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\_TSK\13_CSS_AVE\Sutazne_podklady\"/>
    </mc:Choice>
  </mc:AlternateContent>
  <bookViews>
    <workbookView xWindow="0" yWindow="0" windowWidth="20490" windowHeight="7155" activeTab="1"/>
  </bookViews>
  <sheets>
    <sheet name="Rekapitulácia stavby" sheetId="1" r:id="rId1"/>
    <sheet name="1 - Rekonštrukcia budovy ..." sheetId="2" r:id="rId2"/>
  </sheets>
  <definedNames>
    <definedName name="_xlnm._FilterDatabase" localSheetId="1" hidden="1">'1 - Rekonštrukcia budovy ...'!$C$158:$K$4521</definedName>
    <definedName name="_xlnm.Print_Titles" localSheetId="1">'1 - Rekonštrukcia budovy ...'!$158:$158</definedName>
    <definedName name="_xlnm.Print_Titles" localSheetId="0">'Rekapitulácia stavby'!$92:$92</definedName>
    <definedName name="_xlnm.Print_Area" localSheetId="1">'1 - Rekonštrukcia budovy ...'!$C$4:$J$76,'1 - Rekonštrukcia budovy ...'!$C$82:$J$140,'1 - Rekonštrukcia budovy ...'!$C$146:$K$4521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4521" i="2"/>
  <c r="BH4521" i="2"/>
  <c r="BG4521" i="2"/>
  <c r="BE4521" i="2"/>
  <c r="T4521" i="2"/>
  <c r="R4521" i="2"/>
  <c r="P4521" i="2"/>
  <c r="BK4521" i="2"/>
  <c r="J4521" i="2"/>
  <c r="BF4521" i="2" s="1"/>
  <c r="BI4520" i="2"/>
  <c r="BH4520" i="2"/>
  <c r="BG4520" i="2"/>
  <c r="BE4520" i="2"/>
  <c r="T4520" i="2"/>
  <c r="T4519" i="2"/>
  <c r="T4518" i="2" s="1"/>
  <c r="R4520" i="2"/>
  <c r="R4519" i="2" s="1"/>
  <c r="R4518" i="2" s="1"/>
  <c r="P4520" i="2"/>
  <c r="P4519" i="2" s="1"/>
  <c r="P4518" i="2" s="1"/>
  <c r="BK4520" i="2"/>
  <c r="J4520" i="2"/>
  <c r="BF4520" i="2" s="1"/>
  <c r="BI4517" i="2"/>
  <c r="BH4517" i="2"/>
  <c r="BG4517" i="2"/>
  <c r="BE4517" i="2"/>
  <c r="T4517" i="2"/>
  <c r="R4517" i="2"/>
  <c r="P4517" i="2"/>
  <c r="BK4517" i="2"/>
  <c r="J4517" i="2"/>
  <c r="BF4517" i="2" s="1"/>
  <c r="BI4516" i="2"/>
  <c r="BH4516" i="2"/>
  <c r="BG4516" i="2"/>
  <c r="BE4516" i="2"/>
  <c r="T4516" i="2"/>
  <c r="R4516" i="2"/>
  <c r="P4516" i="2"/>
  <c r="BK4516" i="2"/>
  <c r="J4516" i="2"/>
  <c r="BF4516" i="2"/>
  <c r="BI4515" i="2"/>
  <c r="BH4515" i="2"/>
  <c r="BG4515" i="2"/>
  <c r="BE4515" i="2"/>
  <c r="T4515" i="2"/>
  <c r="R4515" i="2"/>
  <c r="P4515" i="2"/>
  <c r="BK4515" i="2"/>
  <c r="J4515" i="2"/>
  <c r="BF4515" i="2" s="1"/>
  <c r="BI4514" i="2"/>
  <c r="BH4514" i="2"/>
  <c r="BG4514" i="2"/>
  <c r="BE4514" i="2"/>
  <c r="T4514" i="2"/>
  <c r="R4514" i="2"/>
  <c r="R4490" i="2" s="1"/>
  <c r="P4514" i="2"/>
  <c r="BK4514" i="2"/>
  <c r="J4514" i="2"/>
  <c r="BF4514" i="2"/>
  <c r="BI4491" i="2"/>
  <c r="BH4491" i="2"/>
  <c r="BG4491" i="2"/>
  <c r="BE4491" i="2"/>
  <c r="T4491" i="2"/>
  <c r="T4490" i="2" s="1"/>
  <c r="R4491" i="2"/>
  <c r="P4491" i="2"/>
  <c r="P4490" i="2" s="1"/>
  <c r="BK4491" i="2"/>
  <c r="BK4490" i="2"/>
  <c r="J4490" i="2" s="1"/>
  <c r="J4491" i="2"/>
  <c r="BF4491" i="2" s="1"/>
  <c r="J137" i="2"/>
  <c r="BI4489" i="2"/>
  <c r="BH4489" i="2"/>
  <c r="BG4489" i="2"/>
  <c r="BE4489" i="2"/>
  <c r="T4489" i="2"/>
  <c r="R4489" i="2"/>
  <c r="P4489" i="2"/>
  <c r="BK4489" i="2"/>
  <c r="J4489" i="2"/>
  <c r="BF4489" i="2" s="1"/>
  <c r="BI4473" i="2"/>
  <c r="BH4473" i="2"/>
  <c r="BG4473" i="2"/>
  <c r="BE4473" i="2"/>
  <c r="T4473" i="2"/>
  <c r="R4473" i="2"/>
  <c r="P4473" i="2"/>
  <c r="BK4473" i="2"/>
  <c r="J4473" i="2"/>
  <c r="BF4473" i="2"/>
  <c r="BI4472" i="2"/>
  <c r="BH4472" i="2"/>
  <c r="BG4472" i="2"/>
  <c r="BE4472" i="2"/>
  <c r="T4472" i="2"/>
  <c r="R4472" i="2"/>
  <c r="P4472" i="2"/>
  <c r="BK4472" i="2"/>
  <c r="J4472" i="2"/>
  <c r="BF4472" i="2" s="1"/>
  <c r="BI4427" i="2"/>
  <c r="BH4427" i="2"/>
  <c r="BG4427" i="2"/>
  <c r="BE4427" i="2"/>
  <c r="T4427" i="2"/>
  <c r="T4426" i="2"/>
  <c r="R4427" i="2"/>
  <c r="R4426" i="2" s="1"/>
  <c r="P4427" i="2"/>
  <c r="P4426" i="2"/>
  <c r="BK4427" i="2"/>
  <c r="J4427" i="2"/>
  <c r="BF4427" i="2" s="1"/>
  <c r="BI4425" i="2"/>
  <c r="BH4425" i="2"/>
  <c r="BG4425" i="2"/>
  <c r="BE4425" i="2"/>
  <c r="T4425" i="2"/>
  <c r="R4425" i="2"/>
  <c r="P4425" i="2"/>
  <c r="BK4425" i="2"/>
  <c r="J4425" i="2"/>
  <c r="BF4425" i="2"/>
  <c r="BI4424" i="2"/>
  <c r="BH4424" i="2"/>
  <c r="BG4424" i="2"/>
  <c r="BE4424" i="2"/>
  <c r="T4424" i="2"/>
  <c r="R4424" i="2"/>
  <c r="P4424" i="2"/>
  <c r="BK4424" i="2"/>
  <c r="J4424" i="2"/>
  <c r="BF4424" i="2" s="1"/>
  <c r="BI4423" i="2"/>
  <c r="BH4423" i="2"/>
  <c r="BG4423" i="2"/>
  <c r="BE4423" i="2"/>
  <c r="T4423" i="2"/>
  <c r="R4423" i="2"/>
  <c r="P4423" i="2"/>
  <c r="BK4423" i="2"/>
  <c r="J4423" i="2"/>
  <c r="BF4423" i="2"/>
  <c r="BI4422" i="2"/>
  <c r="BH4422" i="2"/>
  <c r="BG4422" i="2"/>
  <c r="BE4422" i="2"/>
  <c r="T4422" i="2"/>
  <c r="R4422" i="2"/>
  <c r="P4422" i="2"/>
  <c r="BK4422" i="2"/>
  <c r="J4422" i="2"/>
  <c r="BF4422" i="2" s="1"/>
  <c r="BI4421" i="2"/>
  <c r="BH4421" i="2"/>
  <c r="BG4421" i="2"/>
  <c r="BE4421" i="2"/>
  <c r="T4421" i="2"/>
  <c r="R4421" i="2"/>
  <c r="P4421" i="2"/>
  <c r="BK4421" i="2"/>
  <c r="J4421" i="2"/>
  <c r="BF4421" i="2"/>
  <c r="BI4420" i="2"/>
  <c r="BH4420" i="2"/>
  <c r="BG4420" i="2"/>
  <c r="BE4420" i="2"/>
  <c r="T4420" i="2"/>
  <c r="R4420" i="2"/>
  <c r="P4420" i="2"/>
  <c r="BK4420" i="2"/>
  <c r="J4420" i="2"/>
  <c r="BF4420" i="2" s="1"/>
  <c r="BI4419" i="2"/>
  <c r="BH4419" i="2"/>
  <c r="BG4419" i="2"/>
  <c r="BE4419" i="2"/>
  <c r="T4419" i="2"/>
  <c r="R4419" i="2"/>
  <c r="P4419" i="2"/>
  <c r="BK4419" i="2"/>
  <c r="J4419" i="2"/>
  <c r="BF4419" i="2"/>
  <c r="BI4418" i="2"/>
  <c r="BH4418" i="2"/>
  <c r="BG4418" i="2"/>
  <c r="BE4418" i="2"/>
  <c r="T4418" i="2"/>
  <c r="R4418" i="2"/>
  <c r="P4418" i="2"/>
  <c r="BK4418" i="2"/>
  <c r="J4418" i="2"/>
  <c r="BF4418" i="2" s="1"/>
  <c r="BI4417" i="2"/>
  <c r="BH4417" i="2"/>
  <c r="BG4417" i="2"/>
  <c r="BE4417" i="2"/>
  <c r="T4417" i="2"/>
  <c r="R4417" i="2"/>
  <c r="P4417" i="2"/>
  <c r="BK4417" i="2"/>
  <c r="J4417" i="2"/>
  <c r="BF4417" i="2"/>
  <c r="BI4416" i="2"/>
  <c r="BH4416" i="2"/>
  <c r="BG4416" i="2"/>
  <c r="BE4416" i="2"/>
  <c r="T4416" i="2"/>
  <c r="R4416" i="2"/>
  <c r="P4416" i="2"/>
  <c r="BK4416" i="2"/>
  <c r="J4416" i="2"/>
  <c r="BF4416" i="2" s="1"/>
  <c r="BI4415" i="2"/>
  <c r="BH4415" i="2"/>
  <c r="BG4415" i="2"/>
  <c r="BE4415" i="2"/>
  <c r="T4415" i="2"/>
  <c r="R4415" i="2"/>
  <c r="P4415" i="2"/>
  <c r="BK4415" i="2"/>
  <c r="J4415" i="2"/>
  <c r="BF4415" i="2"/>
  <c r="BI4414" i="2"/>
  <c r="BH4414" i="2"/>
  <c r="BG4414" i="2"/>
  <c r="BE4414" i="2"/>
  <c r="T4414" i="2"/>
  <c r="R4414" i="2"/>
  <c r="P4414" i="2"/>
  <c r="BK4414" i="2"/>
  <c r="J4414" i="2"/>
  <c r="BF4414" i="2" s="1"/>
  <c r="BI4413" i="2"/>
  <c r="BH4413" i="2"/>
  <c r="BG4413" i="2"/>
  <c r="BE4413" i="2"/>
  <c r="T4413" i="2"/>
  <c r="R4413" i="2"/>
  <c r="P4413" i="2"/>
  <c r="BK4413" i="2"/>
  <c r="J4413" i="2"/>
  <c r="BF4413" i="2"/>
  <c r="BI4412" i="2"/>
  <c r="BH4412" i="2"/>
  <c r="BG4412" i="2"/>
  <c r="BE4412" i="2"/>
  <c r="T4412" i="2"/>
  <c r="R4412" i="2"/>
  <c r="P4412" i="2"/>
  <c r="BK4412" i="2"/>
  <c r="J4412" i="2"/>
  <c r="BF4412" i="2" s="1"/>
  <c r="BI4411" i="2"/>
  <c r="BH4411" i="2"/>
  <c r="BG4411" i="2"/>
  <c r="BE4411" i="2"/>
  <c r="T4411" i="2"/>
  <c r="R4411" i="2"/>
  <c r="P4411" i="2"/>
  <c r="BK4411" i="2"/>
  <c r="J4411" i="2"/>
  <c r="BF4411" i="2"/>
  <c r="BI4410" i="2"/>
  <c r="BH4410" i="2"/>
  <c r="BG4410" i="2"/>
  <c r="BE4410" i="2"/>
  <c r="T4410" i="2"/>
  <c r="R4410" i="2"/>
  <c r="P4410" i="2"/>
  <c r="BK4410" i="2"/>
  <c r="J4410" i="2"/>
  <c r="BF4410" i="2" s="1"/>
  <c r="BI4409" i="2"/>
  <c r="BH4409" i="2"/>
  <c r="BG4409" i="2"/>
  <c r="BE4409" i="2"/>
  <c r="T4409" i="2"/>
  <c r="R4409" i="2"/>
  <c r="P4409" i="2"/>
  <c r="BK4409" i="2"/>
  <c r="J4409" i="2"/>
  <c r="BF4409" i="2"/>
  <c r="BI4408" i="2"/>
  <c r="BH4408" i="2"/>
  <c r="BG4408" i="2"/>
  <c r="BE4408" i="2"/>
  <c r="T4408" i="2"/>
  <c r="R4408" i="2"/>
  <c r="P4408" i="2"/>
  <c r="BK4408" i="2"/>
  <c r="J4408" i="2"/>
  <c r="BF4408" i="2" s="1"/>
  <c r="BI4407" i="2"/>
  <c r="BH4407" i="2"/>
  <c r="BG4407" i="2"/>
  <c r="BE4407" i="2"/>
  <c r="T4407" i="2"/>
  <c r="R4407" i="2"/>
  <c r="P4407" i="2"/>
  <c r="BK4407" i="2"/>
  <c r="J4407" i="2"/>
  <c r="BF4407" i="2"/>
  <c r="BI4406" i="2"/>
  <c r="BH4406" i="2"/>
  <c r="BG4406" i="2"/>
  <c r="BE4406" i="2"/>
  <c r="T4406" i="2"/>
  <c r="R4406" i="2"/>
  <c r="P4406" i="2"/>
  <c r="BK4406" i="2"/>
  <c r="J4406" i="2"/>
  <c r="BF4406" i="2" s="1"/>
  <c r="BI4405" i="2"/>
  <c r="BH4405" i="2"/>
  <c r="BG4405" i="2"/>
  <c r="BE4405" i="2"/>
  <c r="T4405" i="2"/>
  <c r="R4405" i="2"/>
  <c r="P4405" i="2"/>
  <c r="BK4405" i="2"/>
  <c r="J4405" i="2"/>
  <c r="BF4405" i="2"/>
  <c r="BI4404" i="2"/>
  <c r="BH4404" i="2"/>
  <c r="BG4404" i="2"/>
  <c r="BE4404" i="2"/>
  <c r="T4404" i="2"/>
  <c r="R4404" i="2"/>
  <c r="P4404" i="2"/>
  <c r="BK4404" i="2"/>
  <c r="J4404" i="2"/>
  <c r="BF4404" i="2" s="1"/>
  <c r="BI4403" i="2"/>
  <c r="BH4403" i="2"/>
  <c r="BG4403" i="2"/>
  <c r="BE4403" i="2"/>
  <c r="T4403" i="2"/>
  <c r="R4403" i="2"/>
  <c r="P4403" i="2"/>
  <c r="BK4403" i="2"/>
  <c r="J4403" i="2"/>
  <c r="BF4403" i="2"/>
  <c r="BI4402" i="2"/>
  <c r="BH4402" i="2"/>
  <c r="BG4402" i="2"/>
  <c r="BE4402" i="2"/>
  <c r="T4402" i="2"/>
  <c r="R4402" i="2"/>
  <c r="P4402" i="2"/>
  <c r="BK4402" i="2"/>
  <c r="J4402" i="2"/>
  <c r="BF4402" i="2" s="1"/>
  <c r="BI4401" i="2"/>
  <c r="BH4401" i="2"/>
  <c r="BG4401" i="2"/>
  <c r="BE4401" i="2"/>
  <c r="T4401" i="2"/>
  <c r="R4401" i="2"/>
  <c r="P4401" i="2"/>
  <c r="BK4401" i="2"/>
  <c r="J4401" i="2"/>
  <c r="BF4401" i="2"/>
  <c r="BI4400" i="2"/>
  <c r="BH4400" i="2"/>
  <c r="BG4400" i="2"/>
  <c r="BE4400" i="2"/>
  <c r="T4400" i="2"/>
  <c r="R4400" i="2"/>
  <c r="P4400" i="2"/>
  <c r="BK4400" i="2"/>
  <c r="J4400" i="2"/>
  <c r="BF4400" i="2" s="1"/>
  <c r="BI4399" i="2"/>
  <c r="BH4399" i="2"/>
  <c r="BG4399" i="2"/>
  <c r="BE4399" i="2"/>
  <c r="T4399" i="2"/>
  <c r="R4399" i="2"/>
  <c r="P4399" i="2"/>
  <c r="BK4399" i="2"/>
  <c r="J4399" i="2"/>
  <c r="BF4399" i="2"/>
  <c r="BI4398" i="2"/>
  <c r="BH4398" i="2"/>
  <c r="BG4398" i="2"/>
  <c r="BE4398" i="2"/>
  <c r="T4398" i="2"/>
  <c r="R4398" i="2"/>
  <c r="P4398" i="2"/>
  <c r="BK4398" i="2"/>
  <c r="J4398" i="2"/>
  <c r="BF4398" i="2" s="1"/>
  <c r="BI4397" i="2"/>
  <c r="BH4397" i="2"/>
  <c r="BG4397" i="2"/>
  <c r="BE4397" i="2"/>
  <c r="T4397" i="2"/>
  <c r="R4397" i="2"/>
  <c r="P4397" i="2"/>
  <c r="BK4397" i="2"/>
  <c r="J4397" i="2"/>
  <c r="BF4397" i="2"/>
  <c r="BI4396" i="2"/>
  <c r="BH4396" i="2"/>
  <c r="BG4396" i="2"/>
  <c r="BE4396" i="2"/>
  <c r="T4396" i="2"/>
  <c r="R4396" i="2"/>
  <c r="P4396" i="2"/>
  <c r="BK4396" i="2"/>
  <c r="J4396" i="2"/>
  <c r="BF4396" i="2" s="1"/>
  <c r="BI4395" i="2"/>
  <c r="BH4395" i="2"/>
  <c r="BG4395" i="2"/>
  <c r="BE4395" i="2"/>
  <c r="T4395" i="2"/>
  <c r="R4395" i="2"/>
  <c r="P4395" i="2"/>
  <c r="BK4395" i="2"/>
  <c r="J4395" i="2"/>
  <c r="BF4395" i="2"/>
  <c r="BI4394" i="2"/>
  <c r="BH4394" i="2"/>
  <c r="BG4394" i="2"/>
  <c r="BE4394" i="2"/>
  <c r="T4394" i="2"/>
  <c r="R4394" i="2"/>
  <c r="P4394" i="2"/>
  <c r="BK4394" i="2"/>
  <c r="J4394" i="2"/>
  <c r="BF4394" i="2" s="1"/>
  <c r="BI4393" i="2"/>
  <c r="BH4393" i="2"/>
  <c r="BG4393" i="2"/>
  <c r="BE4393" i="2"/>
  <c r="T4393" i="2"/>
  <c r="R4393" i="2"/>
  <c r="P4393" i="2"/>
  <c r="BK4393" i="2"/>
  <c r="J4393" i="2"/>
  <c r="BF4393" i="2"/>
  <c r="BI4392" i="2"/>
  <c r="BH4392" i="2"/>
  <c r="BG4392" i="2"/>
  <c r="BE4392" i="2"/>
  <c r="T4392" i="2"/>
  <c r="R4392" i="2"/>
  <c r="P4392" i="2"/>
  <c r="BK4392" i="2"/>
  <c r="J4392" i="2"/>
  <c r="BF4392" i="2" s="1"/>
  <c r="BI4391" i="2"/>
  <c r="BH4391" i="2"/>
  <c r="BG4391" i="2"/>
  <c r="BE4391" i="2"/>
  <c r="T4391" i="2"/>
  <c r="R4391" i="2"/>
  <c r="P4391" i="2"/>
  <c r="BK4391" i="2"/>
  <c r="J4391" i="2"/>
  <c r="BF4391" i="2"/>
  <c r="BI4390" i="2"/>
  <c r="BH4390" i="2"/>
  <c r="BG4390" i="2"/>
  <c r="BE4390" i="2"/>
  <c r="T4390" i="2"/>
  <c r="R4390" i="2"/>
  <c r="P4390" i="2"/>
  <c r="BK4390" i="2"/>
  <c r="J4390" i="2"/>
  <c r="BF4390" i="2" s="1"/>
  <c r="BI4389" i="2"/>
  <c r="BH4389" i="2"/>
  <c r="BG4389" i="2"/>
  <c r="BE4389" i="2"/>
  <c r="T4389" i="2"/>
  <c r="R4389" i="2"/>
  <c r="P4389" i="2"/>
  <c r="BK4389" i="2"/>
  <c r="J4389" i="2"/>
  <c r="BF4389" i="2"/>
  <c r="BI4388" i="2"/>
  <c r="BH4388" i="2"/>
  <c r="BG4388" i="2"/>
  <c r="BE4388" i="2"/>
  <c r="T4388" i="2"/>
  <c r="R4388" i="2"/>
  <c r="P4388" i="2"/>
  <c r="BK4388" i="2"/>
  <c r="J4388" i="2"/>
  <c r="BF4388" i="2" s="1"/>
  <c r="BI4387" i="2"/>
  <c r="BH4387" i="2"/>
  <c r="BG4387" i="2"/>
  <c r="BE4387" i="2"/>
  <c r="T4387" i="2"/>
  <c r="R4387" i="2"/>
  <c r="P4387" i="2"/>
  <c r="BK4387" i="2"/>
  <c r="J4387" i="2"/>
  <c r="BF4387" i="2"/>
  <c r="BI4386" i="2"/>
  <c r="BH4386" i="2"/>
  <c r="BG4386" i="2"/>
  <c r="BE4386" i="2"/>
  <c r="T4386" i="2"/>
  <c r="R4386" i="2"/>
  <c r="P4386" i="2"/>
  <c r="BK4386" i="2"/>
  <c r="J4386" i="2"/>
  <c r="BF4386" i="2" s="1"/>
  <c r="BI4385" i="2"/>
  <c r="BH4385" i="2"/>
  <c r="BG4385" i="2"/>
  <c r="BE4385" i="2"/>
  <c r="T4385" i="2"/>
  <c r="R4385" i="2"/>
  <c r="P4385" i="2"/>
  <c r="BK4385" i="2"/>
  <c r="J4385" i="2"/>
  <c r="BF4385" i="2"/>
  <c r="BI4384" i="2"/>
  <c r="BH4384" i="2"/>
  <c r="BG4384" i="2"/>
  <c r="BE4384" i="2"/>
  <c r="T4384" i="2"/>
  <c r="R4384" i="2"/>
  <c r="P4384" i="2"/>
  <c r="BK4384" i="2"/>
  <c r="J4384" i="2"/>
  <c r="BF4384" i="2" s="1"/>
  <c r="BI4383" i="2"/>
  <c r="BH4383" i="2"/>
  <c r="BG4383" i="2"/>
  <c r="BE4383" i="2"/>
  <c r="T4383" i="2"/>
  <c r="R4383" i="2"/>
  <c r="P4383" i="2"/>
  <c r="BK4383" i="2"/>
  <c r="J4383" i="2"/>
  <c r="BF4383" i="2"/>
  <c r="BI4382" i="2"/>
  <c r="BH4382" i="2"/>
  <c r="BG4382" i="2"/>
  <c r="BE4382" i="2"/>
  <c r="T4382" i="2"/>
  <c r="R4382" i="2"/>
  <c r="P4382" i="2"/>
  <c r="BK4382" i="2"/>
  <c r="J4382" i="2"/>
  <c r="BF4382" i="2" s="1"/>
  <c r="BI4381" i="2"/>
  <c r="BH4381" i="2"/>
  <c r="BG4381" i="2"/>
  <c r="BE4381" i="2"/>
  <c r="T4381" i="2"/>
  <c r="R4381" i="2"/>
  <c r="P4381" i="2"/>
  <c r="BK4381" i="2"/>
  <c r="J4381" i="2"/>
  <c r="BF4381" i="2"/>
  <c r="BI4380" i="2"/>
  <c r="BH4380" i="2"/>
  <c r="BG4380" i="2"/>
  <c r="BE4380" i="2"/>
  <c r="T4380" i="2"/>
  <c r="R4380" i="2"/>
  <c r="P4380" i="2"/>
  <c r="BK4380" i="2"/>
  <c r="J4380" i="2"/>
  <c r="BF4380" i="2" s="1"/>
  <c r="BI4379" i="2"/>
  <c r="BH4379" i="2"/>
  <c r="BG4379" i="2"/>
  <c r="BE4379" i="2"/>
  <c r="T4379" i="2"/>
  <c r="R4379" i="2"/>
  <c r="P4379" i="2"/>
  <c r="BK4379" i="2"/>
  <c r="J4379" i="2"/>
  <c r="BF4379" i="2"/>
  <c r="BI4378" i="2"/>
  <c r="BH4378" i="2"/>
  <c r="BG4378" i="2"/>
  <c r="BE4378" i="2"/>
  <c r="T4378" i="2"/>
  <c r="R4378" i="2"/>
  <c r="P4378" i="2"/>
  <c r="BK4378" i="2"/>
  <c r="J4378" i="2"/>
  <c r="BF4378" i="2" s="1"/>
  <c r="BI4377" i="2"/>
  <c r="BH4377" i="2"/>
  <c r="BG4377" i="2"/>
  <c r="BE4377" i="2"/>
  <c r="T4377" i="2"/>
  <c r="R4377" i="2"/>
  <c r="P4377" i="2"/>
  <c r="BK4377" i="2"/>
  <c r="J4377" i="2"/>
  <c r="BF4377" i="2"/>
  <c r="BI4376" i="2"/>
  <c r="BH4376" i="2"/>
  <c r="BG4376" i="2"/>
  <c r="BE4376" i="2"/>
  <c r="T4376" i="2"/>
  <c r="R4376" i="2"/>
  <c r="P4376" i="2"/>
  <c r="BK4376" i="2"/>
  <c r="J4376" i="2"/>
  <c r="BF4376" i="2" s="1"/>
  <c r="BI4375" i="2"/>
  <c r="BH4375" i="2"/>
  <c r="BG4375" i="2"/>
  <c r="BE4375" i="2"/>
  <c r="T4375" i="2"/>
  <c r="R4375" i="2"/>
  <c r="P4375" i="2"/>
  <c r="BK4375" i="2"/>
  <c r="J4375" i="2"/>
  <c r="BF4375" i="2"/>
  <c r="BI4374" i="2"/>
  <c r="BH4374" i="2"/>
  <c r="BG4374" i="2"/>
  <c r="BE4374" i="2"/>
  <c r="T4374" i="2"/>
  <c r="R4374" i="2"/>
  <c r="P4374" i="2"/>
  <c r="BK4374" i="2"/>
  <c r="J4374" i="2"/>
  <c r="BF4374" i="2" s="1"/>
  <c r="BI4373" i="2"/>
  <c r="BH4373" i="2"/>
  <c r="BG4373" i="2"/>
  <c r="BE4373" i="2"/>
  <c r="T4373" i="2"/>
  <c r="R4373" i="2"/>
  <c r="P4373" i="2"/>
  <c r="BK4373" i="2"/>
  <c r="J4373" i="2"/>
  <c r="BF4373" i="2"/>
  <c r="BI4372" i="2"/>
  <c r="BH4372" i="2"/>
  <c r="BG4372" i="2"/>
  <c r="BE4372" i="2"/>
  <c r="T4372" i="2"/>
  <c r="R4372" i="2"/>
  <c r="P4372" i="2"/>
  <c r="BK4372" i="2"/>
  <c r="J4372" i="2"/>
  <c r="BF4372" i="2" s="1"/>
  <c r="BI4371" i="2"/>
  <c r="BH4371" i="2"/>
  <c r="BG4371" i="2"/>
  <c r="BE4371" i="2"/>
  <c r="T4371" i="2"/>
  <c r="R4371" i="2"/>
  <c r="P4371" i="2"/>
  <c r="BK4371" i="2"/>
  <c r="J4371" i="2"/>
  <c r="BF4371" i="2"/>
  <c r="BI4370" i="2"/>
  <c r="BH4370" i="2"/>
  <c r="BG4370" i="2"/>
  <c r="BE4370" i="2"/>
  <c r="T4370" i="2"/>
  <c r="R4370" i="2"/>
  <c r="P4370" i="2"/>
  <c r="BK4370" i="2"/>
  <c r="J4370" i="2"/>
  <c r="BF4370" i="2" s="1"/>
  <c r="BI4369" i="2"/>
  <c r="BH4369" i="2"/>
  <c r="BG4369" i="2"/>
  <c r="BE4369" i="2"/>
  <c r="T4369" i="2"/>
  <c r="R4369" i="2"/>
  <c r="P4369" i="2"/>
  <c r="BK4369" i="2"/>
  <c r="J4369" i="2"/>
  <c r="BF4369" i="2"/>
  <c r="BI4368" i="2"/>
  <c r="BH4368" i="2"/>
  <c r="BG4368" i="2"/>
  <c r="BE4368" i="2"/>
  <c r="T4368" i="2"/>
  <c r="R4368" i="2"/>
  <c r="P4368" i="2"/>
  <c r="BK4368" i="2"/>
  <c r="J4368" i="2"/>
  <c r="BF4368" i="2" s="1"/>
  <c r="BI4367" i="2"/>
  <c r="BH4367" i="2"/>
  <c r="BG4367" i="2"/>
  <c r="BE4367" i="2"/>
  <c r="T4367" i="2"/>
  <c r="R4367" i="2"/>
  <c r="P4367" i="2"/>
  <c r="BK4367" i="2"/>
  <c r="J4367" i="2"/>
  <c r="BF4367" i="2"/>
  <c r="BI4366" i="2"/>
  <c r="BH4366" i="2"/>
  <c r="BG4366" i="2"/>
  <c r="BE4366" i="2"/>
  <c r="T4366" i="2"/>
  <c r="R4366" i="2"/>
  <c r="P4366" i="2"/>
  <c r="BK4366" i="2"/>
  <c r="J4366" i="2"/>
  <c r="BF4366" i="2" s="1"/>
  <c r="BI4365" i="2"/>
  <c r="BH4365" i="2"/>
  <c r="BG4365" i="2"/>
  <c r="BE4365" i="2"/>
  <c r="T4365" i="2"/>
  <c r="R4365" i="2"/>
  <c r="R4357" i="2" s="1"/>
  <c r="P4365" i="2"/>
  <c r="BK4365" i="2"/>
  <c r="J4365" i="2"/>
  <c r="BF4365" i="2"/>
  <c r="BI4364" i="2"/>
  <c r="BH4364" i="2"/>
  <c r="BG4364" i="2"/>
  <c r="BE4364" i="2"/>
  <c r="T4364" i="2"/>
  <c r="R4364" i="2"/>
  <c r="P4364" i="2"/>
  <c r="BK4364" i="2"/>
  <c r="BK4357" i="2" s="1"/>
  <c r="J4357" i="2" s="1"/>
  <c r="J135" i="2" s="1"/>
  <c r="J4364" i="2"/>
  <c r="BF4364" i="2" s="1"/>
  <c r="BI4363" i="2"/>
  <c r="BH4363" i="2"/>
  <c r="BG4363" i="2"/>
  <c r="BE4363" i="2"/>
  <c r="T4363" i="2"/>
  <c r="R4363" i="2"/>
  <c r="P4363" i="2"/>
  <c r="BK4363" i="2"/>
  <c r="J4363" i="2"/>
  <c r="BF4363" i="2"/>
  <c r="BI4362" i="2"/>
  <c r="BH4362" i="2"/>
  <c r="BG4362" i="2"/>
  <c r="BE4362" i="2"/>
  <c r="T4362" i="2"/>
  <c r="R4362" i="2"/>
  <c r="P4362" i="2"/>
  <c r="BK4362" i="2"/>
  <c r="J4362" i="2"/>
  <c r="BF4362" i="2"/>
  <c r="BI4361" i="2"/>
  <c r="BH4361" i="2"/>
  <c r="BG4361" i="2"/>
  <c r="BE4361" i="2"/>
  <c r="T4361" i="2"/>
  <c r="R4361" i="2"/>
  <c r="P4361" i="2"/>
  <c r="BK4361" i="2"/>
  <c r="J4361" i="2"/>
  <c r="BF4361" i="2"/>
  <c r="BI4360" i="2"/>
  <c r="BH4360" i="2"/>
  <c r="BG4360" i="2"/>
  <c r="BE4360" i="2"/>
  <c r="T4360" i="2"/>
  <c r="R4360" i="2"/>
  <c r="P4360" i="2"/>
  <c r="BK4360" i="2"/>
  <c r="J4360" i="2"/>
  <c r="BF4360" i="2"/>
  <c r="BI4359" i="2"/>
  <c r="BH4359" i="2"/>
  <c r="BG4359" i="2"/>
  <c r="BE4359" i="2"/>
  <c r="T4359" i="2"/>
  <c r="R4359" i="2"/>
  <c r="P4359" i="2"/>
  <c r="BK4359" i="2"/>
  <c r="J4359" i="2"/>
  <c r="BF4359" i="2"/>
  <c r="BI4358" i="2"/>
  <c r="BH4358" i="2"/>
  <c r="BG4358" i="2"/>
  <c r="BE4358" i="2"/>
  <c r="T4358" i="2"/>
  <c r="T4357" i="2"/>
  <c r="R4358" i="2"/>
  <c r="P4358" i="2"/>
  <c r="P4357" i="2"/>
  <c r="BK4358" i="2"/>
  <c r="J4358" i="2"/>
  <c r="BF4358" i="2" s="1"/>
  <c r="BI4356" i="2"/>
  <c r="BH4356" i="2"/>
  <c r="BG4356" i="2"/>
  <c r="BE4356" i="2"/>
  <c r="T4356" i="2"/>
  <c r="R4356" i="2"/>
  <c r="P4356" i="2"/>
  <c r="BK4356" i="2"/>
  <c r="J4356" i="2"/>
  <c r="BF4356" i="2"/>
  <c r="BI4355" i="2"/>
  <c r="BH4355" i="2"/>
  <c r="BG4355" i="2"/>
  <c r="BE4355" i="2"/>
  <c r="T4355" i="2"/>
  <c r="R4355" i="2"/>
  <c r="P4355" i="2"/>
  <c r="BK4355" i="2"/>
  <c r="J4355" i="2"/>
  <c r="BF4355" i="2"/>
  <c r="BI4354" i="2"/>
  <c r="BH4354" i="2"/>
  <c r="BG4354" i="2"/>
  <c r="BE4354" i="2"/>
  <c r="T4354" i="2"/>
  <c r="R4354" i="2"/>
  <c r="P4354" i="2"/>
  <c r="BK4354" i="2"/>
  <c r="J4354" i="2"/>
  <c r="BF4354" i="2"/>
  <c r="BI4353" i="2"/>
  <c r="BH4353" i="2"/>
  <c r="BG4353" i="2"/>
  <c r="BE4353" i="2"/>
  <c r="T4353" i="2"/>
  <c r="R4353" i="2"/>
  <c r="P4353" i="2"/>
  <c r="BK4353" i="2"/>
  <c r="J4353" i="2"/>
  <c r="BF4353" i="2"/>
  <c r="BI4352" i="2"/>
  <c r="BH4352" i="2"/>
  <c r="BG4352" i="2"/>
  <c r="BE4352" i="2"/>
  <c r="T4352" i="2"/>
  <c r="R4352" i="2"/>
  <c r="P4352" i="2"/>
  <c r="BK4352" i="2"/>
  <c r="J4352" i="2"/>
  <c r="BF4352" i="2"/>
  <c r="BI4351" i="2"/>
  <c r="BH4351" i="2"/>
  <c r="BG4351" i="2"/>
  <c r="BE4351" i="2"/>
  <c r="T4351" i="2"/>
  <c r="R4351" i="2"/>
  <c r="P4351" i="2"/>
  <c r="BK4351" i="2"/>
  <c r="J4351" i="2"/>
  <c r="BF4351" i="2"/>
  <c r="BI4350" i="2"/>
  <c r="BH4350" i="2"/>
  <c r="BG4350" i="2"/>
  <c r="BE4350" i="2"/>
  <c r="T4350" i="2"/>
  <c r="R4350" i="2"/>
  <c r="P4350" i="2"/>
  <c r="BK4350" i="2"/>
  <c r="J4350" i="2"/>
  <c r="BF4350" i="2"/>
  <c r="BI4349" i="2"/>
  <c r="BH4349" i="2"/>
  <c r="BG4349" i="2"/>
  <c r="BE4349" i="2"/>
  <c r="T4349" i="2"/>
  <c r="R4349" i="2"/>
  <c r="P4349" i="2"/>
  <c r="BK4349" i="2"/>
  <c r="J4349" i="2"/>
  <c r="BF4349" i="2"/>
  <c r="BI4348" i="2"/>
  <c r="BH4348" i="2"/>
  <c r="BG4348" i="2"/>
  <c r="BE4348" i="2"/>
  <c r="T4348" i="2"/>
  <c r="R4348" i="2"/>
  <c r="P4348" i="2"/>
  <c r="BK4348" i="2"/>
  <c r="J4348" i="2"/>
  <c r="BF4348" i="2"/>
  <c r="BI4347" i="2"/>
  <c r="BH4347" i="2"/>
  <c r="BG4347" i="2"/>
  <c r="BE4347" i="2"/>
  <c r="T4347" i="2"/>
  <c r="R4347" i="2"/>
  <c r="P4347" i="2"/>
  <c r="BK4347" i="2"/>
  <c r="J4347" i="2"/>
  <c r="BF4347" i="2"/>
  <c r="BI4346" i="2"/>
  <c r="BH4346" i="2"/>
  <c r="BG4346" i="2"/>
  <c r="BE4346" i="2"/>
  <c r="T4346" i="2"/>
  <c r="R4346" i="2"/>
  <c r="P4346" i="2"/>
  <c r="BK4346" i="2"/>
  <c r="J4346" i="2"/>
  <c r="BF4346" i="2"/>
  <c r="BI4345" i="2"/>
  <c r="BH4345" i="2"/>
  <c r="BG4345" i="2"/>
  <c r="BE4345" i="2"/>
  <c r="T4345" i="2"/>
  <c r="R4345" i="2"/>
  <c r="P4345" i="2"/>
  <c r="BK4345" i="2"/>
  <c r="J4345" i="2"/>
  <c r="BF4345" i="2"/>
  <c r="BI4344" i="2"/>
  <c r="BH4344" i="2"/>
  <c r="BG4344" i="2"/>
  <c r="BE4344" i="2"/>
  <c r="T4344" i="2"/>
  <c r="R4344" i="2"/>
  <c r="P4344" i="2"/>
  <c r="BK4344" i="2"/>
  <c r="J4344" i="2"/>
  <c r="BF4344" i="2"/>
  <c r="BI4343" i="2"/>
  <c r="BH4343" i="2"/>
  <c r="BG4343" i="2"/>
  <c r="BE4343" i="2"/>
  <c r="T4343" i="2"/>
  <c r="R4343" i="2"/>
  <c r="P4343" i="2"/>
  <c r="BK4343" i="2"/>
  <c r="J4343" i="2"/>
  <c r="BF4343" i="2"/>
  <c r="BI4342" i="2"/>
  <c r="BH4342" i="2"/>
  <c r="BG4342" i="2"/>
  <c r="BE4342" i="2"/>
  <c r="T4342" i="2"/>
  <c r="R4342" i="2"/>
  <c r="P4342" i="2"/>
  <c r="BK4342" i="2"/>
  <c r="J4342" i="2"/>
  <c r="BF4342" i="2"/>
  <c r="BI4341" i="2"/>
  <c r="BH4341" i="2"/>
  <c r="BG4341" i="2"/>
  <c r="BE4341" i="2"/>
  <c r="T4341" i="2"/>
  <c r="R4341" i="2"/>
  <c r="P4341" i="2"/>
  <c r="BK4341" i="2"/>
  <c r="J4341" i="2"/>
  <c r="BF4341" i="2"/>
  <c r="BI4340" i="2"/>
  <c r="BH4340" i="2"/>
  <c r="BG4340" i="2"/>
  <c r="BE4340" i="2"/>
  <c r="T4340" i="2"/>
  <c r="R4340" i="2"/>
  <c r="P4340" i="2"/>
  <c r="BK4340" i="2"/>
  <c r="J4340" i="2"/>
  <c r="BF4340" i="2"/>
  <c r="BI4339" i="2"/>
  <c r="BH4339" i="2"/>
  <c r="BG4339" i="2"/>
  <c r="BE4339" i="2"/>
  <c r="T4339" i="2"/>
  <c r="R4339" i="2"/>
  <c r="P4339" i="2"/>
  <c r="BK4339" i="2"/>
  <c r="J4339" i="2"/>
  <c r="BF4339" i="2"/>
  <c r="BI4338" i="2"/>
  <c r="BH4338" i="2"/>
  <c r="BG4338" i="2"/>
  <c r="BE4338" i="2"/>
  <c r="T4338" i="2"/>
  <c r="R4338" i="2"/>
  <c r="P4338" i="2"/>
  <c r="BK4338" i="2"/>
  <c r="J4338" i="2"/>
  <c r="BF4338" i="2"/>
  <c r="BI4337" i="2"/>
  <c r="BH4337" i="2"/>
  <c r="BG4337" i="2"/>
  <c r="BE4337" i="2"/>
  <c r="T4337" i="2"/>
  <c r="R4337" i="2"/>
  <c r="P4337" i="2"/>
  <c r="BK4337" i="2"/>
  <c r="J4337" i="2"/>
  <c r="BF4337" i="2"/>
  <c r="BI4336" i="2"/>
  <c r="BH4336" i="2"/>
  <c r="BG4336" i="2"/>
  <c r="BE4336" i="2"/>
  <c r="T4336" i="2"/>
  <c r="R4336" i="2"/>
  <c r="P4336" i="2"/>
  <c r="BK4336" i="2"/>
  <c r="J4336" i="2"/>
  <c r="BF4336" i="2"/>
  <c r="BI4335" i="2"/>
  <c r="BH4335" i="2"/>
  <c r="BG4335" i="2"/>
  <c r="BE4335" i="2"/>
  <c r="T4335" i="2"/>
  <c r="R4335" i="2"/>
  <c r="P4335" i="2"/>
  <c r="BK4335" i="2"/>
  <c r="J4335" i="2"/>
  <c r="BF4335" i="2"/>
  <c r="BI4334" i="2"/>
  <c r="BH4334" i="2"/>
  <c r="BG4334" i="2"/>
  <c r="BE4334" i="2"/>
  <c r="T4334" i="2"/>
  <c r="R4334" i="2"/>
  <c r="P4334" i="2"/>
  <c r="BK4334" i="2"/>
  <c r="J4334" i="2"/>
  <c r="BF4334" i="2"/>
  <c r="BI4333" i="2"/>
  <c r="BH4333" i="2"/>
  <c r="BG4333" i="2"/>
  <c r="BE4333" i="2"/>
  <c r="T4333" i="2"/>
  <c r="R4333" i="2"/>
  <c r="P4333" i="2"/>
  <c r="BK4333" i="2"/>
  <c r="J4333" i="2"/>
  <c r="BF4333" i="2"/>
  <c r="BI4332" i="2"/>
  <c r="BH4332" i="2"/>
  <c r="BG4332" i="2"/>
  <c r="BE4332" i="2"/>
  <c r="T4332" i="2"/>
  <c r="R4332" i="2"/>
  <c r="P4332" i="2"/>
  <c r="BK4332" i="2"/>
  <c r="J4332" i="2"/>
  <c r="BF4332" i="2"/>
  <c r="BI4331" i="2"/>
  <c r="BH4331" i="2"/>
  <c r="BG4331" i="2"/>
  <c r="BE4331" i="2"/>
  <c r="T4331" i="2"/>
  <c r="R4331" i="2"/>
  <c r="P4331" i="2"/>
  <c r="BK4331" i="2"/>
  <c r="J4331" i="2"/>
  <c r="BF4331" i="2"/>
  <c r="BI4330" i="2"/>
  <c r="BH4330" i="2"/>
  <c r="BG4330" i="2"/>
  <c r="BE4330" i="2"/>
  <c r="T4330" i="2"/>
  <c r="R4330" i="2"/>
  <c r="P4330" i="2"/>
  <c r="BK4330" i="2"/>
  <c r="J4330" i="2"/>
  <c r="BF4330" i="2"/>
  <c r="BI4329" i="2"/>
  <c r="BH4329" i="2"/>
  <c r="BG4329" i="2"/>
  <c r="BE4329" i="2"/>
  <c r="T4329" i="2"/>
  <c r="R4329" i="2"/>
  <c r="P4329" i="2"/>
  <c r="BK4329" i="2"/>
  <c r="J4329" i="2"/>
  <c r="BF4329" i="2"/>
  <c r="BI4328" i="2"/>
  <c r="BH4328" i="2"/>
  <c r="BG4328" i="2"/>
  <c r="BE4328" i="2"/>
  <c r="T4328" i="2"/>
  <c r="R4328" i="2"/>
  <c r="P4328" i="2"/>
  <c r="BK4328" i="2"/>
  <c r="J4328" i="2"/>
  <c r="BF4328" i="2"/>
  <c r="BI4327" i="2"/>
  <c r="BH4327" i="2"/>
  <c r="BG4327" i="2"/>
  <c r="BE4327" i="2"/>
  <c r="T4327" i="2"/>
  <c r="R4327" i="2"/>
  <c r="P4327" i="2"/>
  <c r="BK4327" i="2"/>
  <c r="J4327" i="2"/>
  <c r="BF4327" i="2"/>
  <c r="BI4326" i="2"/>
  <c r="BH4326" i="2"/>
  <c r="BG4326" i="2"/>
  <c r="BE4326" i="2"/>
  <c r="T4326" i="2"/>
  <c r="R4326" i="2"/>
  <c r="P4326" i="2"/>
  <c r="BK4326" i="2"/>
  <c r="J4326" i="2"/>
  <c r="BF4326" i="2"/>
  <c r="BI4325" i="2"/>
  <c r="BH4325" i="2"/>
  <c r="BG4325" i="2"/>
  <c r="BE4325" i="2"/>
  <c r="T4325" i="2"/>
  <c r="R4325" i="2"/>
  <c r="P4325" i="2"/>
  <c r="BK4325" i="2"/>
  <c r="J4325" i="2"/>
  <c r="BF4325" i="2"/>
  <c r="BI4324" i="2"/>
  <c r="BH4324" i="2"/>
  <c r="BG4324" i="2"/>
  <c r="BE4324" i="2"/>
  <c r="T4324" i="2"/>
  <c r="R4324" i="2"/>
  <c r="P4324" i="2"/>
  <c r="BK4324" i="2"/>
  <c r="J4324" i="2"/>
  <c r="BF4324" i="2"/>
  <c r="BI4323" i="2"/>
  <c r="BH4323" i="2"/>
  <c r="BG4323" i="2"/>
  <c r="BE4323" i="2"/>
  <c r="T4323" i="2"/>
  <c r="R4323" i="2"/>
  <c r="P4323" i="2"/>
  <c r="BK4323" i="2"/>
  <c r="J4323" i="2"/>
  <c r="BF4323" i="2"/>
  <c r="BI4322" i="2"/>
  <c r="BH4322" i="2"/>
  <c r="BG4322" i="2"/>
  <c r="BE4322" i="2"/>
  <c r="T4322" i="2"/>
  <c r="T4321" i="2"/>
  <c r="R4322" i="2"/>
  <c r="R4321" i="2"/>
  <c r="P4322" i="2"/>
  <c r="P4321" i="2"/>
  <c r="BK4322" i="2"/>
  <c r="BK4321" i="2"/>
  <c r="J4321" i="2" s="1"/>
  <c r="J134" i="2" s="1"/>
  <c r="J4322" i="2"/>
  <c r="BF4322" i="2" s="1"/>
  <c r="BI4320" i="2"/>
  <c r="BH4320" i="2"/>
  <c r="BG4320" i="2"/>
  <c r="BE4320" i="2"/>
  <c r="T4320" i="2"/>
  <c r="R4320" i="2"/>
  <c r="P4320" i="2"/>
  <c r="BK4320" i="2"/>
  <c r="J4320" i="2"/>
  <c r="BF4320" i="2"/>
  <c r="BI4319" i="2"/>
  <c r="BH4319" i="2"/>
  <c r="BG4319" i="2"/>
  <c r="BE4319" i="2"/>
  <c r="T4319" i="2"/>
  <c r="R4319" i="2"/>
  <c r="P4319" i="2"/>
  <c r="BK4319" i="2"/>
  <c r="J4319" i="2"/>
  <c r="BF4319" i="2"/>
  <c r="BI4318" i="2"/>
  <c r="BH4318" i="2"/>
  <c r="BG4318" i="2"/>
  <c r="BE4318" i="2"/>
  <c r="T4318" i="2"/>
  <c r="R4318" i="2"/>
  <c r="P4318" i="2"/>
  <c r="BK4318" i="2"/>
  <c r="J4318" i="2"/>
  <c r="BF4318" i="2"/>
  <c r="BI4317" i="2"/>
  <c r="BH4317" i="2"/>
  <c r="BG4317" i="2"/>
  <c r="BE4317" i="2"/>
  <c r="T4317" i="2"/>
  <c r="R4317" i="2"/>
  <c r="P4317" i="2"/>
  <c r="BK4317" i="2"/>
  <c r="J4317" i="2"/>
  <c r="BF4317" i="2"/>
  <c r="BI4316" i="2"/>
  <c r="BH4316" i="2"/>
  <c r="BG4316" i="2"/>
  <c r="BE4316" i="2"/>
  <c r="T4316" i="2"/>
  <c r="R4316" i="2"/>
  <c r="P4316" i="2"/>
  <c r="BK4316" i="2"/>
  <c r="J4316" i="2"/>
  <c r="BF4316" i="2"/>
  <c r="BI4315" i="2"/>
  <c r="BH4315" i="2"/>
  <c r="BG4315" i="2"/>
  <c r="BE4315" i="2"/>
  <c r="T4315" i="2"/>
  <c r="R4315" i="2"/>
  <c r="P4315" i="2"/>
  <c r="BK4315" i="2"/>
  <c r="J4315" i="2"/>
  <c r="BF4315" i="2"/>
  <c r="BI4314" i="2"/>
  <c r="BH4314" i="2"/>
  <c r="BG4314" i="2"/>
  <c r="BE4314" i="2"/>
  <c r="T4314" i="2"/>
  <c r="R4314" i="2"/>
  <c r="P4314" i="2"/>
  <c r="BK4314" i="2"/>
  <c r="J4314" i="2"/>
  <c r="BF4314" i="2"/>
  <c r="BI4313" i="2"/>
  <c r="BH4313" i="2"/>
  <c r="BG4313" i="2"/>
  <c r="BE4313" i="2"/>
  <c r="T4313" i="2"/>
  <c r="R4313" i="2"/>
  <c r="P4313" i="2"/>
  <c r="BK4313" i="2"/>
  <c r="J4313" i="2"/>
  <c r="BF4313" i="2"/>
  <c r="BI4312" i="2"/>
  <c r="BH4312" i="2"/>
  <c r="BG4312" i="2"/>
  <c r="BE4312" i="2"/>
  <c r="T4312" i="2"/>
  <c r="R4312" i="2"/>
  <c r="P4312" i="2"/>
  <c r="BK4312" i="2"/>
  <c r="J4312" i="2"/>
  <c r="BF4312" i="2"/>
  <c r="BI4311" i="2"/>
  <c r="BH4311" i="2"/>
  <c r="BG4311" i="2"/>
  <c r="BE4311" i="2"/>
  <c r="T4311" i="2"/>
  <c r="R4311" i="2"/>
  <c r="P4311" i="2"/>
  <c r="BK4311" i="2"/>
  <c r="J4311" i="2"/>
  <c r="BF4311" i="2"/>
  <c r="BI4310" i="2"/>
  <c r="BH4310" i="2"/>
  <c r="BG4310" i="2"/>
  <c r="BE4310" i="2"/>
  <c r="T4310" i="2"/>
  <c r="R4310" i="2"/>
  <c r="P4310" i="2"/>
  <c r="BK4310" i="2"/>
  <c r="J4310" i="2"/>
  <c r="BF4310" i="2"/>
  <c r="BI4309" i="2"/>
  <c r="BH4309" i="2"/>
  <c r="BG4309" i="2"/>
  <c r="BE4309" i="2"/>
  <c r="T4309" i="2"/>
  <c r="R4309" i="2"/>
  <c r="P4309" i="2"/>
  <c r="BK4309" i="2"/>
  <c r="J4309" i="2"/>
  <c r="BF4309" i="2"/>
  <c r="BI4308" i="2"/>
  <c r="BH4308" i="2"/>
  <c r="BG4308" i="2"/>
  <c r="BE4308" i="2"/>
  <c r="T4308" i="2"/>
  <c r="R4308" i="2"/>
  <c r="P4308" i="2"/>
  <c r="BK4308" i="2"/>
  <c r="J4308" i="2"/>
  <c r="BF4308" i="2"/>
  <c r="BI4307" i="2"/>
  <c r="BH4307" i="2"/>
  <c r="BG4307" i="2"/>
  <c r="BE4307" i="2"/>
  <c r="T4307" i="2"/>
  <c r="R4307" i="2"/>
  <c r="P4307" i="2"/>
  <c r="BK4307" i="2"/>
  <c r="J4307" i="2"/>
  <c r="BF4307" i="2"/>
  <c r="BI4306" i="2"/>
  <c r="BH4306" i="2"/>
  <c r="BG4306" i="2"/>
  <c r="BE4306" i="2"/>
  <c r="T4306" i="2"/>
  <c r="R4306" i="2"/>
  <c r="P4306" i="2"/>
  <c r="BK4306" i="2"/>
  <c r="J4306" i="2"/>
  <c r="BF4306" i="2"/>
  <c r="BI4305" i="2"/>
  <c r="BH4305" i="2"/>
  <c r="BG4305" i="2"/>
  <c r="BE4305" i="2"/>
  <c r="T4305" i="2"/>
  <c r="R4305" i="2"/>
  <c r="P4305" i="2"/>
  <c r="BK4305" i="2"/>
  <c r="J4305" i="2"/>
  <c r="BF4305" i="2"/>
  <c r="BI4304" i="2"/>
  <c r="BH4304" i="2"/>
  <c r="BG4304" i="2"/>
  <c r="BE4304" i="2"/>
  <c r="T4304" i="2"/>
  <c r="R4304" i="2"/>
  <c r="P4304" i="2"/>
  <c r="BK4304" i="2"/>
  <c r="J4304" i="2"/>
  <c r="BF4304" i="2"/>
  <c r="BI4303" i="2"/>
  <c r="BH4303" i="2"/>
  <c r="BG4303" i="2"/>
  <c r="BE4303" i="2"/>
  <c r="T4303" i="2"/>
  <c r="R4303" i="2"/>
  <c r="P4303" i="2"/>
  <c r="BK4303" i="2"/>
  <c r="J4303" i="2"/>
  <c r="BF4303" i="2"/>
  <c r="BI4302" i="2"/>
  <c r="BH4302" i="2"/>
  <c r="BG4302" i="2"/>
  <c r="BE4302" i="2"/>
  <c r="T4302" i="2"/>
  <c r="R4302" i="2"/>
  <c r="P4302" i="2"/>
  <c r="BK4302" i="2"/>
  <c r="J4302" i="2"/>
  <c r="BF4302" i="2"/>
  <c r="BI4301" i="2"/>
  <c r="BH4301" i="2"/>
  <c r="BG4301" i="2"/>
  <c r="BE4301" i="2"/>
  <c r="T4301" i="2"/>
  <c r="R4301" i="2"/>
  <c r="P4301" i="2"/>
  <c r="BK4301" i="2"/>
  <c r="J4301" i="2"/>
  <c r="BF4301" i="2"/>
  <c r="BI4300" i="2"/>
  <c r="BH4300" i="2"/>
  <c r="BG4300" i="2"/>
  <c r="BE4300" i="2"/>
  <c r="T4300" i="2"/>
  <c r="T4299" i="2"/>
  <c r="R4300" i="2"/>
  <c r="R4299" i="2"/>
  <c r="P4300" i="2"/>
  <c r="P4299" i="2"/>
  <c r="BK4300" i="2"/>
  <c r="BK4299" i="2"/>
  <c r="J4299" i="2" s="1"/>
  <c r="J4300" i="2"/>
  <c r="BF4300" i="2" s="1"/>
  <c r="J133" i="2"/>
  <c r="BI4298" i="2"/>
  <c r="BH4298" i="2"/>
  <c r="BG4298" i="2"/>
  <c r="BE4298" i="2"/>
  <c r="T4298" i="2"/>
  <c r="R4298" i="2"/>
  <c r="P4298" i="2"/>
  <c r="BK4298" i="2"/>
  <c r="J4298" i="2"/>
  <c r="BF4298" i="2"/>
  <c r="BI4297" i="2"/>
  <c r="BH4297" i="2"/>
  <c r="BG4297" i="2"/>
  <c r="BE4297" i="2"/>
  <c r="T4297" i="2"/>
  <c r="R4297" i="2"/>
  <c r="P4297" i="2"/>
  <c r="BK4297" i="2"/>
  <c r="J4297" i="2"/>
  <c r="BF4297" i="2"/>
  <c r="BI4296" i="2"/>
  <c r="BH4296" i="2"/>
  <c r="BG4296" i="2"/>
  <c r="BE4296" i="2"/>
  <c r="T4296" i="2"/>
  <c r="R4296" i="2"/>
  <c r="P4296" i="2"/>
  <c r="BK4296" i="2"/>
  <c r="J4296" i="2"/>
  <c r="BF4296" i="2"/>
  <c r="BI4295" i="2"/>
  <c r="BH4295" i="2"/>
  <c r="BG4295" i="2"/>
  <c r="BE4295" i="2"/>
  <c r="T4295" i="2"/>
  <c r="R4295" i="2"/>
  <c r="P4295" i="2"/>
  <c r="BK4295" i="2"/>
  <c r="J4295" i="2"/>
  <c r="BF4295" i="2"/>
  <c r="BI4294" i="2"/>
  <c r="BH4294" i="2"/>
  <c r="BG4294" i="2"/>
  <c r="BE4294" i="2"/>
  <c r="T4294" i="2"/>
  <c r="R4294" i="2"/>
  <c r="P4294" i="2"/>
  <c r="BK4294" i="2"/>
  <c r="J4294" i="2"/>
  <c r="BF4294" i="2"/>
  <c r="BI4293" i="2"/>
  <c r="BH4293" i="2"/>
  <c r="BG4293" i="2"/>
  <c r="BE4293" i="2"/>
  <c r="T4293" i="2"/>
  <c r="R4293" i="2"/>
  <c r="P4293" i="2"/>
  <c r="BK4293" i="2"/>
  <c r="J4293" i="2"/>
  <c r="BF4293" i="2"/>
  <c r="BI4292" i="2"/>
  <c r="BH4292" i="2"/>
  <c r="BG4292" i="2"/>
  <c r="BE4292" i="2"/>
  <c r="T4292" i="2"/>
  <c r="R4292" i="2"/>
  <c r="P4292" i="2"/>
  <c r="BK4292" i="2"/>
  <c r="J4292" i="2"/>
  <c r="BF4292" i="2"/>
  <c r="BI4291" i="2"/>
  <c r="BH4291" i="2"/>
  <c r="BG4291" i="2"/>
  <c r="BE4291" i="2"/>
  <c r="T4291" i="2"/>
  <c r="R4291" i="2"/>
  <c r="P4291" i="2"/>
  <c r="BK4291" i="2"/>
  <c r="J4291" i="2"/>
  <c r="BF4291" i="2"/>
  <c r="BI4290" i="2"/>
  <c r="BH4290" i="2"/>
  <c r="BG4290" i="2"/>
  <c r="BE4290" i="2"/>
  <c r="T4290" i="2"/>
  <c r="R4290" i="2"/>
  <c r="P4290" i="2"/>
  <c r="BK4290" i="2"/>
  <c r="J4290" i="2"/>
  <c r="BF4290" i="2"/>
  <c r="BI4289" i="2"/>
  <c r="BH4289" i="2"/>
  <c r="BG4289" i="2"/>
  <c r="BE4289" i="2"/>
  <c r="T4289" i="2"/>
  <c r="R4289" i="2"/>
  <c r="P4289" i="2"/>
  <c r="BK4289" i="2"/>
  <c r="J4289" i="2"/>
  <c r="BF4289" i="2"/>
  <c r="BI4288" i="2"/>
  <c r="BH4288" i="2"/>
  <c r="BG4288" i="2"/>
  <c r="BE4288" i="2"/>
  <c r="T4288" i="2"/>
  <c r="R4288" i="2"/>
  <c r="P4288" i="2"/>
  <c r="BK4288" i="2"/>
  <c r="J4288" i="2"/>
  <c r="BF4288" i="2"/>
  <c r="BI4287" i="2"/>
  <c r="BH4287" i="2"/>
  <c r="BG4287" i="2"/>
  <c r="BE4287" i="2"/>
  <c r="T4287" i="2"/>
  <c r="R4287" i="2"/>
  <c r="P4287" i="2"/>
  <c r="BK4287" i="2"/>
  <c r="J4287" i="2"/>
  <c r="BF4287" i="2"/>
  <c r="BI4286" i="2"/>
  <c r="BH4286" i="2"/>
  <c r="BG4286" i="2"/>
  <c r="BE4286" i="2"/>
  <c r="T4286" i="2"/>
  <c r="R4286" i="2"/>
  <c r="P4286" i="2"/>
  <c r="BK4286" i="2"/>
  <c r="J4286" i="2"/>
  <c r="BF4286" i="2"/>
  <c r="BI4285" i="2"/>
  <c r="BH4285" i="2"/>
  <c r="BG4285" i="2"/>
  <c r="BE4285" i="2"/>
  <c r="T4285" i="2"/>
  <c r="R4285" i="2"/>
  <c r="P4285" i="2"/>
  <c r="BK4285" i="2"/>
  <c r="J4285" i="2"/>
  <c r="BF4285" i="2"/>
  <c r="BI4284" i="2"/>
  <c r="BH4284" i="2"/>
  <c r="BG4284" i="2"/>
  <c r="BE4284" i="2"/>
  <c r="T4284" i="2"/>
  <c r="R4284" i="2"/>
  <c r="P4284" i="2"/>
  <c r="BK4284" i="2"/>
  <c r="J4284" i="2"/>
  <c r="BF4284" i="2"/>
  <c r="BI4283" i="2"/>
  <c r="BH4283" i="2"/>
  <c r="BG4283" i="2"/>
  <c r="BE4283" i="2"/>
  <c r="T4283" i="2"/>
  <c r="R4283" i="2"/>
  <c r="P4283" i="2"/>
  <c r="BK4283" i="2"/>
  <c r="J4283" i="2"/>
  <c r="BF4283" i="2"/>
  <c r="BI4282" i="2"/>
  <c r="BH4282" i="2"/>
  <c r="BG4282" i="2"/>
  <c r="BE4282" i="2"/>
  <c r="T4282" i="2"/>
  <c r="R4282" i="2"/>
  <c r="P4282" i="2"/>
  <c r="BK4282" i="2"/>
  <c r="J4282" i="2"/>
  <c r="BF4282" i="2"/>
  <c r="BI4281" i="2"/>
  <c r="BH4281" i="2"/>
  <c r="BG4281" i="2"/>
  <c r="BE4281" i="2"/>
  <c r="T4281" i="2"/>
  <c r="R4281" i="2"/>
  <c r="P4281" i="2"/>
  <c r="BK4281" i="2"/>
  <c r="J4281" i="2"/>
  <c r="BF4281" i="2"/>
  <c r="BI4280" i="2"/>
  <c r="BH4280" i="2"/>
  <c r="BG4280" i="2"/>
  <c r="BE4280" i="2"/>
  <c r="T4280" i="2"/>
  <c r="R4280" i="2"/>
  <c r="P4280" i="2"/>
  <c r="BK4280" i="2"/>
  <c r="J4280" i="2"/>
  <c r="BF4280" i="2"/>
  <c r="BI4279" i="2"/>
  <c r="BH4279" i="2"/>
  <c r="BG4279" i="2"/>
  <c r="BE4279" i="2"/>
  <c r="T4279" i="2"/>
  <c r="R4279" i="2"/>
  <c r="P4279" i="2"/>
  <c r="BK4279" i="2"/>
  <c r="J4279" i="2"/>
  <c r="BF4279" i="2"/>
  <c r="BI4278" i="2"/>
  <c r="BH4278" i="2"/>
  <c r="BG4278" i="2"/>
  <c r="BE4278" i="2"/>
  <c r="T4278" i="2"/>
  <c r="R4278" i="2"/>
  <c r="P4278" i="2"/>
  <c r="BK4278" i="2"/>
  <c r="J4278" i="2"/>
  <c r="BF4278" i="2"/>
  <c r="BI4277" i="2"/>
  <c r="BH4277" i="2"/>
  <c r="BG4277" i="2"/>
  <c r="BE4277" i="2"/>
  <c r="T4277" i="2"/>
  <c r="R4277" i="2"/>
  <c r="P4277" i="2"/>
  <c r="BK4277" i="2"/>
  <c r="J4277" i="2"/>
  <c r="BF4277" i="2"/>
  <c r="BI4276" i="2"/>
  <c r="BH4276" i="2"/>
  <c r="BG4276" i="2"/>
  <c r="BE4276" i="2"/>
  <c r="T4276" i="2"/>
  <c r="R4276" i="2"/>
  <c r="P4276" i="2"/>
  <c r="BK4276" i="2"/>
  <c r="J4276" i="2"/>
  <c r="BF4276" i="2"/>
  <c r="BI4275" i="2"/>
  <c r="BH4275" i="2"/>
  <c r="BG4275" i="2"/>
  <c r="BE4275" i="2"/>
  <c r="T4275" i="2"/>
  <c r="R4275" i="2"/>
  <c r="P4275" i="2"/>
  <c r="BK4275" i="2"/>
  <c r="J4275" i="2"/>
  <c r="BF4275" i="2"/>
  <c r="BI4274" i="2"/>
  <c r="BH4274" i="2"/>
  <c r="BG4274" i="2"/>
  <c r="BE4274" i="2"/>
  <c r="T4274" i="2"/>
  <c r="R4274" i="2"/>
  <c r="P4274" i="2"/>
  <c r="BK4274" i="2"/>
  <c r="J4274" i="2"/>
  <c r="BF4274" i="2"/>
  <c r="BI4273" i="2"/>
  <c r="BH4273" i="2"/>
  <c r="BG4273" i="2"/>
  <c r="BE4273" i="2"/>
  <c r="T4273" i="2"/>
  <c r="R4273" i="2"/>
  <c r="P4273" i="2"/>
  <c r="BK4273" i="2"/>
  <c r="J4273" i="2"/>
  <c r="BF4273" i="2"/>
  <c r="BI4272" i="2"/>
  <c r="BH4272" i="2"/>
  <c r="BG4272" i="2"/>
  <c r="BE4272" i="2"/>
  <c r="T4272" i="2"/>
  <c r="R4272" i="2"/>
  <c r="P4272" i="2"/>
  <c r="BK4272" i="2"/>
  <c r="J4272" i="2"/>
  <c r="BF4272" i="2"/>
  <c r="BI4271" i="2"/>
  <c r="BH4271" i="2"/>
  <c r="BG4271" i="2"/>
  <c r="BE4271" i="2"/>
  <c r="T4271" i="2"/>
  <c r="R4271" i="2"/>
  <c r="P4271" i="2"/>
  <c r="BK4271" i="2"/>
  <c r="J4271" i="2"/>
  <c r="BF4271" i="2"/>
  <c r="BI4270" i="2"/>
  <c r="BH4270" i="2"/>
  <c r="BG4270" i="2"/>
  <c r="BE4270" i="2"/>
  <c r="T4270" i="2"/>
  <c r="R4270" i="2"/>
  <c r="P4270" i="2"/>
  <c r="BK4270" i="2"/>
  <c r="J4270" i="2"/>
  <c r="BF4270" i="2"/>
  <c r="BI4269" i="2"/>
  <c r="BH4269" i="2"/>
  <c r="BG4269" i="2"/>
  <c r="BE4269" i="2"/>
  <c r="T4269" i="2"/>
  <c r="R4269" i="2"/>
  <c r="P4269" i="2"/>
  <c r="BK4269" i="2"/>
  <c r="J4269" i="2"/>
  <c r="BF4269" i="2"/>
  <c r="BI4268" i="2"/>
  <c r="BH4268" i="2"/>
  <c r="BG4268" i="2"/>
  <c r="BE4268" i="2"/>
  <c r="T4268" i="2"/>
  <c r="R4268" i="2"/>
  <c r="P4268" i="2"/>
  <c r="BK4268" i="2"/>
  <c r="J4268" i="2"/>
  <c r="BF4268" i="2"/>
  <c r="BI4267" i="2"/>
  <c r="BH4267" i="2"/>
  <c r="BG4267" i="2"/>
  <c r="BE4267" i="2"/>
  <c r="T4267" i="2"/>
  <c r="R4267" i="2"/>
  <c r="P4267" i="2"/>
  <c r="BK4267" i="2"/>
  <c r="J4267" i="2"/>
  <c r="BF4267" i="2"/>
  <c r="BI4266" i="2"/>
  <c r="BH4266" i="2"/>
  <c r="BG4266" i="2"/>
  <c r="BE4266" i="2"/>
  <c r="T4266" i="2"/>
  <c r="R4266" i="2"/>
  <c r="P4266" i="2"/>
  <c r="BK4266" i="2"/>
  <c r="J4266" i="2"/>
  <c r="BF4266" i="2"/>
  <c r="BI4265" i="2"/>
  <c r="BH4265" i="2"/>
  <c r="BG4265" i="2"/>
  <c r="BE4265" i="2"/>
  <c r="T4265" i="2"/>
  <c r="R4265" i="2"/>
  <c r="P4265" i="2"/>
  <c r="BK4265" i="2"/>
  <c r="J4265" i="2"/>
  <c r="BF4265" i="2"/>
  <c r="BI4264" i="2"/>
  <c r="BH4264" i="2"/>
  <c r="BG4264" i="2"/>
  <c r="BE4264" i="2"/>
  <c r="T4264" i="2"/>
  <c r="T4263" i="2"/>
  <c r="R4264" i="2"/>
  <c r="R4263" i="2"/>
  <c r="P4264" i="2"/>
  <c r="P4263" i="2"/>
  <c r="BK4264" i="2"/>
  <c r="BK4263" i="2"/>
  <c r="J4263" i="2" s="1"/>
  <c r="J132" i="2" s="1"/>
  <c r="J4264" i="2"/>
  <c r="BF4264" i="2" s="1"/>
  <c r="BI4262" i="2"/>
  <c r="BH4262" i="2"/>
  <c r="BG4262" i="2"/>
  <c r="BE4262" i="2"/>
  <c r="T4262" i="2"/>
  <c r="R4262" i="2"/>
  <c r="P4262" i="2"/>
  <c r="BK4262" i="2"/>
  <c r="J4262" i="2"/>
  <c r="BF4262" i="2"/>
  <c r="BI4261" i="2"/>
  <c r="BH4261" i="2"/>
  <c r="BG4261" i="2"/>
  <c r="BE4261" i="2"/>
  <c r="T4261" i="2"/>
  <c r="R4261" i="2"/>
  <c r="P4261" i="2"/>
  <c r="BK4261" i="2"/>
  <c r="J4261" i="2"/>
  <c r="BF4261" i="2"/>
  <c r="BI4260" i="2"/>
  <c r="BH4260" i="2"/>
  <c r="BG4260" i="2"/>
  <c r="BE4260" i="2"/>
  <c r="T4260" i="2"/>
  <c r="R4260" i="2"/>
  <c r="P4260" i="2"/>
  <c r="BK4260" i="2"/>
  <c r="J4260" i="2"/>
  <c r="BF4260" i="2"/>
  <c r="BI4259" i="2"/>
  <c r="BH4259" i="2"/>
  <c r="BG4259" i="2"/>
  <c r="BE4259" i="2"/>
  <c r="T4259" i="2"/>
  <c r="R4259" i="2"/>
  <c r="P4259" i="2"/>
  <c r="BK4259" i="2"/>
  <c r="J4259" i="2"/>
  <c r="BF4259" i="2"/>
  <c r="BI4258" i="2"/>
  <c r="BH4258" i="2"/>
  <c r="BG4258" i="2"/>
  <c r="BE4258" i="2"/>
  <c r="T4258" i="2"/>
  <c r="R4258" i="2"/>
  <c r="P4258" i="2"/>
  <c r="BK4258" i="2"/>
  <c r="J4258" i="2"/>
  <c r="BF4258" i="2"/>
  <c r="BI4257" i="2"/>
  <c r="BH4257" i="2"/>
  <c r="BG4257" i="2"/>
  <c r="BE4257" i="2"/>
  <c r="T4257" i="2"/>
  <c r="R4257" i="2"/>
  <c r="P4257" i="2"/>
  <c r="BK4257" i="2"/>
  <c r="J4257" i="2"/>
  <c r="BF4257" i="2"/>
  <c r="BI4256" i="2"/>
  <c r="BH4256" i="2"/>
  <c r="BG4256" i="2"/>
  <c r="BE4256" i="2"/>
  <c r="T4256" i="2"/>
  <c r="R4256" i="2"/>
  <c r="P4256" i="2"/>
  <c r="BK4256" i="2"/>
  <c r="J4256" i="2"/>
  <c r="BF4256" i="2"/>
  <c r="BI4255" i="2"/>
  <c r="BH4255" i="2"/>
  <c r="BG4255" i="2"/>
  <c r="BE4255" i="2"/>
  <c r="T4255" i="2"/>
  <c r="R4255" i="2"/>
  <c r="P4255" i="2"/>
  <c r="BK4255" i="2"/>
  <c r="J4255" i="2"/>
  <c r="BF4255" i="2"/>
  <c r="BI4254" i="2"/>
  <c r="BH4254" i="2"/>
  <c r="BG4254" i="2"/>
  <c r="BE4254" i="2"/>
  <c r="T4254" i="2"/>
  <c r="R4254" i="2"/>
  <c r="P4254" i="2"/>
  <c r="BK4254" i="2"/>
  <c r="J4254" i="2"/>
  <c r="BF4254" i="2"/>
  <c r="BI4253" i="2"/>
  <c r="BH4253" i="2"/>
  <c r="BG4253" i="2"/>
  <c r="BE4253" i="2"/>
  <c r="T4253" i="2"/>
  <c r="R4253" i="2"/>
  <c r="P4253" i="2"/>
  <c r="BK4253" i="2"/>
  <c r="J4253" i="2"/>
  <c r="BF4253" i="2"/>
  <c r="BI4252" i="2"/>
  <c r="BH4252" i="2"/>
  <c r="BG4252" i="2"/>
  <c r="BE4252" i="2"/>
  <c r="T4252" i="2"/>
  <c r="R4252" i="2"/>
  <c r="P4252" i="2"/>
  <c r="BK4252" i="2"/>
  <c r="J4252" i="2"/>
  <c r="BF4252" i="2"/>
  <c r="BI4251" i="2"/>
  <c r="BH4251" i="2"/>
  <c r="BG4251" i="2"/>
  <c r="BE4251" i="2"/>
  <c r="T4251" i="2"/>
  <c r="R4251" i="2"/>
  <c r="P4251" i="2"/>
  <c r="BK4251" i="2"/>
  <c r="J4251" i="2"/>
  <c r="BF4251" i="2"/>
  <c r="BI4250" i="2"/>
  <c r="BH4250" i="2"/>
  <c r="BG4250" i="2"/>
  <c r="BE4250" i="2"/>
  <c r="T4250" i="2"/>
  <c r="R4250" i="2"/>
  <c r="P4250" i="2"/>
  <c r="BK4250" i="2"/>
  <c r="J4250" i="2"/>
  <c r="BF4250" i="2"/>
  <c r="BI4249" i="2"/>
  <c r="BH4249" i="2"/>
  <c r="BG4249" i="2"/>
  <c r="BE4249" i="2"/>
  <c r="T4249" i="2"/>
  <c r="R4249" i="2"/>
  <c r="P4249" i="2"/>
  <c r="BK4249" i="2"/>
  <c r="J4249" i="2"/>
  <c r="BF4249" i="2"/>
  <c r="BI4248" i="2"/>
  <c r="BH4248" i="2"/>
  <c r="BG4248" i="2"/>
  <c r="BE4248" i="2"/>
  <c r="T4248" i="2"/>
  <c r="R4248" i="2"/>
  <c r="P4248" i="2"/>
  <c r="BK4248" i="2"/>
  <c r="J4248" i="2"/>
  <c r="BF4248" i="2"/>
  <c r="BI4247" i="2"/>
  <c r="BH4247" i="2"/>
  <c r="BG4247" i="2"/>
  <c r="BE4247" i="2"/>
  <c r="T4247" i="2"/>
  <c r="R4247" i="2"/>
  <c r="P4247" i="2"/>
  <c r="BK4247" i="2"/>
  <c r="J4247" i="2"/>
  <c r="BF4247" i="2"/>
  <c r="BI4246" i="2"/>
  <c r="BH4246" i="2"/>
  <c r="BG4246" i="2"/>
  <c r="BE4246" i="2"/>
  <c r="T4246" i="2"/>
  <c r="R4246" i="2"/>
  <c r="P4246" i="2"/>
  <c r="BK4246" i="2"/>
  <c r="J4246" i="2"/>
  <c r="BF4246" i="2"/>
  <c r="BI4245" i="2"/>
  <c r="BH4245" i="2"/>
  <c r="BG4245" i="2"/>
  <c r="BE4245" i="2"/>
  <c r="T4245" i="2"/>
  <c r="R4245" i="2"/>
  <c r="P4245" i="2"/>
  <c r="BK4245" i="2"/>
  <c r="J4245" i="2"/>
  <c r="BF4245" i="2"/>
  <c r="BI4244" i="2"/>
  <c r="BH4244" i="2"/>
  <c r="BG4244" i="2"/>
  <c r="BE4244" i="2"/>
  <c r="T4244" i="2"/>
  <c r="R4244" i="2"/>
  <c r="P4244" i="2"/>
  <c r="BK4244" i="2"/>
  <c r="J4244" i="2"/>
  <c r="BF4244" i="2"/>
  <c r="BI4243" i="2"/>
  <c r="BH4243" i="2"/>
  <c r="BG4243" i="2"/>
  <c r="BE4243" i="2"/>
  <c r="T4243" i="2"/>
  <c r="R4243" i="2"/>
  <c r="P4243" i="2"/>
  <c r="BK4243" i="2"/>
  <c r="J4243" i="2"/>
  <c r="BF4243" i="2"/>
  <c r="BI4242" i="2"/>
  <c r="BH4242" i="2"/>
  <c r="BG4242" i="2"/>
  <c r="BE4242" i="2"/>
  <c r="T4242" i="2"/>
  <c r="R4242" i="2"/>
  <c r="P4242" i="2"/>
  <c r="BK4242" i="2"/>
  <c r="J4242" i="2"/>
  <c r="BF4242" i="2"/>
  <c r="BI4241" i="2"/>
  <c r="BH4241" i="2"/>
  <c r="BG4241" i="2"/>
  <c r="BE4241" i="2"/>
  <c r="T4241" i="2"/>
  <c r="R4241" i="2"/>
  <c r="P4241" i="2"/>
  <c r="BK4241" i="2"/>
  <c r="J4241" i="2"/>
  <c r="BF4241" i="2"/>
  <c r="BI4240" i="2"/>
  <c r="BH4240" i="2"/>
  <c r="BG4240" i="2"/>
  <c r="BE4240" i="2"/>
  <c r="T4240" i="2"/>
  <c r="R4240" i="2"/>
  <c r="P4240" i="2"/>
  <c r="BK4240" i="2"/>
  <c r="J4240" i="2"/>
  <c r="BF4240" i="2"/>
  <c r="BI4239" i="2"/>
  <c r="BH4239" i="2"/>
  <c r="BG4239" i="2"/>
  <c r="BE4239" i="2"/>
  <c r="T4239" i="2"/>
  <c r="R4239" i="2"/>
  <c r="P4239" i="2"/>
  <c r="BK4239" i="2"/>
  <c r="J4239" i="2"/>
  <c r="BF4239" i="2"/>
  <c r="BI4238" i="2"/>
  <c r="BH4238" i="2"/>
  <c r="BG4238" i="2"/>
  <c r="BE4238" i="2"/>
  <c r="T4238" i="2"/>
  <c r="R4238" i="2"/>
  <c r="P4238" i="2"/>
  <c r="BK4238" i="2"/>
  <c r="J4238" i="2"/>
  <c r="BF4238" i="2"/>
  <c r="BI4237" i="2"/>
  <c r="BH4237" i="2"/>
  <c r="BG4237" i="2"/>
  <c r="BE4237" i="2"/>
  <c r="T4237" i="2"/>
  <c r="R4237" i="2"/>
  <c r="P4237" i="2"/>
  <c r="BK4237" i="2"/>
  <c r="J4237" i="2"/>
  <c r="BF4237" i="2"/>
  <c r="BI4236" i="2"/>
  <c r="BH4236" i="2"/>
  <c r="BG4236" i="2"/>
  <c r="BE4236" i="2"/>
  <c r="T4236" i="2"/>
  <c r="R4236" i="2"/>
  <c r="P4236" i="2"/>
  <c r="BK4236" i="2"/>
  <c r="J4236" i="2"/>
  <c r="BF4236" i="2"/>
  <c r="BI4235" i="2"/>
  <c r="BH4235" i="2"/>
  <c r="BG4235" i="2"/>
  <c r="BE4235" i="2"/>
  <c r="T4235" i="2"/>
  <c r="R4235" i="2"/>
  <c r="P4235" i="2"/>
  <c r="BK4235" i="2"/>
  <c r="J4235" i="2"/>
  <c r="BF4235" i="2"/>
  <c r="BI4234" i="2"/>
  <c r="BH4234" i="2"/>
  <c r="BG4234" i="2"/>
  <c r="BE4234" i="2"/>
  <c r="T4234" i="2"/>
  <c r="R4234" i="2"/>
  <c r="P4234" i="2"/>
  <c r="BK4234" i="2"/>
  <c r="J4234" i="2"/>
  <c r="BF4234" i="2"/>
  <c r="BI4233" i="2"/>
  <c r="BH4233" i="2"/>
  <c r="BG4233" i="2"/>
  <c r="BE4233" i="2"/>
  <c r="T4233" i="2"/>
  <c r="R4233" i="2"/>
  <c r="P4233" i="2"/>
  <c r="BK4233" i="2"/>
  <c r="J4233" i="2"/>
  <c r="BF4233" i="2"/>
  <c r="BI4232" i="2"/>
  <c r="BH4232" i="2"/>
  <c r="BG4232" i="2"/>
  <c r="BE4232" i="2"/>
  <c r="T4232" i="2"/>
  <c r="R4232" i="2"/>
  <c r="P4232" i="2"/>
  <c r="BK4232" i="2"/>
  <c r="J4232" i="2"/>
  <c r="BF4232" i="2"/>
  <c r="BI4231" i="2"/>
  <c r="BH4231" i="2"/>
  <c r="BG4231" i="2"/>
  <c r="BE4231" i="2"/>
  <c r="T4231" i="2"/>
  <c r="R4231" i="2"/>
  <c r="P4231" i="2"/>
  <c r="BK4231" i="2"/>
  <c r="J4231" i="2"/>
  <c r="BF4231" i="2"/>
  <c r="BI4230" i="2"/>
  <c r="BH4230" i="2"/>
  <c r="BG4230" i="2"/>
  <c r="BE4230" i="2"/>
  <c r="T4230" i="2"/>
  <c r="R4230" i="2"/>
  <c r="P4230" i="2"/>
  <c r="BK4230" i="2"/>
  <c r="J4230" i="2"/>
  <c r="BF4230" i="2"/>
  <c r="BI4229" i="2"/>
  <c r="BH4229" i="2"/>
  <c r="BG4229" i="2"/>
  <c r="BE4229" i="2"/>
  <c r="T4229" i="2"/>
  <c r="R4229" i="2"/>
  <c r="P4229" i="2"/>
  <c r="BK4229" i="2"/>
  <c r="J4229" i="2"/>
  <c r="BF4229" i="2"/>
  <c r="BI4228" i="2"/>
  <c r="BH4228" i="2"/>
  <c r="BG4228" i="2"/>
  <c r="BE4228" i="2"/>
  <c r="T4228" i="2"/>
  <c r="R4228" i="2"/>
  <c r="P4228" i="2"/>
  <c r="BK4228" i="2"/>
  <c r="J4228" i="2"/>
  <c r="BF4228" i="2"/>
  <c r="BI4227" i="2"/>
  <c r="BH4227" i="2"/>
  <c r="BG4227" i="2"/>
  <c r="BE4227" i="2"/>
  <c r="T4227" i="2"/>
  <c r="R4227" i="2"/>
  <c r="P4227" i="2"/>
  <c r="BK4227" i="2"/>
  <c r="J4227" i="2"/>
  <c r="BF4227" i="2"/>
  <c r="BI4226" i="2"/>
  <c r="BH4226" i="2"/>
  <c r="BG4226" i="2"/>
  <c r="BE4226" i="2"/>
  <c r="T4226" i="2"/>
  <c r="R4226" i="2"/>
  <c r="P4226" i="2"/>
  <c r="BK4226" i="2"/>
  <c r="J4226" i="2"/>
  <c r="BF4226" i="2"/>
  <c r="BI4225" i="2"/>
  <c r="BH4225" i="2"/>
  <c r="BG4225" i="2"/>
  <c r="BE4225" i="2"/>
  <c r="T4225" i="2"/>
  <c r="R4225" i="2"/>
  <c r="P4225" i="2"/>
  <c r="BK4225" i="2"/>
  <c r="J4225" i="2"/>
  <c r="BF4225" i="2"/>
  <c r="BI4224" i="2"/>
  <c r="BH4224" i="2"/>
  <c r="BG4224" i="2"/>
  <c r="BE4224" i="2"/>
  <c r="T4224" i="2"/>
  <c r="R4224" i="2"/>
  <c r="P4224" i="2"/>
  <c r="BK4224" i="2"/>
  <c r="J4224" i="2"/>
  <c r="BF4224" i="2"/>
  <c r="BI4223" i="2"/>
  <c r="BH4223" i="2"/>
  <c r="BG4223" i="2"/>
  <c r="BE4223" i="2"/>
  <c r="T4223" i="2"/>
  <c r="R4223" i="2"/>
  <c r="P4223" i="2"/>
  <c r="BK4223" i="2"/>
  <c r="J4223" i="2"/>
  <c r="BF4223" i="2"/>
  <c r="BI4222" i="2"/>
  <c r="BH4222" i="2"/>
  <c r="BG4222" i="2"/>
  <c r="BE4222" i="2"/>
  <c r="T4222" i="2"/>
  <c r="R4222" i="2"/>
  <c r="P4222" i="2"/>
  <c r="BK4222" i="2"/>
  <c r="J4222" i="2"/>
  <c r="BF4222" i="2"/>
  <c r="BI4221" i="2"/>
  <c r="BH4221" i="2"/>
  <c r="BG4221" i="2"/>
  <c r="BE4221" i="2"/>
  <c r="T4221" i="2"/>
  <c r="R4221" i="2"/>
  <c r="R4218" i="2" s="1"/>
  <c r="P4221" i="2"/>
  <c r="BK4221" i="2"/>
  <c r="J4221" i="2"/>
  <c r="BF4221" i="2"/>
  <c r="BI4220" i="2"/>
  <c r="BH4220" i="2"/>
  <c r="BG4220" i="2"/>
  <c r="BE4220" i="2"/>
  <c r="T4220" i="2"/>
  <c r="R4220" i="2"/>
  <c r="P4220" i="2"/>
  <c r="BK4220" i="2"/>
  <c r="BK4218" i="2" s="1"/>
  <c r="J4218" i="2" s="1"/>
  <c r="J131" i="2" s="1"/>
  <c r="J4220" i="2"/>
  <c r="BF4220" i="2"/>
  <c r="BI4219" i="2"/>
  <c r="BH4219" i="2"/>
  <c r="BG4219" i="2"/>
  <c r="BE4219" i="2"/>
  <c r="T4219" i="2"/>
  <c r="T4218" i="2"/>
  <c r="R4219" i="2"/>
  <c r="P4219" i="2"/>
  <c r="P4218" i="2"/>
  <c r="BK4219" i="2"/>
  <c r="J4219" i="2"/>
  <c r="BF4219" i="2" s="1"/>
  <c r="BI4217" i="2"/>
  <c r="BH4217" i="2"/>
  <c r="BG4217" i="2"/>
  <c r="BE4217" i="2"/>
  <c r="T4217" i="2"/>
  <c r="R4217" i="2"/>
  <c r="P4217" i="2"/>
  <c r="BK4217" i="2"/>
  <c r="J4217" i="2"/>
  <c r="BF4217" i="2"/>
  <c r="BI4216" i="2"/>
  <c r="BH4216" i="2"/>
  <c r="BG4216" i="2"/>
  <c r="BE4216" i="2"/>
  <c r="T4216" i="2"/>
  <c r="R4216" i="2"/>
  <c r="P4216" i="2"/>
  <c r="BK4216" i="2"/>
  <c r="J4216" i="2"/>
  <c r="BF4216" i="2"/>
  <c r="BI4215" i="2"/>
  <c r="BH4215" i="2"/>
  <c r="BG4215" i="2"/>
  <c r="BE4215" i="2"/>
  <c r="T4215" i="2"/>
  <c r="R4215" i="2"/>
  <c r="P4215" i="2"/>
  <c r="BK4215" i="2"/>
  <c r="J4215" i="2"/>
  <c r="BF4215" i="2"/>
  <c r="BI4214" i="2"/>
  <c r="BH4214" i="2"/>
  <c r="BG4214" i="2"/>
  <c r="BE4214" i="2"/>
  <c r="T4214" i="2"/>
  <c r="R4214" i="2"/>
  <c r="P4214" i="2"/>
  <c r="BK4214" i="2"/>
  <c r="J4214" i="2"/>
  <c r="BF4214" i="2"/>
  <c r="BI4213" i="2"/>
  <c r="BH4213" i="2"/>
  <c r="BG4213" i="2"/>
  <c r="BE4213" i="2"/>
  <c r="T4213" i="2"/>
  <c r="R4213" i="2"/>
  <c r="P4213" i="2"/>
  <c r="BK4213" i="2"/>
  <c r="J4213" i="2"/>
  <c r="BF4213" i="2"/>
  <c r="BI4212" i="2"/>
  <c r="BH4212" i="2"/>
  <c r="BG4212" i="2"/>
  <c r="BE4212" i="2"/>
  <c r="T4212" i="2"/>
  <c r="R4212" i="2"/>
  <c r="P4212" i="2"/>
  <c r="BK4212" i="2"/>
  <c r="J4212" i="2"/>
  <c r="BF4212" i="2"/>
  <c r="BI4211" i="2"/>
  <c r="BH4211" i="2"/>
  <c r="BG4211" i="2"/>
  <c r="BE4211" i="2"/>
  <c r="T4211" i="2"/>
  <c r="R4211" i="2"/>
  <c r="P4211" i="2"/>
  <c r="BK4211" i="2"/>
  <c r="J4211" i="2"/>
  <c r="BF4211" i="2"/>
  <c r="BI4210" i="2"/>
  <c r="BH4210" i="2"/>
  <c r="BG4210" i="2"/>
  <c r="BE4210" i="2"/>
  <c r="T4210" i="2"/>
  <c r="R4210" i="2"/>
  <c r="P4210" i="2"/>
  <c r="BK4210" i="2"/>
  <c r="J4210" i="2"/>
  <c r="BF4210" i="2"/>
  <c r="BI4209" i="2"/>
  <c r="BH4209" i="2"/>
  <c r="BG4209" i="2"/>
  <c r="BE4209" i="2"/>
  <c r="T4209" i="2"/>
  <c r="R4209" i="2"/>
  <c r="P4209" i="2"/>
  <c r="BK4209" i="2"/>
  <c r="J4209" i="2"/>
  <c r="BF4209" i="2"/>
  <c r="BI4208" i="2"/>
  <c r="BH4208" i="2"/>
  <c r="BG4208" i="2"/>
  <c r="BE4208" i="2"/>
  <c r="T4208" i="2"/>
  <c r="R4208" i="2"/>
  <c r="P4208" i="2"/>
  <c r="BK4208" i="2"/>
  <c r="J4208" i="2"/>
  <c r="BF4208" i="2"/>
  <c r="BI4207" i="2"/>
  <c r="BH4207" i="2"/>
  <c r="BG4207" i="2"/>
  <c r="BE4207" i="2"/>
  <c r="T4207" i="2"/>
  <c r="R4207" i="2"/>
  <c r="P4207" i="2"/>
  <c r="BK4207" i="2"/>
  <c r="J4207" i="2"/>
  <c r="BF4207" i="2"/>
  <c r="BI4206" i="2"/>
  <c r="BH4206" i="2"/>
  <c r="BG4206" i="2"/>
  <c r="BE4206" i="2"/>
  <c r="T4206" i="2"/>
  <c r="R4206" i="2"/>
  <c r="P4206" i="2"/>
  <c r="BK4206" i="2"/>
  <c r="J4206" i="2"/>
  <c r="BF4206" i="2"/>
  <c r="BI4205" i="2"/>
  <c r="BH4205" i="2"/>
  <c r="BG4205" i="2"/>
  <c r="BE4205" i="2"/>
  <c r="T4205" i="2"/>
  <c r="R4205" i="2"/>
  <c r="P4205" i="2"/>
  <c r="BK4205" i="2"/>
  <c r="J4205" i="2"/>
  <c r="BF4205" i="2"/>
  <c r="BI4204" i="2"/>
  <c r="BH4204" i="2"/>
  <c r="BG4204" i="2"/>
  <c r="BE4204" i="2"/>
  <c r="T4204" i="2"/>
  <c r="R4204" i="2"/>
  <c r="P4204" i="2"/>
  <c r="BK4204" i="2"/>
  <c r="J4204" i="2"/>
  <c r="BF4204" i="2"/>
  <c r="BI4203" i="2"/>
  <c r="BH4203" i="2"/>
  <c r="BG4203" i="2"/>
  <c r="BE4203" i="2"/>
  <c r="T4203" i="2"/>
  <c r="R4203" i="2"/>
  <c r="P4203" i="2"/>
  <c r="BK4203" i="2"/>
  <c r="J4203" i="2"/>
  <c r="BF4203" i="2"/>
  <c r="BI4202" i="2"/>
  <c r="BH4202" i="2"/>
  <c r="BG4202" i="2"/>
  <c r="BE4202" i="2"/>
  <c r="T4202" i="2"/>
  <c r="R4202" i="2"/>
  <c r="P4202" i="2"/>
  <c r="BK4202" i="2"/>
  <c r="J4202" i="2"/>
  <c r="BF4202" i="2"/>
  <c r="BI4201" i="2"/>
  <c r="BH4201" i="2"/>
  <c r="BG4201" i="2"/>
  <c r="BE4201" i="2"/>
  <c r="T4201" i="2"/>
  <c r="R4201" i="2"/>
  <c r="P4201" i="2"/>
  <c r="BK4201" i="2"/>
  <c r="J4201" i="2"/>
  <c r="BF4201" i="2"/>
  <c r="BI4200" i="2"/>
  <c r="BH4200" i="2"/>
  <c r="BG4200" i="2"/>
  <c r="BE4200" i="2"/>
  <c r="T4200" i="2"/>
  <c r="R4200" i="2"/>
  <c r="P4200" i="2"/>
  <c r="BK4200" i="2"/>
  <c r="J4200" i="2"/>
  <c r="BF4200" i="2"/>
  <c r="BI4199" i="2"/>
  <c r="BH4199" i="2"/>
  <c r="BG4199" i="2"/>
  <c r="BE4199" i="2"/>
  <c r="T4199" i="2"/>
  <c r="R4199" i="2"/>
  <c r="P4199" i="2"/>
  <c r="BK4199" i="2"/>
  <c r="J4199" i="2"/>
  <c r="BF4199" i="2"/>
  <c r="BI4198" i="2"/>
  <c r="BH4198" i="2"/>
  <c r="BG4198" i="2"/>
  <c r="BE4198" i="2"/>
  <c r="T4198" i="2"/>
  <c r="R4198" i="2"/>
  <c r="P4198" i="2"/>
  <c r="BK4198" i="2"/>
  <c r="J4198" i="2"/>
  <c r="BF4198" i="2"/>
  <c r="BI4197" i="2"/>
  <c r="BH4197" i="2"/>
  <c r="BG4197" i="2"/>
  <c r="BE4197" i="2"/>
  <c r="T4197" i="2"/>
  <c r="R4197" i="2"/>
  <c r="P4197" i="2"/>
  <c r="BK4197" i="2"/>
  <c r="J4197" i="2"/>
  <c r="BF4197" i="2"/>
  <c r="BI4196" i="2"/>
  <c r="BH4196" i="2"/>
  <c r="BG4196" i="2"/>
  <c r="BE4196" i="2"/>
  <c r="T4196" i="2"/>
  <c r="R4196" i="2"/>
  <c r="P4196" i="2"/>
  <c r="BK4196" i="2"/>
  <c r="J4196" i="2"/>
  <c r="BF4196" i="2"/>
  <c r="BI4195" i="2"/>
  <c r="BH4195" i="2"/>
  <c r="BG4195" i="2"/>
  <c r="BE4195" i="2"/>
  <c r="T4195" i="2"/>
  <c r="R4195" i="2"/>
  <c r="P4195" i="2"/>
  <c r="BK4195" i="2"/>
  <c r="J4195" i="2"/>
  <c r="BF4195" i="2"/>
  <c r="BI4194" i="2"/>
  <c r="BH4194" i="2"/>
  <c r="BG4194" i="2"/>
  <c r="BE4194" i="2"/>
  <c r="T4194" i="2"/>
  <c r="R4194" i="2"/>
  <c r="P4194" i="2"/>
  <c r="BK4194" i="2"/>
  <c r="J4194" i="2"/>
  <c r="BF4194" i="2"/>
  <c r="BI4193" i="2"/>
  <c r="BH4193" i="2"/>
  <c r="BG4193" i="2"/>
  <c r="BE4193" i="2"/>
  <c r="T4193" i="2"/>
  <c r="R4193" i="2"/>
  <c r="P4193" i="2"/>
  <c r="BK4193" i="2"/>
  <c r="J4193" i="2"/>
  <c r="BF4193" i="2"/>
  <c r="BI4192" i="2"/>
  <c r="BH4192" i="2"/>
  <c r="BG4192" i="2"/>
  <c r="BE4192" i="2"/>
  <c r="T4192" i="2"/>
  <c r="R4192" i="2"/>
  <c r="P4192" i="2"/>
  <c r="BK4192" i="2"/>
  <c r="J4192" i="2"/>
  <c r="BF4192" i="2"/>
  <c r="BI4191" i="2"/>
  <c r="BH4191" i="2"/>
  <c r="BG4191" i="2"/>
  <c r="BE4191" i="2"/>
  <c r="T4191" i="2"/>
  <c r="R4191" i="2"/>
  <c r="P4191" i="2"/>
  <c r="BK4191" i="2"/>
  <c r="J4191" i="2"/>
  <c r="BF4191" i="2"/>
  <c r="BI4190" i="2"/>
  <c r="BH4190" i="2"/>
  <c r="BG4190" i="2"/>
  <c r="BE4190" i="2"/>
  <c r="T4190" i="2"/>
  <c r="R4190" i="2"/>
  <c r="P4190" i="2"/>
  <c r="BK4190" i="2"/>
  <c r="J4190" i="2"/>
  <c r="BF4190" i="2"/>
  <c r="BI4189" i="2"/>
  <c r="BH4189" i="2"/>
  <c r="BG4189" i="2"/>
  <c r="BE4189" i="2"/>
  <c r="T4189" i="2"/>
  <c r="R4189" i="2"/>
  <c r="P4189" i="2"/>
  <c r="BK4189" i="2"/>
  <c r="J4189" i="2"/>
  <c r="BF4189" i="2"/>
  <c r="BI4188" i="2"/>
  <c r="BH4188" i="2"/>
  <c r="BG4188" i="2"/>
  <c r="BE4188" i="2"/>
  <c r="T4188" i="2"/>
  <c r="R4188" i="2"/>
  <c r="P4188" i="2"/>
  <c r="BK4188" i="2"/>
  <c r="J4188" i="2"/>
  <c r="BF4188" i="2"/>
  <c r="BI4187" i="2"/>
  <c r="BH4187" i="2"/>
  <c r="BG4187" i="2"/>
  <c r="BE4187" i="2"/>
  <c r="T4187" i="2"/>
  <c r="R4187" i="2"/>
  <c r="P4187" i="2"/>
  <c r="BK4187" i="2"/>
  <c r="J4187" i="2"/>
  <c r="BF4187" i="2"/>
  <c r="BI4186" i="2"/>
  <c r="BH4186" i="2"/>
  <c r="BG4186" i="2"/>
  <c r="BE4186" i="2"/>
  <c r="T4186" i="2"/>
  <c r="R4186" i="2"/>
  <c r="P4186" i="2"/>
  <c r="BK4186" i="2"/>
  <c r="J4186" i="2"/>
  <c r="BF4186" i="2"/>
  <c r="BI4185" i="2"/>
  <c r="BH4185" i="2"/>
  <c r="BG4185" i="2"/>
  <c r="BE4185" i="2"/>
  <c r="T4185" i="2"/>
  <c r="R4185" i="2"/>
  <c r="P4185" i="2"/>
  <c r="BK4185" i="2"/>
  <c r="J4185" i="2"/>
  <c r="BF4185" i="2"/>
  <c r="BI4184" i="2"/>
  <c r="BH4184" i="2"/>
  <c r="BG4184" i="2"/>
  <c r="BE4184" i="2"/>
  <c r="T4184" i="2"/>
  <c r="R4184" i="2"/>
  <c r="P4184" i="2"/>
  <c r="BK4184" i="2"/>
  <c r="J4184" i="2"/>
  <c r="BF4184" i="2"/>
  <c r="BI4183" i="2"/>
  <c r="BH4183" i="2"/>
  <c r="BG4183" i="2"/>
  <c r="BE4183" i="2"/>
  <c r="T4183" i="2"/>
  <c r="R4183" i="2"/>
  <c r="P4183" i="2"/>
  <c r="BK4183" i="2"/>
  <c r="J4183" i="2"/>
  <c r="BF4183" i="2"/>
  <c r="BI4182" i="2"/>
  <c r="BH4182" i="2"/>
  <c r="BG4182" i="2"/>
  <c r="BE4182" i="2"/>
  <c r="T4182" i="2"/>
  <c r="R4182" i="2"/>
  <c r="P4182" i="2"/>
  <c r="BK4182" i="2"/>
  <c r="J4182" i="2"/>
  <c r="BF4182" i="2"/>
  <c r="BI4181" i="2"/>
  <c r="BH4181" i="2"/>
  <c r="BG4181" i="2"/>
  <c r="BE4181" i="2"/>
  <c r="T4181" i="2"/>
  <c r="R4181" i="2"/>
  <c r="P4181" i="2"/>
  <c r="BK4181" i="2"/>
  <c r="J4181" i="2"/>
  <c r="BF4181" i="2"/>
  <c r="BI4180" i="2"/>
  <c r="BH4180" i="2"/>
  <c r="BG4180" i="2"/>
  <c r="BE4180" i="2"/>
  <c r="T4180" i="2"/>
  <c r="R4180" i="2"/>
  <c r="P4180" i="2"/>
  <c r="BK4180" i="2"/>
  <c r="J4180" i="2"/>
  <c r="BF4180" i="2"/>
  <c r="BI4179" i="2"/>
  <c r="BH4179" i="2"/>
  <c r="BG4179" i="2"/>
  <c r="BE4179" i="2"/>
  <c r="T4179" i="2"/>
  <c r="R4179" i="2"/>
  <c r="P4179" i="2"/>
  <c r="BK4179" i="2"/>
  <c r="J4179" i="2"/>
  <c r="BF4179" i="2"/>
  <c r="BI4178" i="2"/>
  <c r="BH4178" i="2"/>
  <c r="BG4178" i="2"/>
  <c r="BE4178" i="2"/>
  <c r="T4178" i="2"/>
  <c r="R4178" i="2"/>
  <c r="P4178" i="2"/>
  <c r="BK4178" i="2"/>
  <c r="J4178" i="2"/>
  <c r="BF4178" i="2"/>
  <c r="BI4177" i="2"/>
  <c r="BH4177" i="2"/>
  <c r="BG4177" i="2"/>
  <c r="BE4177" i="2"/>
  <c r="T4177" i="2"/>
  <c r="R4177" i="2"/>
  <c r="P4177" i="2"/>
  <c r="BK4177" i="2"/>
  <c r="J4177" i="2"/>
  <c r="BF4177" i="2"/>
  <c r="BI4176" i="2"/>
  <c r="BH4176" i="2"/>
  <c r="BG4176" i="2"/>
  <c r="BE4176" i="2"/>
  <c r="T4176" i="2"/>
  <c r="R4176" i="2"/>
  <c r="P4176" i="2"/>
  <c r="BK4176" i="2"/>
  <c r="J4176" i="2"/>
  <c r="BF4176" i="2"/>
  <c r="BI4175" i="2"/>
  <c r="BH4175" i="2"/>
  <c r="BG4175" i="2"/>
  <c r="BE4175" i="2"/>
  <c r="T4175" i="2"/>
  <c r="R4175" i="2"/>
  <c r="P4175" i="2"/>
  <c r="BK4175" i="2"/>
  <c r="J4175" i="2"/>
  <c r="BF4175" i="2"/>
  <c r="BI4174" i="2"/>
  <c r="BH4174" i="2"/>
  <c r="BG4174" i="2"/>
  <c r="BE4174" i="2"/>
  <c r="T4174" i="2"/>
  <c r="R4174" i="2"/>
  <c r="P4174" i="2"/>
  <c r="BK4174" i="2"/>
  <c r="J4174" i="2"/>
  <c r="BF4174" i="2"/>
  <c r="BI4173" i="2"/>
  <c r="BH4173" i="2"/>
  <c r="BG4173" i="2"/>
  <c r="BE4173" i="2"/>
  <c r="T4173" i="2"/>
  <c r="R4173" i="2"/>
  <c r="P4173" i="2"/>
  <c r="BK4173" i="2"/>
  <c r="J4173" i="2"/>
  <c r="BF4173" i="2"/>
  <c r="BI4172" i="2"/>
  <c r="BH4172" i="2"/>
  <c r="BG4172" i="2"/>
  <c r="BE4172" i="2"/>
  <c r="T4172" i="2"/>
  <c r="R4172" i="2"/>
  <c r="P4172" i="2"/>
  <c r="BK4172" i="2"/>
  <c r="J4172" i="2"/>
  <c r="BF4172" i="2"/>
  <c r="BI4171" i="2"/>
  <c r="BH4171" i="2"/>
  <c r="BG4171" i="2"/>
  <c r="BE4171" i="2"/>
  <c r="T4171" i="2"/>
  <c r="R4171" i="2"/>
  <c r="P4171" i="2"/>
  <c r="BK4171" i="2"/>
  <c r="J4171" i="2"/>
  <c r="BF4171" i="2"/>
  <c r="BI4170" i="2"/>
  <c r="BH4170" i="2"/>
  <c r="BG4170" i="2"/>
  <c r="BE4170" i="2"/>
  <c r="T4170" i="2"/>
  <c r="R4170" i="2"/>
  <c r="P4170" i="2"/>
  <c r="BK4170" i="2"/>
  <c r="J4170" i="2"/>
  <c r="BF4170" i="2"/>
  <c r="BI4169" i="2"/>
  <c r="BH4169" i="2"/>
  <c r="BG4169" i="2"/>
  <c r="BE4169" i="2"/>
  <c r="T4169" i="2"/>
  <c r="R4169" i="2"/>
  <c r="P4169" i="2"/>
  <c r="BK4169" i="2"/>
  <c r="J4169" i="2"/>
  <c r="BF4169" i="2"/>
  <c r="BI4168" i="2"/>
  <c r="BH4168" i="2"/>
  <c r="BG4168" i="2"/>
  <c r="BE4168" i="2"/>
  <c r="T4168" i="2"/>
  <c r="R4168" i="2"/>
  <c r="P4168" i="2"/>
  <c r="BK4168" i="2"/>
  <c r="J4168" i="2"/>
  <c r="BF4168" i="2"/>
  <c r="BI4167" i="2"/>
  <c r="BH4167" i="2"/>
  <c r="BG4167" i="2"/>
  <c r="BE4167" i="2"/>
  <c r="T4167" i="2"/>
  <c r="R4167" i="2"/>
  <c r="P4167" i="2"/>
  <c r="BK4167" i="2"/>
  <c r="J4167" i="2"/>
  <c r="BF4167" i="2"/>
  <c r="BI4166" i="2"/>
  <c r="BH4166" i="2"/>
  <c r="BG4166" i="2"/>
  <c r="BE4166" i="2"/>
  <c r="T4166" i="2"/>
  <c r="R4166" i="2"/>
  <c r="P4166" i="2"/>
  <c r="BK4166" i="2"/>
  <c r="J4166" i="2"/>
  <c r="BF4166" i="2"/>
  <c r="BI4165" i="2"/>
  <c r="BH4165" i="2"/>
  <c r="BG4165" i="2"/>
  <c r="BE4165" i="2"/>
  <c r="T4165" i="2"/>
  <c r="R4165" i="2"/>
  <c r="P4165" i="2"/>
  <c r="BK4165" i="2"/>
  <c r="J4165" i="2"/>
  <c r="BF4165" i="2"/>
  <c r="BI4164" i="2"/>
  <c r="BH4164" i="2"/>
  <c r="BG4164" i="2"/>
  <c r="BE4164" i="2"/>
  <c r="T4164" i="2"/>
  <c r="R4164" i="2"/>
  <c r="P4164" i="2"/>
  <c r="BK4164" i="2"/>
  <c r="J4164" i="2"/>
  <c r="BF4164" i="2"/>
  <c r="BI4163" i="2"/>
  <c r="BH4163" i="2"/>
  <c r="BG4163" i="2"/>
  <c r="BE4163" i="2"/>
  <c r="T4163" i="2"/>
  <c r="R4163" i="2"/>
  <c r="P4163" i="2"/>
  <c r="BK4163" i="2"/>
  <c r="J4163" i="2"/>
  <c r="BF4163" i="2"/>
  <c r="BI4162" i="2"/>
  <c r="BH4162" i="2"/>
  <c r="BG4162" i="2"/>
  <c r="BE4162" i="2"/>
  <c r="T4162" i="2"/>
  <c r="R4162" i="2"/>
  <c r="P4162" i="2"/>
  <c r="BK4162" i="2"/>
  <c r="J4162" i="2"/>
  <c r="BF4162" i="2"/>
  <c r="BI4161" i="2"/>
  <c r="BH4161" i="2"/>
  <c r="BG4161" i="2"/>
  <c r="BE4161" i="2"/>
  <c r="T4161" i="2"/>
  <c r="R4161" i="2"/>
  <c r="P4161" i="2"/>
  <c r="BK4161" i="2"/>
  <c r="J4161" i="2"/>
  <c r="BF4161" i="2"/>
  <c r="BI4160" i="2"/>
  <c r="BH4160" i="2"/>
  <c r="BG4160" i="2"/>
  <c r="BE4160" i="2"/>
  <c r="T4160" i="2"/>
  <c r="R4160" i="2"/>
  <c r="P4160" i="2"/>
  <c r="BK4160" i="2"/>
  <c r="J4160" i="2"/>
  <c r="BF4160" i="2"/>
  <c r="BI4159" i="2"/>
  <c r="BH4159" i="2"/>
  <c r="BG4159" i="2"/>
  <c r="BE4159" i="2"/>
  <c r="T4159" i="2"/>
  <c r="R4159" i="2"/>
  <c r="P4159" i="2"/>
  <c r="BK4159" i="2"/>
  <c r="J4159" i="2"/>
  <c r="BF4159" i="2"/>
  <c r="BI4158" i="2"/>
  <c r="BH4158" i="2"/>
  <c r="BG4158" i="2"/>
  <c r="BE4158" i="2"/>
  <c r="T4158" i="2"/>
  <c r="R4158" i="2"/>
  <c r="P4158" i="2"/>
  <c r="BK4158" i="2"/>
  <c r="J4158" i="2"/>
  <c r="BF4158" i="2"/>
  <c r="BI4157" i="2"/>
  <c r="BH4157" i="2"/>
  <c r="BG4157" i="2"/>
  <c r="BE4157" i="2"/>
  <c r="T4157" i="2"/>
  <c r="R4157" i="2"/>
  <c r="P4157" i="2"/>
  <c r="BK4157" i="2"/>
  <c r="J4157" i="2"/>
  <c r="BF4157" i="2"/>
  <c r="BI4156" i="2"/>
  <c r="BH4156" i="2"/>
  <c r="BG4156" i="2"/>
  <c r="BE4156" i="2"/>
  <c r="T4156" i="2"/>
  <c r="R4156" i="2"/>
  <c r="P4156" i="2"/>
  <c r="BK4156" i="2"/>
  <c r="J4156" i="2"/>
  <c r="BF4156" i="2"/>
  <c r="BI4155" i="2"/>
  <c r="BH4155" i="2"/>
  <c r="BG4155" i="2"/>
  <c r="BE4155" i="2"/>
  <c r="T4155" i="2"/>
  <c r="R4155" i="2"/>
  <c r="P4155" i="2"/>
  <c r="BK4155" i="2"/>
  <c r="J4155" i="2"/>
  <c r="BF4155" i="2"/>
  <c r="BI4154" i="2"/>
  <c r="BH4154" i="2"/>
  <c r="BG4154" i="2"/>
  <c r="BE4154" i="2"/>
  <c r="T4154" i="2"/>
  <c r="R4154" i="2"/>
  <c r="P4154" i="2"/>
  <c r="BK4154" i="2"/>
  <c r="J4154" i="2"/>
  <c r="BF4154" i="2"/>
  <c r="BI4153" i="2"/>
  <c r="BH4153" i="2"/>
  <c r="BG4153" i="2"/>
  <c r="BE4153" i="2"/>
  <c r="T4153" i="2"/>
  <c r="R4153" i="2"/>
  <c r="P4153" i="2"/>
  <c r="BK4153" i="2"/>
  <c r="J4153" i="2"/>
  <c r="BF4153" i="2"/>
  <c r="BI4152" i="2"/>
  <c r="BH4152" i="2"/>
  <c r="BG4152" i="2"/>
  <c r="BE4152" i="2"/>
  <c r="T4152" i="2"/>
  <c r="R4152" i="2"/>
  <c r="P4152" i="2"/>
  <c r="BK4152" i="2"/>
  <c r="J4152" i="2"/>
  <c r="BF4152" i="2"/>
  <c r="BI4151" i="2"/>
  <c r="BH4151" i="2"/>
  <c r="BG4151" i="2"/>
  <c r="BE4151" i="2"/>
  <c r="T4151" i="2"/>
  <c r="R4151" i="2"/>
  <c r="P4151" i="2"/>
  <c r="BK4151" i="2"/>
  <c r="J4151" i="2"/>
  <c r="BF4151" i="2"/>
  <c r="BI4150" i="2"/>
  <c r="BH4150" i="2"/>
  <c r="BG4150" i="2"/>
  <c r="BE4150" i="2"/>
  <c r="T4150" i="2"/>
  <c r="R4150" i="2"/>
  <c r="P4150" i="2"/>
  <c r="BK4150" i="2"/>
  <c r="J4150" i="2"/>
  <c r="BF4150" i="2"/>
  <c r="BI4149" i="2"/>
  <c r="BH4149" i="2"/>
  <c r="BG4149" i="2"/>
  <c r="BE4149" i="2"/>
  <c r="T4149" i="2"/>
  <c r="R4149" i="2"/>
  <c r="P4149" i="2"/>
  <c r="BK4149" i="2"/>
  <c r="J4149" i="2"/>
  <c r="BF4149" i="2"/>
  <c r="BI4148" i="2"/>
  <c r="BH4148" i="2"/>
  <c r="BG4148" i="2"/>
  <c r="BE4148" i="2"/>
  <c r="T4148" i="2"/>
  <c r="R4148" i="2"/>
  <c r="P4148" i="2"/>
  <c r="BK4148" i="2"/>
  <c r="J4148" i="2"/>
  <c r="BF4148" i="2" s="1"/>
  <c r="BI4147" i="2"/>
  <c r="BH4147" i="2"/>
  <c r="BG4147" i="2"/>
  <c r="BE4147" i="2"/>
  <c r="T4147" i="2"/>
  <c r="R4147" i="2"/>
  <c r="P4147" i="2"/>
  <c r="BK4147" i="2"/>
  <c r="J4147" i="2"/>
  <c r="BF4147" i="2"/>
  <c r="BI4146" i="2"/>
  <c r="BH4146" i="2"/>
  <c r="BG4146" i="2"/>
  <c r="BE4146" i="2"/>
  <c r="T4146" i="2"/>
  <c r="R4146" i="2"/>
  <c r="P4146" i="2"/>
  <c r="BK4146" i="2"/>
  <c r="J4146" i="2"/>
  <c r="BF4146" i="2" s="1"/>
  <c r="BI4145" i="2"/>
  <c r="BH4145" i="2"/>
  <c r="BG4145" i="2"/>
  <c r="BE4145" i="2"/>
  <c r="T4145" i="2"/>
  <c r="R4145" i="2"/>
  <c r="P4145" i="2"/>
  <c r="BK4145" i="2"/>
  <c r="J4145" i="2"/>
  <c r="BF4145" i="2"/>
  <c r="BI4144" i="2"/>
  <c r="BH4144" i="2"/>
  <c r="BG4144" i="2"/>
  <c r="BE4144" i="2"/>
  <c r="T4144" i="2"/>
  <c r="R4144" i="2"/>
  <c r="P4144" i="2"/>
  <c r="BK4144" i="2"/>
  <c r="J4144" i="2"/>
  <c r="BF4144" i="2" s="1"/>
  <c r="BI4143" i="2"/>
  <c r="BH4143" i="2"/>
  <c r="BG4143" i="2"/>
  <c r="BE4143" i="2"/>
  <c r="T4143" i="2"/>
  <c r="R4143" i="2"/>
  <c r="P4143" i="2"/>
  <c r="BK4143" i="2"/>
  <c r="J4143" i="2"/>
  <c r="BF4143" i="2"/>
  <c r="BI4142" i="2"/>
  <c r="BH4142" i="2"/>
  <c r="BG4142" i="2"/>
  <c r="BE4142" i="2"/>
  <c r="T4142" i="2"/>
  <c r="R4142" i="2"/>
  <c r="P4142" i="2"/>
  <c r="BK4142" i="2"/>
  <c r="J4142" i="2"/>
  <c r="BF4142" i="2" s="1"/>
  <c r="BI4141" i="2"/>
  <c r="BH4141" i="2"/>
  <c r="BG4141" i="2"/>
  <c r="BE4141" i="2"/>
  <c r="T4141" i="2"/>
  <c r="R4141" i="2"/>
  <c r="P4141" i="2"/>
  <c r="BK4141" i="2"/>
  <c r="J4141" i="2"/>
  <c r="BF4141" i="2"/>
  <c r="BI4140" i="2"/>
  <c r="BH4140" i="2"/>
  <c r="BG4140" i="2"/>
  <c r="BE4140" i="2"/>
  <c r="T4140" i="2"/>
  <c r="R4140" i="2"/>
  <c r="P4140" i="2"/>
  <c r="BK4140" i="2"/>
  <c r="J4140" i="2"/>
  <c r="BF4140" i="2" s="1"/>
  <c r="BI4139" i="2"/>
  <c r="BH4139" i="2"/>
  <c r="BG4139" i="2"/>
  <c r="BE4139" i="2"/>
  <c r="T4139" i="2"/>
  <c r="R4139" i="2"/>
  <c r="P4139" i="2"/>
  <c r="BK4139" i="2"/>
  <c r="J4139" i="2"/>
  <c r="BF4139" i="2"/>
  <c r="BI4138" i="2"/>
  <c r="BH4138" i="2"/>
  <c r="BG4138" i="2"/>
  <c r="BE4138" i="2"/>
  <c r="T4138" i="2"/>
  <c r="R4138" i="2"/>
  <c r="P4138" i="2"/>
  <c r="BK4138" i="2"/>
  <c r="J4138" i="2"/>
  <c r="BF4138" i="2" s="1"/>
  <c r="BI4137" i="2"/>
  <c r="BH4137" i="2"/>
  <c r="BG4137" i="2"/>
  <c r="BE4137" i="2"/>
  <c r="T4137" i="2"/>
  <c r="R4137" i="2"/>
  <c r="P4137" i="2"/>
  <c r="BK4137" i="2"/>
  <c r="J4137" i="2"/>
  <c r="BF4137" i="2"/>
  <c r="BI4136" i="2"/>
  <c r="BH4136" i="2"/>
  <c r="BG4136" i="2"/>
  <c r="BE4136" i="2"/>
  <c r="T4136" i="2"/>
  <c r="R4136" i="2"/>
  <c r="P4136" i="2"/>
  <c r="BK4136" i="2"/>
  <c r="J4136" i="2"/>
  <c r="BF4136" i="2" s="1"/>
  <c r="BI4135" i="2"/>
  <c r="BH4135" i="2"/>
  <c r="BG4135" i="2"/>
  <c r="BE4135" i="2"/>
  <c r="T4135" i="2"/>
  <c r="R4135" i="2"/>
  <c r="P4135" i="2"/>
  <c r="BK4135" i="2"/>
  <c r="J4135" i="2"/>
  <c r="BF4135" i="2"/>
  <c r="BI4134" i="2"/>
  <c r="BH4134" i="2"/>
  <c r="BG4134" i="2"/>
  <c r="BE4134" i="2"/>
  <c r="T4134" i="2"/>
  <c r="R4134" i="2"/>
  <c r="P4134" i="2"/>
  <c r="BK4134" i="2"/>
  <c r="J4134" i="2"/>
  <c r="BF4134" i="2" s="1"/>
  <c r="BI4133" i="2"/>
  <c r="BH4133" i="2"/>
  <c r="BG4133" i="2"/>
  <c r="BE4133" i="2"/>
  <c r="T4133" i="2"/>
  <c r="R4133" i="2"/>
  <c r="P4133" i="2"/>
  <c r="BK4133" i="2"/>
  <c r="J4133" i="2"/>
  <c r="BF4133" i="2"/>
  <c r="BI4132" i="2"/>
  <c r="BH4132" i="2"/>
  <c r="BG4132" i="2"/>
  <c r="BE4132" i="2"/>
  <c r="T4132" i="2"/>
  <c r="R4132" i="2"/>
  <c r="P4132" i="2"/>
  <c r="BK4132" i="2"/>
  <c r="J4132" i="2"/>
  <c r="BF4132" i="2" s="1"/>
  <c r="BI4131" i="2"/>
  <c r="BH4131" i="2"/>
  <c r="BG4131" i="2"/>
  <c r="BE4131" i="2"/>
  <c r="T4131" i="2"/>
  <c r="R4131" i="2"/>
  <c r="P4131" i="2"/>
  <c r="BK4131" i="2"/>
  <c r="J4131" i="2"/>
  <c r="BF4131" i="2"/>
  <c r="BI4130" i="2"/>
  <c r="BH4130" i="2"/>
  <c r="BG4130" i="2"/>
  <c r="BE4130" i="2"/>
  <c r="T4130" i="2"/>
  <c r="R4130" i="2"/>
  <c r="P4130" i="2"/>
  <c r="BK4130" i="2"/>
  <c r="J4130" i="2"/>
  <c r="BF4130" i="2" s="1"/>
  <c r="BI4129" i="2"/>
  <c r="BH4129" i="2"/>
  <c r="BG4129" i="2"/>
  <c r="BE4129" i="2"/>
  <c r="T4129" i="2"/>
  <c r="R4129" i="2"/>
  <c r="P4129" i="2"/>
  <c r="BK4129" i="2"/>
  <c r="J4129" i="2"/>
  <c r="BF4129" i="2"/>
  <c r="BI4128" i="2"/>
  <c r="BH4128" i="2"/>
  <c r="BG4128" i="2"/>
  <c r="BE4128" i="2"/>
  <c r="T4128" i="2"/>
  <c r="R4128" i="2"/>
  <c r="P4128" i="2"/>
  <c r="BK4128" i="2"/>
  <c r="J4128" i="2"/>
  <c r="BF4128" i="2" s="1"/>
  <c r="BI4127" i="2"/>
  <c r="BH4127" i="2"/>
  <c r="BG4127" i="2"/>
  <c r="BE4127" i="2"/>
  <c r="T4127" i="2"/>
  <c r="R4127" i="2"/>
  <c r="P4127" i="2"/>
  <c r="BK4127" i="2"/>
  <c r="J4127" i="2"/>
  <c r="BF4127" i="2"/>
  <c r="BI4126" i="2"/>
  <c r="BH4126" i="2"/>
  <c r="BG4126" i="2"/>
  <c r="BE4126" i="2"/>
  <c r="T4126" i="2"/>
  <c r="R4126" i="2"/>
  <c r="P4126" i="2"/>
  <c r="BK4126" i="2"/>
  <c r="J4126" i="2"/>
  <c r="BF4126" i="2" s="1"/>
  <c r="BI4125" i="2"/>
  <c r="BH4125" i="2"/>
  <c r="BG4125" i="2"/>
  <c r="BE4125" i="2"/>
  <c r="T4125" i="2"/>
  <c r="R4125" i="2"/>
  <c r="P4125" i="2"/>
  <c r="BK4125" i="2"/>
  <c r="J4125" i="2"/>
  <c r="BF4125" i="2"/>
  <c r="BI4124" i="2"/>
  <c r="BH4124" i="2"/>
  <c r="BG4124" i="2"/>
  <c r="BE4124" i="2"/>
  <c r="T4124" i="2"/>
  <c r="R4124" i="2"/>
  <c r="P4124" i="2"/>
  <c r="BK4124" i="2"/>
  <c r="J4124" i="2"/>
  <c r="BF4124" i="2" s="1"/>
  <c r="BI4123" i="2"/>
  <c r="BH4123" i="2"/>
  <c r="BG4123" i="2"/>
  <c r="BE4123" i="2"/>
  <c r="T4123" i="2"/>
  <c r="R4123" i="2"/>
  <c r="P4123" i="2"/>
  <c r="BK4123" i="2"/>
  <c r="J4123" i="2"/>
  <c r="BF4123" i="2"/>
  <c r="BI4122" i="2"/>
  <c r="BH4122" i="2"/>
  <c r="BG4122" i="2"/>
  <c r="BE4122" i="2"/>
  <c r="T4122" i="2"/>
  <c r="R4122" i="2"/>
  <c r="P4122" i="2"/>
  <c r="BK4122" i="2"/>
  <c r="J4122" i="2"/>
  <c r="BF4122" i="2" s="1"/>
  <c r="BI4121" i="2"/>
  <c r="BH4121" i="2"/>
  <c r="BG4121" i="2"/>
  <c r="BE4121" i="2"/>
  <c r="T4121" i="2"/>
  <c r="R4121" i="2"/>
  <c r="P4121" i="2"/>
  <c r="BK4121" i="2"/>
  <c r="J4121" i="2"/>
  <c r="BF4121" i="2"/>
  <c r="BI4120" i="2"/>
  <c r="BH4120" i="2"/>
  <c r="BG4120" i="2"/>
  <c r="BE4120" i="2"/>
  <c r="T4120" i="2"/>
  <c r="R4120" i="2"/>
  <c r="P4120" i="2"/>
  <c r="BK4120" i="2"/>
  <c r="J4120" i="2"/>
  <c r="BF4120" i="2" s="1"/>
  <c r="BI4119" i="2"/>
  <c r="BH4119" i="2"/>
  <c r="BG4119" i="2"/>
  <c r="BE4119" i="2"/>
  <c r="T4119" i="2"/>
  <c r="R4119" i="2"/>
  <c r="P4119" i="2"/>
  <c r="BK4119" i="2"/>
  <c r="J4119" i="2"/>
  <c r="BF4119" i="2"/>
  <c r="BI4118" i="2"/>
  <c r="BH4118" i="2"/>
  <c r="BG4118" i="2"/>
  <c r="BE4118" i="2"/>
  <c r="T4118" i="2"/>
  <c r="R4118" i="2"/>
  <c r="P4118" i="2"/>
  <c r="BK4118" i="2"/>
  <c r="J4118" i="2"/>
  <c r="BF4118" i="2" s="1"/>
  <c r="BI4117" i="2"/>
  <c r="BH4117" i="2"/>
  <c r="BG4117" i="2"/>
  <c r="BE4117" i="2"/>
  <c r="T4117" i="2"/>
  <c r="R4117" i="2"/>
  <c r="P4117" i="2"/>
  <c r="BK4117" i="2"/>
  <c r="J4117" i="2"/>
  <c r="BF4117" i="2"/>
  <c r="BI4116" i="2"/>
  <c r="BH4116" i="2"/>
  <c r="BG4116" i="2"/>
  <c r="BE4116" i="2"/>
  <c r="T4116" i="2"/>
  <c r="R4116" i="2"/>
  <c r="P4116" i="2"/>
  <c r="BK4116" i="2"/>
  <c r="J4116" i="2"/>
  <c r="BF4116" i="2" s="1"/>
  <c r="BI4115" i="2"/>
  <c r="BH4115" i="2"/>
  <c r="BG4115" i="2"/>
  <c r="BE4115" i="2"/>
  <c r="T4115" i="2"/>
  <c r="R4115" i="2"/>
  <c r="P4115" i="2"/>
  <c r="BK4115" i="2"/>
  <c r="J4115" i="2"/>
  <c r="BF4115" i="2"/>
  <c r="BI4114" i="2"/>
  <c r="BH4114" i="2"/>
  <c r="BG4114" i="2"/>
  <c r="BE4114" i="2"/>
  <c r="T4114" i="2"/>
  <c r="R4114" i="2"/>
  <c r="P4114" i="2"/>
  <c r="BK4114" i="2"/>
  <c r="J4114" i="2"/>
  <c r="BF4114" i="2" s="1"/>
  <c r="BI4113" i="2"/>
  <c r="BH4113" i="2"/>
  <c r="BG4113" i="2"/>
  <c r="BE4113" i="2"/>
  <c r="T4113" i="2"/>
  <c r="R4113" i="2"/>
  <c r="P4113" i="2"/>
  <c r="BK4113" i="2"/>
  <c r="J4113" i="2"/>
  <c r="BF4113" i="2"/>
  <c r="BI4112" i="2"/>
  <c r="BH4112" i="2"/>
  <c r="BG4112" i="2"/>
  <c r="BE4112" i="2"/>
  <c r="T4112" i="2"/>
  <c r="R4112" i="2"/>
  <c r="P4112" i="2"/>
  <c r="BK4112" i="2"/>
  <c r="J4112" i="2"/>
  <c r="BF4112" i="2" s="1"/>
  <c r="BI4111" i="2"/>
  <c r="BH4111" i="2"/>
  <c r="BG4111" i="2"/>
  <c r="BE4111" i="2"/>
  <c r="T4111" i="2"/>
  <c r="R4111" i="2"/>
  <c r="P4111" i="2"/>
  <c r="BK4111" i="2"/>
  <c r="J4111" i="2"/>
  <c r="BF4111" i="2"/>
  <c r="BI4110" i="2"/>
  <c r="BH4110" i="2"/>
  <c r="BG4110" i="2"/>
  <c r="BE4110" i="2"/>
  <c r="T4110" i="2"/>
  <c r="R4110" i="2"/>
  <c r="P4110" i="2"/>
  <c r="BK4110" i="2"/>
  <c r="J4110" i="2"/>
  <c r="BF4110" i="2" s="1"/>
  <c r="BI4109" i="2"/>
  <c r="BH4109" i="2"/>
  <c r="BG4109" i="2"/>
  <c r="BE4109" i="2"/>
  <c r="T4109" i="2"/>
  <c r="R4109" i="2"/>
  <c r="P4109" i="2"/>
  <c r="BK4109" i="2"/>
  <c r="J4109" i="2"/>
  <c r="BF4109" i="2"/>
  <c r="BI4108" i="2"/>
  <c r="BH4108" i="2"/>
  <c r="BG4108" i="2"/>
  <c r="BE4108" i="2"/>
  <c r="T4108" i="2"/>
  <c r="R4108" i="2"/>
  <c r="P4108" i="2"/>
  <c r="BK4108" i="2"/>
  <c r="J4108" i="2"/>
  <c r="BF4108" i="2" s="1"/>
  <c r="BI4107" i="2"/>
  <c r="BH4107" i="2"/>
  <c r="BG4107" i="2"/>
  <c r="BE4107" i="2"/>
  <c r="T4107" i="2"/>
  <c r="R4107" i="2"/>
  <c r="P4107" i="2"/>
  <c r="BK4107" i="2"/>
  <c r="J4107" i="2"/>
  <c r="BF4107" i="2"/>
  <c r="BI4106" i="2"/>
  <c r="BH4106" i="2"/>
  <c r="BG4106" i="2"/>
  <c r="BE4106" i="2"/>
  <c r="T4106" i="2"/>
  <c r="R4106" i="2"/>
  <c r="P4106" i="2"/>
  <c r="BK4106" i="2"/>
  <c r="J4106" i="2"/>
  <c r="BF4106" i="2" s="1"/>
  <c r="BI4105" i="2"/>
  <c r="BH4105" i="2"/>
  <c r="BG4105" i="2"/>
  <c r="BE4105" i="2"/>
  <c r="T4105" i="2"/>
  <c r="R4105" i="2"/>
  <c r="P4105" i="2"/>
  <c r="BK4105" i="2"/>
  <c r="J4105" i="2"/>
  <c r="BF4105" i="2"/>
  <c r="BI4104" i="2"/>
  <c r="BH4104" i="2"/>
  <c r="BG4104" i="2"/>
  <c r="BE4104" i="2"/>
  <c r="T4104" i="2"/>
  <c r="R4104" i="2"/>
  <c r="P4104" i="2"/>
  <c r="BK4104" i="2"/>
  <c r="J4104" i="2"/>
  <c r="BF4104" i="2" s="1"/>
  <c r="BI4103" i="2"/>
  <c r="BH4103" i="2"/>
  <c r="BG4103" i="2"/>
  <c r="BE4103" i="2"/>
  <c r="T4103" i="2"/>
  <c r="R4103" i="2"/>
  <c r="P4103" i="2"/>
  <c r="BK4103" i="2"/>
  <c r="J4103" i="2"/>
  <c r="BF4103" i="2"/>
  <c r="BI4102" i="2"/>
  <c r="BH4102" i="2"/>
  <c r="BG4102" i="2"/>
  <c r="BE4102" i="2"/>
  <c r="T4102" i="2"/>
  <c r="R4102" i="2"/>
  <c r="P4102" i="2"/>
  <c r="BK4102" i="2"/>
  <c r="J4102" i="2"/>
  <c r="BF4102" i="2" s="1"/>
  <c r="BI4101" i="2"/>
  <c r="BH4101" i="2"/>
  <c r="BG4101" i="2"/>
  <c r="BE4101" i="2"/>
  <c r="T4101" i="2"/>
  <c r="R4101" i="2"/>
  <c r="P4101" i="2"/>
  <c r="BK4101" i="2"/>
  <c r="J4101" i="2"/>
  <c r="BF4101" i="2"/>
  <c r="BI4100" i="2"/>
  <c r="BH4100" i="2"/>
  <c r="BG4100" i="2"/>
  <c r="BE4100" i="2"/>
  <c r="T4100" i="2"/>
  <c r="R4100" i="2"/>
  <c r="P4100" i="2"/>
  <c r="BK4100" i="2"/>
  <c r="J4100" i="2"/>
  <c r="BF4100" i="2" s="1"/>
  <c r="BI4099" i="2"/>
  <c r="BH4099" i="2"/>
  <c r="BG4099" i="2"/>
  <c r="BE4099" i="2"/>
  <c r="T4099" i="2"/>
  <c r="R4099" i="2"/>
  <c r="P4099" i="2"/>
  <c r="BK4099" i="2"/>
  <c r="J4099" i="2"/>
  <c r="BF4099" i="2"/>
  <c r="BI4098" i="2"/>
  <c r="BH4098" i="2"/>
  <c r="BG4098" i="2"/>
  <c r="BE4098" i="2"/>
  <c r="T4098" i="2"/>
  <c r="R4098" i="2"/>
  <c r="P4098" i="2"/>
  <c r="BK4098" i="2"/>
  <c r="J4098" i="2"/>
  <c r="BF4098" i="2" s="1"/>
  <c r="BI4097" i="2"/>
  <c r="BH4097" i="2"/>
  <c r="BG4097" i="2"/>
  <c r="BE4097" i="2"/>
  <c r="T4097" i="2"/>
  <c r="R4097" i="2"/>
  <c r="P4097" i="2"/>
  <c r="BK4097" i="2"/>
  <c r="J4097" i="2"/>
  <c r="BF4097" i="2"/>
  <c r="BI4096" i="2"/>
  <c r="BH4096" i="2"/>
  <c r="BG4096" i="2"/>
  <c r="BE4096" i="2"/>
  <c r="T4096" i="2"/>
  <c r="R4096" i="2"/>
  <c r="P4096" i="2"/>
  <c r="BK4096" i="2"/>
  <c r="J4096" i="2"/>
  <c r="BF4096" i="2" s="1"/>
  <c r="BI4095" i="2"/>
  <c r="BH4095" i="2"/>
  <c r="BG4095" i="2"/>
  <c r="BE4095" i="2"/>
  <c r="T4095" i="2"/>
  <c r="R4095" i="2"/>
  <c r="P4095" i="2"/>
  <c r="BK4095" i="2"/>
  <c r="J4095" i="2"/>
  <c r="BF4095" i="2"/>
  <c r="BI4094" i="2"/>
  <c r="BH4094" i="2"/>
  <c r="BG4094" i="2"/>
  <c r="BE4094" i="2"/>
  <c r="T4094" i="2"/>
  <c r="R4094" i="2"/>
  <c r="P4094" i="2"/>
  <c r="BK4094" i="2"/>
  <c r="J4094" i="2"/>
  <c r="BF4094" i="2" s="1"/>
  <c r="BI4093" i="2"/>
  <c r="BH4093" i="2"/>
  <c r="BG4093" i="2"/>
  <c r="BE4093" i="2"/>
  <c r="T4093" i="2"/>
  <c r="R4093" i="2"/>
  <c r="P4093" i="2"/>
  <c r="BK4093" i="2"/>
  <c r="J4093" i="2"/>
  <c r="BF4093" i="2"/>
  <c r="BI4092" i="2"/>
  <c r="BH4092" i="2"/>
  <c r="BG4092" i="2"/>
  <c r="BE4092" i="2"/>
  <c r="T4092" i="2"/>
  <c r="R4092" i="2"/>
  <c r="P4092" i="2"/>
  <c r="BK4092" i="2"/>
  <c r="J4092" i="2"/>
  <c r="BF4092" i="2" s="1"/>
  <c r="BI4091" i="2"/>
  <c r="BH4091" i="2"/>
  <c r="BG4091" i="2"/>
  <c r="BE4091" i="2"/>
  <c r="T4091" i="2"/>
  <c r="R4091" i="2"/>
  <c r="P4091" i="2"/>
  <c r="BK4091" i="2"/>
  <c r="J4091" i="2"/>
  <c r="BF4091" i="2"/>
  <c r="BI4090" i="2"/>
  <c r="BH4090" i="2"/>
  <c r="BG4090" i="2"/>
  <c r="BE4090" i="2"/>
  <c r="T4090" i="2"/>
  <c r="R4090" i="2"/>
  <c r="P4090" i="2"/>
  <c r="BK4090" i="2"/>
  <c r="J4090" i="2"/>
  <c r="BF4090" i="2" s="1"/>
  <c r="BI4089" i="2"/>
  <c r="BH4089" i="2"/>
  <c r="BG4089" i="2"/>
  <c r="BE4089" i="2"/>
  <c r="T4089" i="2"/>
  <c r="R4089" i="2"/>
  <c r="P4089" i="2"/>
  <c r="BK4089" i="2"/>
  <c r="J4089" i="2"/>
  <c r="BF4089" i="2"/>
  <c r="BI4088" i="2"/>
  <c r="BH4088" i="2"/>
  <c r="BG4088" i="2"/>
  <c r="BE4088" i="2"/>
  <c r="T4088" i="2"/>
  <c r="R4088" i="2"/>
  <c r="P4088" i="2"/>
  <c r="BK4088" i="2"/>
  <c r="J4088" i="2"/>
  <c r="BF4088" i="2" s="1"/>
  <c r="BI4087" i="2"/>
  <c r="BH4087" i="2"/>
  <c r="BG4087" i="2"/>
  <c r="BE4087" i="2"/>
  <c r="T4087" i="2"/>
  <c r="R4087" i="2"/>
  <c r="P4087" i="2"/>
  <c r="BK4087" i="2"/>
  <c r="J4087" i="2"/>
  <c r="BF4087" i="2"/>
  <c r="BI4086" i="2"/>
  <c r="BH4086" i="2"/>
  <c r="BG4086" i="2"/>
  <c r="BE4086" i="2"/>
  <c r="T4086" i="2"/>
  <c r="R4086" i="2"/>
  <c r="P4086" i="2"/>
  <c r="BK4086" i="2"/>
  <c r="J4086" i="2"/>
  <c r="BF4086" i="2" s="1"/>
  <c r="BI4085" i="2"/>
  <c r="BH4085" i="2"/>
  <c r="BG4085" i="2"/>
  <c r="BE4085" i="2"/>
  <c r="T4085" i="2"/>
  <c r="R4085" i="2"/>
  <c r="P4085" i="2"/>
  <c r="BK4085" i="2"/>
  <c r="J4085" i="2"/>
  <c r="BF4085" i="2"/>
  <c r="BI4084" i="2"/>
  <c r="BH4084" i="2"/>
  <c r="BG4084" i="2"/>
  <c r="BE4084" i="2"/>
  <c r="T4084" i="2"/>
  <c r="R4084" i="2"/>
  <c r="P4084" i="2"/>
  <c r="BK4084" i="2"/>
  <c r="J4084" i="2"/>
  <c r="BF4084" i="2" s="1"/>
  <c r="BI4083" i="2"/>
  <c r="BH4083" i="2"/>
  <c r="BG4083" i="2"/>
  <c r="BE4083" i="2"/>
  <c r="T4083" i="2"/>
  <c r="R4083" i="2"/>
  <c r="P4083" i="2"/>
  <c r="BK4083" i="2"/>
  <c r="J4083" i="2"/>
  <c r="BF4083" i="2"/>
  <c r="BI4082" i="2"/>
  <c r="BH4082" i="2"/>
  <c r="BG4082" i="2"/>
  <c r="BE4082" i="2"/>
  <c r="T4082" i="2"/>
  <c r="R4082" i="2"/>
  <c r="P4082" i="2"/>
  <c r="BK4082" i="2"/>
  <c r="J4082" i="2"/>
  <c r="BF4082" i="2" s="1"/>
  <c r="BI4081" i="2"/>
  <c r="BH4081" i="2"/>
  <c r="BG4081" i="2"/>
  <c r="BE4081" i="2"/>
  <c r="T4081" i="2"/>
  <c r="R4081" i="2"/>
  <c r="P4081" i="2"/>
  <c r="BK4081" i="2"/>
  <c r="J4081" i="2"/>
  <c r="BF4081" i="2"/>
  <c r="BI4080" i="2"/>
  <c r="BH4080" i="2"/>
  <c r="BG4080" i="2"/>
  <c r="BE4080" i="2"/>
  <c r="T4080" i="2"/>
  <c r="R4080" i="2"/>
  <c r="P4080" i="2"/>
  <c r="BK4080" i="2"/>
  <c r="J4080" i="2"/>
  <c r="BF4080" i="2" s="1"/>
  <c r="BI4079" i="2"/>
  <c r="BH4079" i="2"/>
  <c r="BG4079" i="2"/>
  <c r="BE4079" i="2"/>
  <c r="T4079" i="2"/>
  <c r="R4079" i="2"/>
  <c r="P4079" i="2"/>
  <c r="BK4079" i="2"/>
  <c r="J4079" i="2"/>
  <c r="BF4079" i="2"/>
  <c r="BI4078" i="2"/>
  <c r="BH4078" i="2"/>
  <c r="BG4078" i="2"/>
  <c r="BE4078" i="2"/>
  <c r="T4078" i="2"/>
  <c r="R4078" i="2"/>
  <c r="P4078" i="2"/>
  <c r="BK4078" i="2"/>
  <c r="J4078" i="2"/>
  <c r="BF4078" i="2" s="1"/>
  <c r="BI4077" i="2"/>
  <c r="BH4077" i="2"/>
  <c r="BG4077" i="2"/>
  <c r="BE4077" i="2"/>
  <c r="T4077" i="2"/>
  <c r="R4077" i="2"/>
  <c r="P4077" i="2"/>
  <c r="BK4077" i="2"/>
  <c r="J4077" i="2"/>
  <c r="BF4077" i="2"/>
  <c r="BI4076" i="2"/>
  <c r="BH4076" i="2"/>
  <c r="BG4076" i="2"/>
  <c r="BE4076" i="2"/>
  <c r="T4076" i="2"/>
  <c r="R4076" i="2"/>
  <c r="P4076" i="2"/>
  <c r="BK4076" i="2"/>
  <c r="J4076" i="2"/>
  <c r="BF4076" i="2" s="1"/>
  <c r="BI4075" i="2"/>
  <c r="BH4075" i="2"/>
  <c r="BG4075" i="2"/>
  <c r="BE4075" i="2"/>
  <c r="T4075" i="2"/>
  <c r="R4075" i="2"/>
  <c r="P4075" i="2"/>
  <c r="BK4075" i="2"/>
  <c r="J4075" i="2"/>
  <c r="BF4075" i="2"/>
  <c r="BI4074" i="2"/>
  <c r="BH4074" i="2"/>
  <c r="BG4074" i="2"/>
  <c r="BE4074" i="2"/>
  <c r="T4074" i="2"/>
  <c r="R4074" i="2"/>
  <c r="P4074" i="2"/>
  <c r="BK4074" i="2"/>
  <c r="J4074" i="2"/>
  <c r="BF4074" i="2" s="1"/>
  <c r="BI4073" i="2"/>
  <c r="BH4073" i="2"/>
  <c r="BG4073" i="2"/>
  <c r="BE4073" i="2"/>
  <c r="T4073" i="2"/>
  <c r="R4073" i="2"/>
  <c r="P4073" i="2"/>
  <c r="BK4073" i="2"/>
  <c r="J4073" i="2"/>
  <c r="BF4073" i="2"/>
  <c r="BI4072" i="2"/>
  <c r="BH4072" i="2"/>
  <c r="BG4072" i="2"/>
  <c r="BE4072" i="2"/>
  <c r="T4072" i="2"/>
  <c r="R4072" i="2"/>
  <c r="P4072" i="2"/>
  <c r="BK4072" i="2"/>
  <c r="J4072" i="2"/>
  <c r="BF4072" i="2" s="1"/>
  <c r="BI4071" i="2"/>
  <c r="BH4071" i="2"/>
  <c r="BG4071" i="2"/>
  <c r="BE4071" i="2"/>
  <c r="T4071" i="2"/>
  <c r="R4071" i="2"/>
  <c r="P4071" i="2"/>
  <c r="BK4071" i="2"/>
  <c r="J4071" i="2"/>
  <c r="BF4071" i="2"/>
  <c r="BI4070" i="2"/>
  <c r="BH4070" i="2"/>
  <c r="BG4070" i="2"/>
  <c r="BE4070" i="2"/>
  <c r="T4070" i="2"/>
  <c r="R4070" i="2"/>
  <c r="P4070" i="2"/>
  <c r="BK4070" i="2"/>
  <c r="J4070" i="2"/>
  <c r="BF4070" i="2" s="1"/>
  <c r="BI4069" i="2"/>
  <c r="BH4069" i="2"/>
  <c r="BG4069" i="2"/>
  <c r="BE4069" i="2"/>
  <c r="T4069" i="2"/>
  <c r="R4069" i="2"/>
  <c r="P4069" i="2"/>
  <c r="BK4069" i="2"/>
  <c r="J4069" i="2"/>
  <c r="BF4069" i="2"/>
  <c r="BI4068" i="2"/>
  <c r="BH4068" i="2"/>
  <c r="BG4068" i="2"/>
  <c r="BE4068" i="2"/>
  <c r="T4068" i="2"/>
  <c r="R4068" i="2"/>
  <c r="P4068" i="2"/>
  <c r="BK4068" i="2"/>
  <c r="J4068" i="2"/>
  <c r="BF4068" i="2" s="1"/>
  <c r="BI4067" i="2"/>
  <c r="BH4067" i="2"/>
  <c r="BG4067" i="2"/>
  <c r="BE4067" i="2"/>
  <c r="T4067" i="2"/>
  <c r="R4067" i="2"/>
  <c r="P4067" i="2"/>
  <c r="BK4067" i="2"/>
  <c r="J4067" i="2"/>
  <c r="BF4067" i="2"/>
  <c r="BI4066" i="2"/>
  <c r="BH4066" i="2"/>
  <c r="BG4066" i="2"/>
  <c r="BE4066" i="2"/>
  <c r="T4066" i="2"/>
  <c r="R4066" i="2"/>
  <c r="P4066" i="2"/>
  <c r="BK4066" i="2"/>
  <c r="J4066" i="2"/>
  <c r="BF4066" i="2" s="1"/>
  <c r="BI4065" i="2"/>
  <c r="BH4065" i="2"/>
  <c r="BG4065" i="2"/>
  <c r="BE4065" i="2"/>
  <c r="T4065" i="2"/>
  <c r="R4065" i="2"/>
  <c r="P4065" i="2"/>
  <c r="BK4065" i="2"/>
  <c r="J4065" i="2"/>
  <c r="BF4065" i="2"/>
  <c r="BI4064" i="2"/>
  <c r="BH4064" i="2"/>
  <c r="BG4064" i="2"/>
  <c r="BE4064" i="2"/>
  <c r="T4064" i="2"/>
  <c r="R4064" i="2"/>
  <c r="P4064" i="2"/>
  <c r="BK4064" i="2"/>
  <c r="J4064" i="2"/>
  <c r="BF4064" i="2" s="1"/>
  <c r="BI4063" i="2"/>
  <c r="BH4063" i="2"/>
  <c r="BG4063" i="2"/>
  <c r="BE4063" i="2"/>
  <c r="T4063" i="2"/>
  <c r="R4063" i="2"/>
  <c r="R4057" i="2" s="1"/>
  <c r="P4063" i="2"/>
  <c r="BK4063" i="2"/>
  <c r="J4063" i="2"/>
  <c r="BF4063" i="2"/>
  <c r="BI4062" i="2"/>
  <c r="BH4062" i="2"/>
  <c r="BG4062" i="2"/>
  <c r="BE4062" i="2"/>
  <c r="T4062" i="2"/>
  <c r="R4062" i="2"/>
  <c r="P4062" i="2"/>
  <c r="BK4062" i="2"/>
  <c r="J4062" i="2"/>
  <c r="BF4062" i="2" s="1"/>
  <c r="BI4061" i="2"/>
  <c r="BH4061" i="2"/>
  <c r="BG4061" i="2"/>
  <c r="BE4061" i="2"/>
  <c r="T4061" i="2"/>
  <c r="R4061" i="2"/>
  <c r="P4061" i="2"/>
  <c r="BK4061" i="2"/>
  <c r="J4061" i="2"/>
  <c r="BF4061" i="2"/>
  <c r="BI4060" i="2"/>
  <c r="BH4060" i="2"/>
  <c r="BG4060" i="2"/>
  <c r="BE4060" i="2"/>
  <c r="T4060" i="2"/>
  <c r="R4060" i="2"/>
  <c r="P4060" i="2"/>
  <c r="BK4060" i="2"/>
  <c r="J4060" i="2"/>
  <c r="BF4060" i="2" s="1"/>
  <c r="BI4059" i="2"/>
  <c r="BH4059" i="2"/>
  <c r="BG4059" i="2"/>
  <c r="BE4059" i="2"/>
  <c r="T4059" i="2"/>
  <c r="R4059" i="2"/>
  <c r="P4059" i="2"/>
  <c r="BK4059" i="2"/>
  <c r="J4059" i="2"/>
  <c r="BF4059" i="2"/>
  <c r="BI4058" i="2"/>
  <c r="BH4058" i="2"/>
  <c r="BG4058" i="2"/>
  <c r="BE4058" i="2"/>
  <c r="T4058" i="2"/>
  <c r="R4058" i="2"/>
  <c r="P4058" i="2"/>
  <c r="P4057" i="2" s="1"/>
  <c r="BK4058" i="2"/>
  <c r="BK4057" i="2"/>
  <c r="J4057" i="2" s="1"/>
  <c r="J130" i="2" s="1"/>
  <c r="J4058" i="2"/>
  <c r="BF4058" i="2" s="1"/>
  <c r="BI4056" i="2"/>
  <c r="BH4056" i="2"/>
  <c r="BG4056" i="2"/>
  <c r="BE4056" i="2"/>
  <c r="T4056" i="2"/>
  <c r="R4056" i="2"/>
  <c r="P4056" i="2"/>
  <c r="BK4056" i="2"/>
  <c r="J4056" i="2"/>
  <c r="BF4056" i="2" s="1"/>
  <c r="BI4055" i="2"/>
  <c r="BH4055" i="2"/>
  <c r="BG4055" i="2"/>
  <c r="BE4055" i="2"/>
  <c r="T4055" i="2"/>
  <c r="R4055" i="2"/>
  <c r="P4055" i="2"/>
  <c r="BK4055" i="2"/>
  <c r="J4055" i="2"/>
  <c r="BF4055" i="2"/>
  <c r="BI4054" i="2"/>
  <c r="BH4054" i="2"/>
  <c r="BG4054" i="2"/>
  <c r="BE4054" i="2"/>
  <c r="T4054" i="2"/>
  <c r="R4054" i="2"/>
  <c r="P4054" i="2"/>
  <c r="BK4054" i="2"/>
  <c r="J4054" i="2"/>
  <c r="BF4054" i="2" s="1"/>
  <c r="BI4053" i="2"/>
  <c r="BH4053" i="2"/>
  <c r="BG4053" i="2"/>
  <c r="BE4053" i="2"/>
  <c r="T4053" i="2"/>
  <c r="R4053" i="2"/>
  <c r="P4053" i="2"/>
  <c r="BK4053" i="2"/>
  <c r="J4053" i="2"/>
  <c r="BF4053" i="2"/>
  <c r="BI4052" i="2"/>
  <c r="BH4052" i="2"/>
  <c r="BG4052" i="2"/>
  <c r="BE4052" i="2"/>
  <c r="T4052" i="2"/>
  <c r="R4052" i="2"/>
  <c r="P4052" i="2"/>
  <c r="BK4052" i="2"/>
  <c r="J4052" i="2"/>
  <c r="BF4052" i="2" s="1"/>
  <c r="BI4051" i="2"/>
  <c r="BH4051" i="2"/>
  <c r="BG4051" i="2"/>
  <c r="BE4051" i="2"/>
  <c r="T4051" i="2"/>
  <c r="R4051" i="2"/>
  <c r="P4051" i="2"/>
  <c r="BK4051" i="2"/>
  <c r="J4051" i="2"/>
  <c r="BF4051" i="2"/>
  <c r="BI4050" i="2"/>
  <c r="BH4050" i="2"/>
  <c r="BG4050" i="2"/>
  <c r="BE4050" i="2"/>
  <c r="T4050" i="2"/>
  <c r="R4050" i="2"/>
  <c r="P4050" i="2"/>
  <c r="BK4050" i="2"/>
  <c r="J4050" i="2"/>
  <c r="BF4050" i="2" s="1"/>
  <c r="BI4049" i="2"/>
  <c r="BH4049" i="2"/>
  <c r="BG4049" i="2"/>
  <c r="BE4049" i="2"/>
  <c r="T4049" i="2"/>
  <c r="R4049" i="2"/>
  <c r="P4049" i="2"/>
  <c r="BK4049" i="2"/>
  <c r="J4049" i="2"/>
  <c r="BF4049" i="2"/>
  <c r="BI4048" i="2"/>
  <c r="BH4048" i="2"/>
  <c r="BG4048" i="2"/>
  <c r="BE4048" i="2"/>
  <c r="T4048" i="2"/>
  <c r="R4048" i="2"/>
  <c r="P4048" i="2"/>
  <c r="BK4048" i="2"/>
  <c r="J4048" i="2"/>
  <c r="BF4048" i="2" s="1"/>
  <c r="BI4047" i="2"/>
  <c r="BH4047" i="2"/>
  <c r="BG4047" i="2"/>
  <c r="BE4047" i="2"/>
  <c r="T4047" i="2"/>
  <c r="R4047" i="2"/>
  <c r="P4047" i="2"/>
  <c r="BK4047" i="2"/>
  <c r="J4047" i="2"/>
  <c r="BF4047" i="2"/>
  <c r="BI4046" i="2"/>
  <c r="BH4046" i="2"/>
  <c r="BG4046" i="2"/>
  <c r="BE4046" i="2"/>
  <c r="T4046" i="2"/>
  <c r="R4046" i="2"/>
  <c r="P4046" i="2"/>
  <c r="BK4046" i="2"/>
  <c r="J4046" i="2"/>
  <c r="BF4046" i="2" s="1"/>
  <c r="BI4045" i="2"/>
  <c r="BH4045" i="2"/>
  <c r="BG4045" i="2"/>
  <c r="BE4045" i="2"/>
  <c r="T4045" i="2"/>
  <c r="R4045" i="2"/>
  <c r="P4045" i="2"/>
  <c r="BK4045" i="2"/>
  <c r="J4045" i="2"/>
  <c r="BF4045" i="2"/>
  <c r="BI4044" i="2"/>
  <c r="BH4044" i="2"/>
  <c r="BG4044" i="2"/>
  <c r="BE4044" i="2"/>
  <c r="T4044" i="2"/>
  <c r="R4044" i="2"/>
  <c r="P4044" i="2"/>
  <c r="BK4044" i="2"/>
  <c r="J4044" i="2"/>
  <c r="BF4044" i="2" s="1"/>
  <c r="BI4043" i="2"/>
  <c r="BH4043" i="2"/>
  <c r="BG4043" i="2"/>
  <c r="BE4043" i="2"/>
  <c r="T4043" i="2"/>
  <c r="R4043" i="2"/>
  <c r="P4043" i="2"/>
  <c r="BK4043" i="2"/>
  <c r="J4043" i="2"/>
  <c r="BF4043" i="2"/>
  <c r="BI4042" i="2"/>
  <c r="BH4042" i="2"/>
  <c r="BG4042" i="2"/>
  <c r="BE4042" i="2"/>
  <c r="T4042" i="2"/>
  <c r="R4042" i="2"/>
  <c r="P4042" i="2"/>
  <c r="BK4042" i="2"/>
  <c r="J4042" i="2"/>
  <c r="BF4042" i="2" s="1"/>
  <c r="BI4041" i="2"/>
  <c r="BH4041" i="2"/>
  <c r="BG4041" i="2"/>
  <c r="BE4041" i="2"/>
  <c r="T4041" i="2"/>
  <c r="R4041" i="2"/>
  <c r="P4041" i="2"/>
  <c r="BK4041" i="2"/>
  <c r="J4041" i="2"/>
  <c r="BF4041" i="2"/>
  <c r="BI4040" i="2"/>
  <c r="BH4040" i="2"/>
  <c r="BG4040" i="2"/>
  <c r="BE4040" i="2"/>
  <c r="T4040" i="2"/>
  <c r="R4040" i="2"/>
  <c r="P4040" i="2"/>
  <c r="BK4040" i="2"/>
  <c r="J4040" i="2"/>
  <c r="BF4040" i="2" s="1"/>
  <c r="BI4039" i="2"/>
  <c r="BH4039" i="2"/>
  <c r="BG4039" i="2"/>
  <c r="BE4039" i="2"/>
  <c r="T4039" i="2"/>
  <c r="R4039" i="2"/>
  <c r="P4039" i="2"/>
  <c r="BK4039" i="2"/>
  <c r="J4039" i="2"/>
  <c r="BF4039" i="2"/>
  <c r="BI4038" i="2"/>
  <c r="BH4038" i="2"/>
  <c r="BG4038" i="2"/>
  <c r="BE4038" i="2"/>
  <c r="T4038" i="2"/>
  <c r="R4038" i="2"/>
  <c r="P4038" i="2"/>
  <c r="BK4038" i="2"/>
  <c r="J4038" i="2"/>
  <c r="BF4038" i="2" s="1"/>
  <c r="BI4037" i="2"/>
  <c r="BH4037" i="2"/>
  <c r="BG4037" i="2"/>
  <c r="BE4037" i="2"/>
  <c r="T4037" i="2"/>
  <c r="R4037" i="2"/>
  <c r="P4037" i="2"/>
  <c r="BK4037" i="2"/>
  <c r="J4037" i="2"/>
  <c r="BF4037" i="2"/>
  <c r="BI4036" i="2"/>
  <c r="BH4036" i="2"/>
  <c r="BG4036" i="2"/>
  <c r="BE4036" i="2"/>
  <c r="T4036" i="2"/>
  <c r="R4036" i="2"/>
  <c r="P4036" i="2"/>
  <c r="BK4036" i="2"/>
  <c r="J4036" i="2"/>
  <c r="BF4036" i="2" s="1"/>
  <c r="BI4035" i="2"/>
  <c r="BH4035" i="2"/>
  <c r="BG4035" i="2"/>
  <c r="BE4035" i="2"/>
  <c r="T4035" i="2"/>
  <c r="R4035" i="2"/>
  <c r="P4035" i="2"/>
  <c r="BK4035" i="2"/>
  <c r="J4035" i="2"/>
  <c r="BF4035" i="2"/>
  <c r="BI4034" i="2"/>
  <c r="BH4034" i="2"/>
  <c r="BG4034" i="2"/>
  <c r="BE4034" i="2"/>
  <c r="T4034" i="2"/>
  <c r="R4034" i="2"/>
  <c r="P4034" i="2"/>
  <c r="BK4034" i="2"/>
  <c r="J4034" i="2"/>
  <c r="BF4034" i="2" s="1"/>
  <c r="BI4033" i="2"/>
  <c r="BH4033" i="2"/>
  <c r="BG4033" i="2"/>
  <c r="BE4033" i="2"/>
  <c r="T4033" i="2"/>
  <c r="R4033" i="2"/>
  <c r="P4033" i="2"/>
  <c r="BK4033" i="2"/>
  <c r="J4033" i="2"/>
  <c r="BF4033" i="2"/>
  <c r="BI4032" i="2"/>
  <c r="BH4032" i="2"/>
  <c r="BG4032" i="2"/>
  <c r="BE4032" i="2"/>
  <c r="T4032" i="2"/>
  <c r="R4032" i="2"/>
  <c r="P4032" i="2"/>
  <c r="BK4032" i="2"/>
  <c r="J4032" i="2"/>
  <c r="BF4032" i="2" s="1"/>
  <c r="BI4031" i="2"/>
  <c r="BH4031" i="2"/>
  <c r="BG4031" i="2"/>
  <c r="BE4031" i="2"/>
  <c r="T4031" i="2"/>
  <c r="R4031" i="2"/>
  <c r="P4031" i="2"/>
  <c r="BK4031" i="2"/>
  <c r="J4031" i="2"/>
  <c r="BF4031" i="2"/>
  <c r="BI4030" i="2"/>
  <c r="BH4030" i="2"/>
  <c r="BG4030" i="2"/>
  <c r="BE4030" i="2"/>
  <c r="T4030" i="2"/>
  <c r="R4030" i="2"/>
  <c r="P4030" i="2"/>
  <c r="BK4030" i="2"/>
  <c r="J4030" i="2"/>
  <c r="BF4030" i="2" s="1"/>
  <c r="BI4029" i="2"/>
  <c r="BH4029" i="2"/>
  <c r="BG4029" i="2"/>
  <c r="BE4029" i="2"/>
  <c r="T4029" i="2"/>
  <c r="R4029" i="2"/>
  <c r="P4029" i="2"/>
  <c r="BK4029" i="2"/>
  <c r="J4029" i="2"/>
  <c r="BF4029" i="2"/>
  <c r="BI4028" i="2"/>
  <c r="BH4028" i="2"/>
  <c r="BG4028" i="2"/>
  <c r="BE4028" i="2"/>
  <c r="T4028" i="2"/>
  <c r="R4028" i="2"/>
  <c r="P4028" i="2"/>
  <c r="BK4028" i="2"/>
  <c r="J4028" i="2"/>
  <c r="BF4028" i="2" s="1"/>
  <c r="BI4027" i="2"/>
  <c r="BH4027" i="2"/>
  <c r="BG4027" i="2"/>
  <c r="BE4027" i="2"/>
  <c r="T4027" i="2"/>
  <c r="R4027" i="2"/>
  <c r="P4027" i="2"/>
  <c r="BK4027" i="2"/>
  <c r="J4027" i="2"/>
  <c r="BF4027" i="2"/>
  <c r="BI4026" i="2"/>
  <c r="BH4026" i="2"/>
  <c r="BG4026" i="2"/>
  <c r="BE4026" i="2"/>
  <c r="T4026" i="2"/>
  <c r="R4026" i="2"/>
  <c r="P4026" i="2"/>
  <c r="BK4026" i="2"/>
  <c r="J4026" i="2"/>
  <c r="BF4026" i="2" s="1"/>
  <c r="BI4025" i="2"/>
  <c r="BH4025" i="2"/>
  <c r="BG4025" i="2"/>
  <c r="BE4025" i="2"/>
  <c r="T4025" i="2"/>
  <c r="R4025" i="2"/>
  <c r="P4025" i="2"/>
  <c r="BK4025" i="2"/>
  <c r="J4025" i="2"/>
  <c r="BF4025" i="2"/>
  <c r="BI4024" i="2"/>
  <c r="BH4024" i="2"/>
  <c r="BG4024" i="2"/>
  <c r="BE4024" i="2"/>
  <c r="T4024" i="2"/>
  <c r="R4024" i="2"/>
  <c r="P4024" i="2"/>
  <c r="BK4024" i="2"/>
  <c r="J4024" i="2"/>
  <c r="BF4024" i="2" s="1"/>
  <c r="BI4023" i="2"/>
  <c r="BH4023" i="2"/>
  <c r="BG4023" i="2"/>
  <c r="BE4023" i="2"/>
  <c r="T4023" i="2"/>
  <c r="R4023" i="2"/>
  <c r="P4023" i="2"/>
  <c r="BK4023" i="2"/>
  <c r="J4023" i="2"/>
  <c r="BF4023" i="2"/>
  <c r="BI4022" i="2"/>
  <c r="BH4022" i="2"/>
  <c r="BG4022" i="2"/>
  <c r="BE4022" i="2"/>
  <c r="T4022" i="2"/>
  <c r="R4022" i="2"/>
  <c r="P4022" i="2"/>
  <c r="BK4022" i="2"/>
  <c r="J4022" i="2"/>
  <c r="BF4022" i="2" s="1"/>
  <c r="BI4021" i="2"/>
  <c r="BH4021" i="2"/>
  <c r="BG4021" i="2"/>
  <c r="BE4021" i="2"/>
  <c r="T4021" i="2"/>
  <c r="R4021" i="2"/>
  <c r="P4021" i="2"/>
  <c r="BK4021" i="2"/>
  <c r="J4021" i="2"/>
  <c r="BF4021" i="2"/>
  <c r="BI4020" i="2"/>
  <c r="BH4020" i="2"/>
  <c r="BG4020" i="2"/>
  <c r="BE4020" i="2"/>
  <c r="T4020" i="2"/>
  <c r="R4020" i="2"/>
  <c r="P4020" i="2"/>
  <c r="BK4020" i="2"/>
  <c r="J4020" i="2"/>
  <c r="BF4020" i="2" s="1"/>
  <c r="BI4019" i="2"/>
  <c r="BH4019" i="2"/>
  <c r="BG4019" i="2"/>
  <c r="BE4019" i="2"/>
  <c r="T4019" i="2"/>
  <c r="R4019" i="2"/>
  <c r="P4019" i="2"/>
  <c r="BK4019" i="2"/>
  <c r="J4019" i="2"/>
  <c r="BF4019" i="2"/>
  <c r="BI4018" i="2"/>
  <c r="BH4018" i="2"/>
  <c r="BG4018" i="2"/>
  <c r="BE4018" i="2"/>
  <c r="T4018" i="2"/>
  <c r="R4018" i="2"/>
  <c r="P4018" i="2"/>
  <c r="BK4018" i="2"/>
  <c r="J4018" i="2"/>
  <c r="BF4018" i="2" s="1"/>
  <c r="BI4017" i="2"/>
  <c r="BH4017" i="2"/>
  <c r="BG4017" i="2"/>
  <c r="BE4017" i="2"/>
  <c r="T4017" i="2"/>
  <c r="R4017" i="2"/>
  <c r="P4017" i="2"/>
  <c r="BK4017" i="2"/>
  <c r="J4017" i="2"/>
  <c r="BF4017" i="2"/>
  <c r="BI4016" i="2"/>
  <c r="BH4016" i="2"/>
  <c r="BG4016" i="2"/>
  <c r="BE4016" i="2"/>
  <c r="T4016" i="2"/>
  <c r="R4016" i="2"/>
  <c r="P4016" i="2"/>
  <c r="BK4016" i="2"/>
  <c r="J4016" i="2"/>
  <c r="BF4016" i="2" s="1"/>
  <c r="BI4015" i="2"/>
  <c r="BH4015" i="2"/>
  <c r="BG4015" i="2"/>
  <c r="BE4015" i="2"/>
  <c r="T4015" i="2"/>
  <c r="R4015" i="2"/>
  <c r="P4015" i="2"/>
  <c r="BK4015" i="2"/>
  <c r="J4015" i="2"/>
  <c r="BF4015" i="2"/>
  <c r="BI4014" i="2"/>
  <c r="BH4014" i="2"/>
  <c r="BG4014" i="2"/>
  <c r="BE4014" i="2"/>
  <c r="T4014" i="2"/>
  <c r="R4014" i="2"/>
  <c r="P4014" i="2"/>
  <c r="BK4014" i="2"/>
  <c r="J4014" i="2"/>
  <c r="BF4014" i="2" s="1"/>
  <c r="BI4013" i="2"/>
  <c r="BH4013" i="2"/>
  <c r="BG4013" i="2"/>
  <c r="BE4013" i="2"/>
  <c r="T4013" i="2"/>
  <c r="R4013" i="2"/>
  <c r="P4013" i="2"/>
  <c r="BK4013" i="2"/>
  <c r="J4013" i="2"/>
  <c r="BF4013" i="2"/>
  <c r="BI4012" i="2"/>
  <c r="BH4012" i="2"/>
  <c r="BG4012" i="2"/>
  <c r="BE4012" i="2"/>
  <c r="T4012" i="2"/>
  <c r="R4012" i="2"/>
  <c r="P4012" i="2"/>
  <c r="BK4012" i="2"/>
  <c r="J4012" i="2"/>
  <c r="BF4012" i="2" s="1"/>
  <c r="BI4011" i="2"/>
  <c r="BH4011" i="2"/>
  <c r="BG4011" i="2"/>
  <c r="BE4011" i="2"/>
  <c r="T4011" i="2"/>
  <c r="R4011" i="2"/>
  <c r="P4011" i="2"/>
  <c r="BK4011" i="2"/>
  <c r="J4011" i="2"/>
  <c r="BF4011" i="2"/>
  <c r="BI4010" i="2"/>
  <c r="BH4010" i="2"/>
  <c r="BG4010" i="2"/>
  <c r="BE4010" i="2"/>
  <c r="T4010" i="2"/>
  <c r="R4010" i="2"/>
  <c r="P4010" i="2"/>
  <c r="BK4010" i="2"/>
  <c r="J4010" i="2"/>
  <c r="BF4010" i="2" s="1"/>
  <c r="BI4009" i="2"/>
  <c r="BH4009" i="2"/>
  <c r="BG4009" i="2"/>
  <c r="BE4009" i="2"/>
  <c r="T4009" i="2"/>
  <c r="R4009" i="2"/>
  <c r="P4009" i="2"/>
  <c r="BK4009" i="2"/>
  <c r="J4009" i="2"/>
  <c r="BF4009" i="2"/>
  <c r="BI4008" i="2"/>
  <c r="BH4008" i="2"/>
  <c r="BG4008" i="2"/>
  <c r="BE4008" i="2"/>
  <c r="T4008" i="2"/>
  <c r="R4008" i="2"/>
  <c r="P4008" i="2"/>
  <c r="BK4008" i="2"/>
  <c r="J4008" i="2"/>
  <c r="BF4008" i="2" s="1"/>
  <c r="BI4007" i="2"/>
  <c r="BH4007" i="2"/>
  <c r="BG4007" i="2"/>
  <c r="BE4007" i="2"/>
  <c r="T4007" i="2"/>
  <c r="R4007" i="2"/>
  <c r="P4007" i="2"/>
  <c r="BK4007" i="2"/>
  <c r="J4007" i="2"/>
  <c r="BF4007" i="2"/>
  <c r="BI4006" i="2"/>
  <c r="BH4006" i="2"/>
  <c r="BG4006" i="2"/>
  <c r="BE4006" i="2"/>
  <c r="T4006" i="2"/>
  <c r="R4006" i="2"/>
  <c r="P4006" i="2"/>
  <c r="BK4006" i="2"/>
  <c r="J4006" i="2"/>
  <c r="BF4006" i="2" s="1"/>
  <c r="BI4005" i="2"/>
  <c r="BH4005" i="2"/>
  <c r="BG4005" i="2"/>
  <c r="BE4005" i="2"/>
  <c r="T4005" i="2"/>
  <c r="R4005" i="2"/>
  <c r="P4005" i="2"/>
  <c r="BK4005" i="2"/>
  <c r="J4005" i="2"/>
  <c r="BF4005" i="2"/>
  <c r="BI4004" i="2"/>
  <c r="BH4004" i="2"/>
  <c r="BG4004" i="2"/>
  <c r="BE4004" i="2"/>
  <c r="T4004" i="2"/>
  <c r="R4004" i="2"/>
  <c r="P4004" i="2"/>
  <c r="BK4004" i="2"/>
  <c r="J4004" i="2"/>
  <c r="BF4004" i="2" s="1"/>
  <c r="BI4003" i="2"/>
  <c r="BH4003" i="2"/>
  <c r="BG4003" i="2"/>
  <c r="BE4003" i="2"/>
  <c r="T4003" i="2"/>
  <c r="R4003" i="2"/>
  <c r="P4003" i="2"/>
  <c r="BK4003" i="2"/>
  <c r="J4003" i="2"/>
  <c r="BF4003" i="2"/>
  <c r="BI4002" i="2"/>
  <c r="BH4002" i="2"/>
  <c r="BG4002" i="2"/>
  <c r="BE4002" i="2"/>
  <c r="T4002" i="2"/>
  <c r="R4002" i="2"/>
  <c r="P4002" i="2"/>
  <c r="BK4002" i="2"/>
  <c r="J4002" i="2"/>
  <c r="BF4002" i="2" s="1"/>
  <c r="BI4001" i="2"/>
  <c r="BH4001" i="2"/>
  <c r="BG4001" i="2"/>
  <c r="BE4001" i="2"/>
  <c r="T4001" i="2"/>
  <c r="R4001" i="2"/>
  <c r="P4001" i="2"/>
  <c r="BK4001" i="2"/>
  <c r="J4001" i="2"/>
  <c r="BF4001" i="2"/>
  <c r="BI4000" i="2"/>
  <c r="BH4000" i="2"/>
  <c r="BG4000" i="2"/>
  <c r="BE4000" i="2"/>
  <c r="T4000" i="2"/>
  <c r="R4000" i="2"/>
  <c r="P4000" i="2"/>
  <c r="BK4000" i="2"/>
  <c r="J4000" i="2"/>
  <c r="BF4000" i="2" s="1"/>
  <c r="BI3999" i="2"/>
  <c r="BH3999" i="2"/>
  <c r="BG3999" i="2"/>
  <c r="BE3999" i="2"/>
  <c r="T3999" i="2"/>
  <c r="R3999" i="2"/>
  <c r="P3999" i="2"/>
  <c r="BK3999" i="2"/>
  <c r="J3999" i="2"/>
  <c r="BF3999" i="2"/>
  <c r="BI3998" i="2"/>
  <c r="BH3998" i="2"/>
  <c r="BG3998" i="2"/>
  <c r="BE3998" i="2"/>
  <c r="T3998" i="2"/>
  <c r="R3998" i="2"/>
  <c r="P3998" i="2"/>
  <c r="BK3998" i="2"/>
  <c r="J3998" i="2"/>
  <c r="BF3998" i="2" s="1"/>
  <c r="BI3997" i="2"/>
  <c r="BH3997" i="2"/>
  <c r="BG3997" i="2"/>
  <c r="BE3997" i="2"/>
  <c r="T3997" i="2"/>
  <c r="R3997" i="2"/>
  <c r="P3997" i="2"/>
  <c r="BK3997" i="2"/>
  <c r="J3997" i="2"/>
  <c r="BF3997" i="2"/>
  <c r="BI3996" i="2"/>
  <c r="BH3996" i="2"/>
  <c r="BG3996" i="2"/>
  <c r="BE3996" i="2"/>
  <c r="T3996" i="2"/>
  <c r="R3996" i="2"/>
  <c r="P3996" i="2"/>
  <c r="BK3996" i="2"/>
  <c r="J3996" i="2"/>
  <c r="BF3996" i="2" s="1"/>
  <c r="BI3995" i="2"/>
  <c r="BH3995" i="2"/>
  <c r="BG3995" i="2"/>
  <c r="BE3995" i="2"/>
  <c r="T3995" i="2"/>
  <c r="R3995" i="2"/>
  <c r="P3995" i="2"/>
  <c r="BK3995" i="2"/>
  <c r="J3995" i="2"/>
  <c r="BF3995" i="2"/>
  <c r="BI3994" i="2"/>
  <c r="BH3994" i="2"/>
  <c r="BG3994" i="2"/>
  <c r="BE3994" i="2"/>
  <c r="T3994" i="2"/>
  <c r="R3994" i="2"/>
  <c r="P3994" i="2"/>
  <c r="BK3994" i="2"/>
  <c r="J3994" i="2"/>
  <c r="BF3994" i="2" s="1"/>
  <c r="BI3993" i="2"/>
  <c r="BH3993" i="2"/>
  <c r="BG3993" i="2"/>
  <c r="BE3993" i="2"/>
  <c r="T3993" i="2"/>
  <c r="R3993" i="2"/>
  <c r="P3993" i="2"/>
  <c r="BK3993" i="2"/>
  <c r="J3993" i="2"/>
  <c r="BF3993" i="2"/>
  <c r="BI3992" i="2"/>
  <c r="BH3992" i="2"/>
  <c r="BG3992" i="2"/>
  <c r="BE3992" i="2"/>
  <c r="T3992" i="2"/>
  <c r="R3992" i="2"/>
  <c r="P3992" i="2"/>
  <c r="BK3992" i="2"/>
  <c r="J3992" i="2"/>
  <c r="BF3992" i="2" s="1"/>
  <c r="BI3991" i="2"/>
  <c r="BH3991" i="2"/>
  <c r="BG3991" i="2"/>
  <c r="BE3991" i="2"/>
  <c r="T3991" i="2"/>
  <c r="R3991" i="2"/>
  <c r="P3991" i="2"/>
  <c r="BK3991" i="2"/>
  <c r="J3991" i="2"/>
  <c r="BF3991" i="2"/>
  <c r="BI3990" i="2"/>
  <c r="BH3990" i="2"/>
  <c r="BG3990" i="2"/>
  <c r="BE3990" i="2"/>
  <c r="T3990" i="2"/>
  <c r="R3990" i="2"/>
  <c r="P3990" i="2"/>
  <c r="BK3990" i="2"/>
  <c r="J3990" i="2"/>
  <c r="BF3990" i="2" s="1"/>
  <c r="BI3989" i="2"/>
  <c r="BH3989" i="2"/>
  <c r="BG3989" i="2"/>
  <c r="BE3989" i="2"/>
  <c r="T3989" i="2"/>
  <c r="R3989" i="2"/>
  <c r="P3989" i="2"/>
  <c r="BK3989" i="2"/>
  <c r="J3989" i="2"/>
  <c r="BF3989" i="2"/>
  <c r="BI3988" i="2"/>
  <c r="BH3988" i="2"/>
  <c r="BG3988" i="2"/>
  <c r="BE3988" i="2"/>
  <c r="T3988" i="2"/>
  <c r="R3988" i="2"/>
  <c r="P3988" i="2"/>
  <c r="BK3988" i="2"/>
  <c r="J3988" i="2"/>
  <c r="BF3988" i="2" s="1"/>
  <c r="BI3987" i="2"/>
  <c r="BH3987" i="2"/>
  <c r="BG3987" i="2"/>
  <c r="BE3987" i="2"/>
  <c r="T3987" i="2"/>
  <c r="R3987" i="2"/>
  <c r="P3987" i="2"/>
  <c r="BK3987" i="2"/>
  <c r="J3987" i="2"/>
  <c r="BF3987" i="2"/>
  <c r="BI3986" i="2"/>
  <c r="BH3986" i="2"/>
  <c r="BG3986" i="2"/>
  <c r="BE3986" i="2"/>
  <c r="T3986" i="2"/>
  <c r="R3986" i="2"/>
  <c r="R3983" i="2" s="1"/>
  <c r="P3986" i="2"/>
  <c r="BK3986" i="2"/>
  <c r="J3986" i="2"/>
  <c r="BF3986" i="2" s="1"/>
  <c r="BI3985" i="2"/>
  <c r="BH3985" i="2"/>
  <c r="BG3985" i="2"/>
  <c r="BE3985" i="2"/>
  <c r="T3985" i="2"/>
  <c r="R3985" i="2"/>
  <c r="P3985" i="2"/>
  <c r="BK3985" i="2"/>
  <c r="BK3983" i="2" s="1"/>
  <c r="J3985" i="2"/>
  <c r="BF3985" i="2"/>
  <c r="BI3984" i="2"/>
  <c r="BH3984" i="2"/>
  <c r="BG3984" i="2"/>
  <c r="BE3984" i="2"/>
  <c r="T3984" i="2"/>
  <c r="R3984" i="2"/>
  <c r="P3984" i="2"/>
  <c r="P3983" i="2" s="1"/>
  <c r="BK3984" i="2"/>
  <c r="J3983" i="2"/>
  <c r="J129" i="2" s="1"/>
  <c r="J3984" i="2"/>
  <c r="BF3984" i="2" s="1"/>
  <c r="BI3982" i="2"/>
  <c r="BH3982" i="2"/>
  <c r="BG3982" i="2"/>
  <c r="BE3982" i="2"/>
  <c r="T3982" i="2"/>
  <c r="R3982" i="2"/>
  <c r="P3982" i="2"/>
  <c r="BK3982" i="2"/>
  <c r="J3982" i="2"/>
  <c r="BF3982" i="2"/>
  <c r="BI3981" i="2"/>
  <c r="BH3981" i="2"/>
  <c r="BG3981" i="2"/>
  <c r="BE3981" i="2"/>
  <c r="T3981" i="2"/>
  <c r="R3981" i="2"/>
  <c r="P3981" i="2"/>
  <c r="BK3981" i="2"/>
  <c r="J3981" i="2"/>
  <c r="BF3981" i="2" s="1"/>
  <c r="BI3980" i="2"/>
  <c r="BH3980" i="2"/>
  <c r="BG3980" i="2"/>
  <c r="BE3980" i="2"/>
  <c r="T3980" i="2"/>
  <c r="R3980" i="2"/>
  <c r="P3980" i="2"/>
  <c r="BK3980" i="2"/>
  <c r="J3980" i="2"/>
  <c r="BF3980" i="2"/>
  <c r="BI3979" i="2"/>
  <c r="BH3979" i="2"/>
  <c r="BG3979" i="2"/>
  <c r="BE3979" i="2"/>
  <c r="T3979" i="2"/>
  <c r="R3979" i="2"/>
  <c r="P3979" i="2"/>
  <c r="BK3979" i="2"/>
  <c r="J3979" i="2"/>
  <c r="BF3979" i="2" s="1"/>
  <c r="BI3978" i="2"/>
  <c r="BH3978" i="2"/>
  <c r="BG3978" i="2"/>
  <c r="BE3978" i="2"/>
  <c r="T3978" i="2"/>
  <c r="R3978" i="2"/>
  <c r="P3978" i="2"/>
  <c r="BK3978" i="2"/>
  <c r="J3978" i="2"/>
  <c r="BF3978" i="2"/>
  <c r="BI3977" i="2"/>
  <c r="BH3977" i="2"/>
  <c r="BG3977" i="2"/>
  <c r="BE3977" i="2"/>
  <c r="T3977" i="2"/>
  <c r="R3977" i="2"/>
  <c r="P3977" i="2"/>
  <c r="BK3977" i="2"/>
  <c r="J3977" i="2"/>
  <c r="BF3977" i="2" s="1"/>
  <c r="BI3976" i="2"/>
  <c r="BH3976" i="2"/>
  <c r="BG3976" i="2"/>
  <c r="BE3976" i="2"/>
  <c r="T3976" i="2"/>
  <c r="R3976" i="2"/>
  <c r="P3976" i="2"/>
  <c r="BK3976" i="2"/>
  <c r="J3976" i="2"/>
  <c r="BF3976" i="2"/>
  <c r="BI3975" i="2"/>
  <c r="BH3975" i="2"/>
  <c r="BG3975" i="2"/>
  <c r="BE3975" i="2"/>
  <c r="T3975" i="2"/>
  <c r="R3975" i="2"/>
  <c r="P3975" i="2"/>
  <c r="BK3975" i="2"/>
  <c r="J3975" i="2"/>
  <c r="BF3975" i="2" s="1"/>
  <c r="BI3974" i="2"/>
  <c r="BH3974" i="2"/>
  <c r="BG3974" i="2"/>
  <c r="BE3974" i="2"/>
  <c r="T3974" i="2"/>
  <c r="R3974" i="2"/>
  <c r="P3974" i="2"/>
  <c r="BK3974" i="2"/>
  <c r="J3974" i="2"/>
  <c r="BF3974" i="2"/>
  <c r="BI3973" i="2"/>
  <c r="BH3973" i="2"/>
  <c r="BG3973" i="2"/>
  <c r="BE3973" i="2"/>
  <c r="T3973" i="2"/>
  <c r="R3973" i="2"/>
  <c r="P3973" i="2"/>
  <c r="BK3973" i="2"/>
  <c r="J3973" i="2"/>
  <c r="BF3973" i="2" s="1"/>
  <c r="BI3972" i="2"/>
  <c r="BH3972" i="2"/>
  <c r="BG3972" i="2"/>
  <c r="BE3972" i="2"/>
  <c r="T3972" i="2"/>
  <c r="R3972" i="2"/>
  <c r="P3972" i="2"/>
  <c r="BK3972" i="2"/>
  <c r="J3972" i="2"/>
  <c r="BF3972" i="2"/>
  <c r="BI3971" i="2"/>
  <c r="BH3971" i="2"/>
  <c r="BG3971" i="2"/>
  <c r="BE3971" i="2"/>
  <c r="T3971" i="2"/>
  <c r="R3971" i="2"/>
  <c r="P3971" i="2"/>
  <c r="BK3971" i="2"/>
  <c r="J3971" i="2"/>
  <c r="BF3971" i="2" s="1"/>
  <c r="BI3970" i="2"/>
  <c r="BH3970" i="2"/>
  <c r="BG3970" i="2"/>
  <c r="BE3970" i="2"/>
  <c r="T3970" i="2"/>
  <c r="R3970" i="2"/>
  <c r="P3970" i="2"/>
  <c r="BK3970" i="2"/>
  <c r="J3970" i="2"/>
  <c r="BF3970" i="2"/>
  <c r="BI3969" i="2"/>
  <c r="BH3969" i="2"/>
  <c r="BG3969" i="2"/>
  <c r="BE3969" i="2"/>
  <c r="T3969" i="2"/>
  <c r="R3969" i="2"/>
  <c r="P3969" i="2"/>
  <c r="BK3969" i="2"/>
  <c r="J3969" i="2"/>
  <c r="BF3969" i="2" s="1"/>
  <c r="BI3968" i="2"/>
  <c r="BH3968" i="2"/>
  <c r="BG3968" i="2"/>
  <c r="BE3968" i="2"/>
  <c r="T3968" i="2"/>
  <c r="R3968" i="2"/>
  <c r="P3968" i="2"/>
  <c r="BK3968" i="2"/>
  <c r="J3968" i="2"/>
  <c r="BF3968" i="2"/>
  <c r="BI3967" i="2"/>
  <c r="BH3967" i="2"/>
  <c r="BG3967" i="2"/>
  <c r="BE3967" i="2"/>
  <c r="T3967" i="2"/>
  <c r="R3967" i="2"/>
  <c r="P3967" i="2"/>
  <c r="BK3967" i="2"/>
  <c r="J3967" i="2"/>
  <c r="BF3967" i="2" s="1"/>
  <c r="BI3966" i="2"/>
  <c r="BH3966" i="2"/>
  <c r="BG3966" i="2"/>
  <c r="BE3966" i="2"/>
  <c r="T3966" i="2"/>
  <c r="R3966" i="2"/>
  <c r="P3966" i="2"/>
  <c r="BK3966" i="2"/>
  <c r="J3966" i="2"/>
  <c r="BF3966" i="2"/>
  <c r="BI3965" i="2"/>
  <c r="BH3965" i="2"/>
  <c r="BG3965" i="2"/>
  <c r="BE3965" i="2"/>
  <c r="T3965" i="2"/>
  <c r="R3965" i="2"/>
  <c r="P3965" i="2"/>
  <c r="BK3965" i="2"/>
  <c r="J3965" i="2"/>
  <c r="BF3965" i="2" s="1"/>
  <c r="BI3964" i="2"/>
  <c r="BH3964" i="2"/>
  <c r="BG3964" i="2"/>
  <c r="BE3964" i="2"/>
  <c r="T3964" i="2"/>
  <c r="R3964" i="2"/>
  <c r="P3964" i="2"/>
  <c r="BK3964" i="2"/>
  <c r="J3964" i="2"/>
  <c r="BF3964" i="2"/>
  <c r="BI3963" i="2"/>
  <c r="BH3963" i="2"/>
  <c r="BG3963" i="2"/>
  <c r="BE3963" i="2"/>
  <c r="T3963" i="2"/>
  <c r="R3963" i="2"/>
  <c r="P3963" i="2"/>
  <c r="BK3963" i="2"/>
  <c r="J3963" i="2"/>
  <c r="BF3963" i="2" s="1"/>
  <c r="BI3962" i="2"/>
  <c r="BH3962" i="2"/>
  <c r="BG3962" i="2"/>
  <c r="BE3962" i="2"/>
  <c r="T3962" i="2"/>
  <c r="R3962" i="2"/>
  <c r="P3962" i="2"/>
  <c r="BK3962" i="2"/>
  <c r="J3962" i="2"/>
  <c r="BF3962" i="2"/>
  <c r="BI3961" i="2"/>
  <c r="BH3961" i="2"/>
  <c r="BG3961" i="2"/>
  <c r="BE3961" i="2"/>
  <c r="T3961" i="2"/>
  <c r="R3961" i="2"/>
  <c r="P3961" i="2"/>
  <c r="BK3961" i="2"/>
  <c r="J3961" i="2"/>
  <c r="BF3961" i="2" s="1"/>
  <c r="BI3960" i="2"/>
  <c r="BH3960" i="2"/>
  <c r="BG3960" i="2"/>
  <c r="BE3960" i="2"/>
  <c r="T3960" i="2"/>
  <c r="R3960" i="2"/>
  <c r="P3960" i="2"/>
  <c r="BK3960" i="2"/>
  <c r="J3960" i="2"/>
  <c r="BF3960" i="2"/>
  <c r="BI3959" i="2"/>
  <c r="BH3959" i="2"/>
  <c r="BG3959" i="2"/>
  <c r="BE3959" i="2"/>
  <c r="T3959" i="2"/>
  <c r="R3959" i="2"/>
  <c r="P3959" i="2"/>
  <c r="BK3959" i="2"/>
  <c r="J3959" i="2"/>
  <c r="BF3959" i="2" s="1"/>
  <c r="BI3958" i="2"/>
  <c r="BH3958" i="2"/>
  <c r="BG3958" i="2"/>
  <c r="BE3958" i="2"/>
  <c r="T3958" i="2"/>
  <c r="R3958" i="2"/>
  <c r="P3958" i="2"/>
  <c r="BK3958" i="2"/>
  <c r="J3958" i="2"/>
  <c r="BF3958" i="2"/>
  <c r="BI3957" i="2"/>
  <c r="BH3957" i="2"/>
  <c r="BG3957" i="2"/>
  <c r="BE3957" i="2"/>
  <c r="T3957" i="2"/>
  <c r="R3957" i="2"/>
  <c r="P3957" i="2"/>
  <c r="BK3957" i="2"/>
  <c r="J3957" i="2"/>
  <c r="BF3957" i="2" s="1"/>
  <c r="BI3956" i="2"/>
  <c r="BH3956" i="2"/>
  <c r="BG3956" i="2"/>
  <c r="BE3956" i="2"/>
  <c r="T3956" i="2"/>
  <c r="R3956" i="2"/>
  <c r="P3956" i="2"/>
  <c r="BK3956" i="2"/>
  <c r="J3956" i="2"/>
  <c r="BF3956" i="2"/>
  <c r="BI3955" i="2"/>
  <c r="BH3955" i="2"/>
  <c r="BG3955" i="2"/>
  <c r="BE3955" i="2"/>
  <c r="T3955" i="2"/>
  <c r="R3955" i="2"/>
  <c r="P3955" i="2"/>
  <c r="BK3955" i="2"/>
  <c r="J3955" i="2"/>
  <c r="BF3955" i="2" s="1"/>
  <c r="BI3954" i="2"/>
  <c r="BH3954" i="2"/>
  <c r="BG3954" i="2"/>
  <c r="BE3954" i="2"/>
  <c r="T3954" i="2"/>
  <c r="R3954" i="2"/>
  <c r="P3954" i="2"/>
  <c r="BK3954" i="2"/>
  <c r="J3954" i="2"/>
  <c r="BF3954" i="2"/>
  <c r="BI3953" i="2"/>
  <c r="BH3953" i="2"/>
  <c r="BG3953" i="2"/>
  <c r="BE3953" i="2"/>
  <c r="T3953" i="2"/>
  <c r="R3953" i="2"/>
  <c r="P3953" i="2"/>
  <c r="BK3953" i="2"/>
  <c r="J3953" i="2"/>
  <c r="BF3953" i="2" s="1"/>
  <c r="BI3952" i="2"/>
  <c r="BH3952" i="2"/>
  <c r="BG3952" i="2"/>
  <c r="BE3952" i="2"/>
  <c r="T3952" i="2"/>
  <c r="R3952" i="2"/>
  <c r="P3952" i="2"/>
  <c r="BK3952" i="2"/>
  <c r="J3952" i="2"/>
  <c r="BF3952" i="2"/>
  <c r="BI3951" i="2"/>
  <c r="BH3951" i="2"/>
  <c r="BG3951" i="2"/>
  <c r="BE3951" i="2"/>
  <c r="T3951" i="2"/>
  <c r="R3951" i="2"/>
  <c r="P3951" i="2"/>
  <c r="BK3951" i="2"/>
  <c r="J3951" i="2"/>
  <c r="BF3951" i="2" s="1"/>
  <c r="BI3950" i="2"/>
  <c r="BH3950" i="2"/>
  <c r="BG3950" i="2"/>
  <c r="BE3950" i="2"/>
  <c r="T3950" i="2"/>
  <c r="R3950" i="2"/>
  <c r="P3950" i="2"/>
  <c r="BK3950" i="2"/>
  <c r="J3950" i="2"/>
  <c r="BF3950" i="2"/>
  <c r="BI3949" i="2"/>
  <c r="BH3949" i="2"/>
  <c r="BG3949" i="2"/>
  <c r="BE3949" i="2"/>
  <c r="T3949" i="2"/>
  <c r="R3949" i="2"/>
  <c r="P3949" i="2"/>
  <c r="BK3949" i="2"/>
  <c r="J3949" i="2"/>
  <c r="BF3949" i="2" s="1"/>
  <c r="BI3948" i="2"/>
  <c r="BH3948" i="2"/>
  <c r="BG3948" i="2"/>
  <c r="BE3948" i="2"/>
  <c r="T3948" i="2"/>
  <c r="R3948" i="2"/>
  <c r="P3948" i="2"/>
  <c r="BK3948" i="2"/>
  <c r="J3948" i="2"/>
  <c r="BF3948" i="2"/>
  <c r="BI3947" i="2"/>
  <c r="BH3947" i="2"/>
  <c r="BG3947" i="2"/>
  <c r="BE3947" i="2"/>
  <c r="T3947" i="2"/>
  <c r="R3947" i="2"/>
  <c r="P3947" i="2"/>
  <c r="BK3947" i="2"/>
  <c r="J3947" i="2"/>
  <c r="BF3947" i="2" s="1"/>
  <c r="BI3946" i="2"/>
  <c r="BH3946" i="2"/>
  <c r="BG3946" i="2"/>
  <c r="BE3946" i="2"/>
  <c r="T3946" i="2"/>
  <c r="R3946" i="2"/>
  <c r="P3946" i="2"/>
  <c r="BK3946" i="2"/>
  <c r="J3946" i="2"/>
  <c r="BF3946" i="2"/>
  <c r="BI3945" i="2"/>
  <c r="BH3945" i="2"/>
  <c r="BG3945" i="2"/>
  <c r="BE3945" i="2"/>
  <c r="T3945" i="2"/>
  <c r="R3945" i="2"/>
  <c r="P3945" i="2"/>
  <c r="BK3945" i="2"/>
  <c r="J3945" i="2"/>
  <c r="BF3945" i="2" s="1"/>
  <c r="BI3944" i="2"/>
  <c r="BH3944" i="2"/>
  <c r="BG3944" i="2"/>
  <c r="BE3944" i="2"/>
  <c r="T3944" i="2"/>
  <c r="R3944" i="2"/>
  <c r="P3944" i="2"/>
  <c r="BK3944" i="2"/>
  <c r="J3944" i="2"/>
  <c r="BF3944" i="2"/>
  <c r="BI3943" i="2"/>
  <c r="BH3943" i="2"/>
  <c r="BG3943" i="2"/>
  <c r="BE3943" i="2"/>
  <c r="T3943" i="2"/>
  <c r="R3943" i="2"/>
  <c r="P3943" i="2"/>
  <c r="BK3943" i="2"/>
  <c r="BK3940" i="2" s="1"/>
  <c r="J3940" i="2" s="1"/>
  <c r="J128" i="2" s="1"/>
  <c r="J3943" i="2"/>
  <c r="BF3943" i="2" s="1"/>
  <c r="BI3942" i="2"/>
  <c r="BH3942" i="2"/>
  <c r="BG3942" i="2"/>
  <c r="BE3942" i="2"/>
  <c r="T3942" i="2"/>
  <c r="R3942" i="2"/>
  <c r="P3942" i="2"/>
  <c r="P3940" i="2" s="1"/>
  <c r="P3939" i="2" s="1"/>
  <c r="BK3942" i="2"/>
  <c r="J3942" i="2"/>
  <c r="BF3942" i="2"/>
  <c r="BI3941" i="2"/>
  <c r="BH3941" i="2"/>
  <c r="BG3941" i="2"/>
  <c r="BE3941" i="2"/>
  <c r="T3941" i="2"/>
  <c r="T3940" i="2" s="1"/>
  <c r="R3941" i="2"/>
  <c r="R3940" i="2" s="1"/>
  <c r="P3941" i="2"/>
  <c r="BK3941" i="2"/>
  <c r="J3941" i="2"/>
  <c r="BF3941" i="2"/>
  <c r="BI3938" i="2"/>
  <c r="BH3938" i="2"/>
  <c r="BG3938" i="2"/>
  <c r="BE3938" i="2"/>
  <c r="T3938" i="2"/>
  <c r="T3937" i="2"/>
  <c r="R3938" i="2"/>
  <c r="R3937" i="2" s="1"/>
  <c r="P3938" i="2"/>
  <c r="P3937" i="2"/>
  <c r="BK3938" i="2"/>
  <c r="BK3937" i="2" s="1"/>
  <c r="J3937" i="2" s="1"/>
  <c r="J126" i="2" s="1"/>
  <c r="J3938" i="2"/>
  <c r="BF3938" i="2" s="1"/>
  <c r="BI3936" i="2"/>
  <c r="BH3936" i="2"/>
  <c r="BG3936" i="2"/>
  <c r="BE3936" i="2"/>
  <c r="T3936" i="2"/>
  <c r="R3936" i="2"/>
  <c r="P3936" i="2"/>
  <c r="BK3936" i="2"/>
  <c r="J3936" i="2"/>
  <c r="BF3936" i="2"/>
  <c r="BI3779" i="2"/>
  <c r="BH3779" i="2"/>
  <c r="BG3779" i="2"/>
  <c r="BE3779" i="2"/>
  <c r="T3779" i="2"/>
  <c r="T3778" i="2" s="1"/>
  <c r="R3779" i="2"/>
  <c r="R3778" i="2"/>
  <c r="P3779" i="2"/>
  <c r="P3778" i="2" s="1"/>
  <c r="BK3779" i="2"/>
  <c r="BK3778" i="2"/>
  <c r="J3778" i="2"/>
  <c r="J125" i="2" s="1"/>
  <c r="J3779" i="2"/>
  <c r="BF3779" i="2"/>
  <c r="BI3775" i="2"/>
  <c r="BH3775" i="2"/>
  <c r="BG3775" i="2"/>
  <c r="BE3775" i="2"/>
  <c r="T3775" i="2"/>
  <c r="R3775" i="2"/>
  <c r="P3775" i="2"/>
  <c r="BK3775" i="2"/>
  <c r="J3775" i="2"/>
  <c r="BF3775" i="2" s="1"/>
  <c r="BI3748" i="2"/>
  <c r="BH3748" i="2"/>
  <c r="BG3748" i="2"/>
  <c r="BE3748" i="2"/>
  <c r="T3748" i="2"/>
  <c r="R3748" i="2"/>
  <c r="P3748" i="2"/>
  <c r="BK3748" i="2"/>
  <c r="J3748" i="2"/>
  <c r="BF3748" i="2"/>
  <c r="BI3742" i="2"/>
  <c r="BH3742" i="2"/>
  <c r="BG3742" i="2"/>
  <c r="BE3742" i="2"/>
  <c r="T3742" i="2"/>
  <c r="R3742" i="2"/>
  <c r="P3742" i="2"/>
  <c r="BK3742" i="2"/>
  <c r="BK3719" i="2" s="1"/>
  <c r="J3742" i="2"/>
  <c r="BF3742" i="2" s="1"/>
  <c r="BI3741" i="2"/>
  <c r="BH3741" i="2"/>
  <c r="BG3741" i="2"/>
  <c r="BE3741" i="2"/>
  <c r="T3741" i="2"/>
  <c r="R3741" i="2"/>
  <c r="R3719" i="2" s="1"/>
  <c r="P3741" i="2"/>
  <c r="BK3741" i="2"/>
  <c r="J3741" i="2"/>
  <c r="BF3741" i="2"/>
  <c r="BI3720" i="2"/>
  <c r="BH3720" i="2"/>
  <c r="BG3720" i="2"/>
  <c r="BE3720" i="2"/>
  <c r="T3720" i="2"/>
  <c r="R3720" i="2"/>
  <c r="P3720" i="2"/>
  <c r="P3719" i="2" s="1"/>
  <c r="BK3720" i="2"/>
  <c r="J3719" i="2"/>
  <c r="J124" i="2" s="1"/>
  <c r="J3720" i="2"/>
  <c r="BF3720" i="2"/>
  <c r="BI3718" i="2"/>
  <c r="BH3718" i="2"/>
  <c r="BG3718" i="2"/>
  <c r="BE3718" i="2"/>
  <c r="T3718" i="2"/>
  <c r="R3718" i="2"/>
  <c r="P3718" i="2"/>
  <c r="BK3718" i="2"/>
  <c r="J3718" i="2"/>
  <c r="BF3718" i="2" s="1"/>
  <c r="BI3716" i="2"/>
  <c r="BH3716" i="2"/>
  <c r="BG3716" i="2"/>
  <c r="BE3716" i="2"/>
  <c r="T3716" i="2"/>
  <c r="R3716" i="2"/>
  <c r="P3716" i="2"/>
  <c r="BK3716" i="2"/>
  <c r="J3716" i="2"/>
  <c r="BF3716" i="2"/>
  <c r="BI3548" i="2"/>
  <c r="BH3548" i="2"/>
  <c r="BG3548" i="2"/>
  <c r="BE3548" i="2"/>
  <c r="T3548" i="2"/>
  <c r="R3548" i="2"/>
  <c r="R3547" i="2"/>
  <c r="P3548" i="2"/>
  <c r="P3547" i="2" s="1"/>
  <c r="BK3548" i="2"/>
  <c r="BK3547" i="2"/>
  <c r="J3547" i="2"/>
  <c r="J123" i="2" s="1"/>
  <c r="J3548" i="2"/>
  <c r="BF3548" i="2"/>
  <c r="BI3546" i="2"/>
  <c r="BH3546" i="2"/>
  <c r="BG3546" i="2"/>
  <c r="BE3546" i="2"/>
  <c r="T3546" i="2"/>
  <c r="R3546" i="2"/>
  <c r="P3546" i="2"/>
  <c r="BK3546" i="2"/>
  <c r="J3546" i="2"/>
  <c r="BF3546" i="2" s="1"/>
  <c r="BI3535" i="2"/>
  <c r="BH3535" i="2"/>
  <c r="BG3535" i="2"/>
  <c r="BE3535" i="2"/>
  <c r="T3535" i="2"/>
  <c r="R3535" i="2"/>
  <c r="P3535" i="2"/>
  <c r="BK3535" i="2"/>
  <c r="J3535" i="2"/>
  <c r="BF3535" i="2"/>
  <c r="BI3524" i="2"/>
  <c r="BH3524" i="2"/>
  <c r="BG3524" i="2"/>
  <c r="BE3524" i="2"/>
  <c r="T3524" i="2"/>
  <c r="R3524" i="2"/>
  <c r="R3523" i="2"/>
  <c r="P3524" i="2"/>
  <c r="BK3524" i="2"/>
  <c r="BK3523" i="2"/>
  <c r="J3523" i="2" s="1"/>
  <c r="J122" i="2" s="1"/>
  <c r="J3524" i="2"/>
  <c r="BF3524" i="2"/>
  <c r="BI3522" i="2"/>
  <c r="BH3522" i="2"/>
  <c r="BG3522" i="2"/>
  <c r="BE3522" i="2"/>
  <c r="T3522" i="2"/>
  <c r="R3522" i="2"/>
  <c r="P3522" i="2"/>
  <c r="BK3522" i="2"/>
  <c r="J3522" i="2"/>
  <c r="BF3522" i="2" s="1"/>
  <c r="BI3515" i="2"/>
  <c r="BH3515" i="2"/>
  <c r="BG3515" i="2"/>
  <c r="BE3515" i="2"/>
  <c r="T3515" i="2"/>
  <c r="R3515" i="2"/>
  <c r="P3515" i="2"/>
  <c r="P3383" i="2" s="1"/>
  <c r="BK3515" i="2"/>
  <c r="J3515" i="2"/>
  <c r="BF3515" i="2"/>
  <c r="BI3512" i="2"/>
  <c r="BH3512" i="2"/>
  <c r="BG3512" i="2"/>
  <c r="BE3512" i="2"/>
  <c r="T3512" i="2"/>
  <c r="R3512" i="2"/>
  <c r="P3512" i="2"/>
  <c r="BK3512" i="2"/>
  <c r="J3512" i="2"/>
  <c r="BF3512" i="2" s="1"/>
  <c r="BI3510" i="2"/>
  <c r="BH3510" i="2"/>
  <c r="BG3510" i="2"/>
  <c r="BE3510" i="2"/>
  <c r="T3510" i="2"/>
  <c r="R3510" i="2"/>
  <c r="P3510" i="2"/>
  <c r="BK3510" i="2"/>
  <c r="J3510" i="2"/>
  <c r="BF3510" i="2"/>
  <c r="BI3388" i="2"/>
  <c r="BH3388" i="2"/>
  <c r="BG3388" i="2"/>
  <c r="BE3388" i="2"/>
  <c r="T3388" i="2"/>
  <c r="R3388" i="2"/>
  <c r="P3388" i="2"/>
  <c r="BK3388" i="2"/>
  <c r="J3388" i="2"/>
  <c r="BF3388" i="2" s="1"/>
  <c r="BI3384" i="2"/>
  <c r="BH3384" i="2"/>
  <c r="BG3384" i="2"/>
  <c r="BE3384" i="2"/>
  <c r="T3384" i="2"/>
  <c r="T3383" i="2" s="1"/>
  <c r="R3384" i="2"/>
  <c r="P3384" i="2"/>
  <c r="BK3384" i="2"/>
  <c r="J3384" i="2"/>
  <c r="BF3384" i="2" s="1"/>
  <c r="BI3382" i="2"/>
  <c r="BH3382" i="2"/>
  <c r="BG3382" i="2"/>
  <c r="BE3382" i="2"/>
  <c r="T3382" i="2"/>
  <c r="R3382" i="2"/>
  <c r="P3382" i="2"/>
  <c r="BK3382" i="2"/>
  <c r="J3382" i="2"/>
  <c r="BF3382" i="2" s="1"/>
  <c r="BI3379" i="2"/>
  <c r="BH3379" i="2"/>
  <c r="BG3379" i="2"/>
  <c r="BE3379" i="2"/>
  <c r="T3379" i="2"/>
  <c r="R3379" i="2"/>
  <c r="P3379" i="2"/>
  <c r="BK3379" i="2"/>
  <c r="J3379" i="2"/>
  <c r="BF3379" i="2" s="1"/>
  <c r="BI3372" i="2"/>
  <c r="BH3372" i="2"/>
  <c r="BG3372" i="2"/>
  <c r="BE3372" i="2"/>
  <c r="T3372" i="2"/>
  <c r="R3372" i="2"/>
  <c r="P3372" i="2"/>
  <c r="BK3372" i="2"/>
  <c r="J3372" i="2"/>
  <c r="BF3372" i="2" s="1"/>
  <c r="BI3365" i="2"/>
  <c r="BH3365" i="2"/>
  <c r="BG3365" i="2"/>
  <c r="BE3365" i="2"/>
  <c r="T3365" i="2"/>
  <c r="R3365" i="2"/>
  <c r="R3364" i="2"/>
  <c r="P3365" i="2"/>
  <c r="BK3365" i="2"/>
  <c r="BK3364" i="2"/>
  <c r="J3364" i="2"/>
  <c r="J120" i="2" s="1"/>
  <c r="J3365" i="2"/>
  <c r="BF3365" i="2"/>
  <c r="BI3363" i="2"/>
  <c r="BH3363" i="2"/>
  <c r="BG3363" i="2"/>
  <c r="BE3363" i="2"/>
  <c r="T3363" i="2"/>
  <c r="R3363" i="2"/>
  <c r="P3363" i="2"/>
  <c r="BK3363" i="2"/>
  <c r="J3363" i="2"/>
  <c r="BF3363" i="2" s="1"/>
  <c r="BI3361" i="2"/>
  <c r="BH3361" i="2"/>
  <c r="BG3361" i="2"/>
  <c r="BE3361" i="2"/>
  <c r="T3361" i="2"/>
  <c r="R3361" i="2"/>
  <c r="P3361" i="2"/>
  <c r="BK3361" i="2"/>
  <c r="J3361" i="2"/>
  <c r="BF3361" i="2" s="1"/>
  <c r="BI3359" i="2"/>
  <c r="BH3359" i="2"/>
  <c r="BG3359" i="2"/>
  <c r="BE3359" i="2"/>
  <c r="T3359" i="2"/>
  <c r="R3359" i="2"/>
  <c r="P3359" i="2"/>
  <c r="BK3359" i="2"/>
  <c r="J3359" i="2"/>
  <c r="BF3359" i="2" s="1"/>
  <c r="BI3352" i="2"/>
  <c r="BH3352" i="2"/>
  <c r="BG3352" i="2"/>
  <c r="BE3352" i="2"/>
  <c r="T3352" i="2"/>
  <c r="R3352" i="2"/>
  <c r="P3352" i="2"/>
  <c r="BK3352" i="2"/>
  <c r="J3352" i="2"/>
  <c r="BF3352" i="2" s="1"/>
  <c r="BI3333" i="2"/>
  <c r="BH3333" i="2"/>
  <c r="BG3333" i="2"/>
  <c r="BE3333" i="2"/>
  <c r="T3333" i="2"/>
  <c r="R3333" i="2"/>
  <c r="P3333" i="2"/>
  <c r="BK3333" i="2"/>
  <c r="J3333" i="2"/>
  <c r="BF3333" i="2" s="1"/>
  <c r="BI3246" i="2"/>
  <c r="BH3246" i="2"/>
  <c r="BG3246" i="2"/>
  <c r="BE3246" i="2"/>
  <c r="T3246" i="2"/>
  <c r="T3245" i="2" s="1"/>
  <c r="R3246" i="2"/>
  <c r="R3245" i="2" s="1"/>
  <c r="P3246" i="2"/>
  <c r="P3245" i="2"/>
  <c r="BK3246" i="2"/>
  <c r="J3246" i="2"/>
  <c r="BF3246" i="2"/>
  <c r="BI3244" i="2"/>
  <c r="BH3244" i="2"/>
  <c r="BG3244" i="2"/>
  <c r="BE3244" i="2"/>
  <c r="T3244" i="2"/>
  <c r="R3244" i="2"/>
  <c r="P3244" i="2"/>
  <c r="BK3244" i="2"/>
  <c r="J3244" i="2"/>
  <c r="BF3244" i="2" s="1"/>
  <c r="BI3243" i="2"/>
  <c r="BH3243" i="2"/>
  <c r="BG3243" i="2"/>
  <c r="BE3243" i="2"/>
  <c r="T3243" i="2"/>
  <c r="R3243" i="2"/>
  <c r="P3243" i="2"/>
  <c r="BK3243" i="2"/>
  <c r="J3243" i="2"/>
  <c r="BF3243" i="2" s="1"/>
  <c r="BI3242" i="2"/>
  <c r="BH3242" i="2"/>
  <c r="BG3242" i="2"/>
  <c r="BE3242" i="2"/>
  <c r="T3242" i="2"/>
  <c r="R3242" i="2"/>
  <c r="P3242" i="2"/>
  <c r="BK3242" i="2"/>
  <c r="J3242" i="2"/>
  <c r="BF3242" i="2"/>
  <c r="BI3241" i="2"/>
  <c r="BH3241" i="2"/>
  <c r="BG3241" i="2"/>
  <c r="BE3241" i="2"/>
  <c r="T3241" i="2"/>
  <c r="R3241" i="2"/>
  <c r="P3241" i="2"/>
  <c r="BK3241" i="2"/>
  <c r="J3241" i="2"/>
  <c r="BF3241" i="2" s="1"/>
  <c r="BI3239" i="2"/>
  <c r="BH3239" i="2"/>
  <c r="BG3239" i="2"/>
  <c r="BE3239" i="2"/>
  <c r="T3239" i="2"/>
  <c r="R3239" i="2"/>
  <c r="P3239" i="2"/>
  <c r="BK3239" i="2"/>
  <c r="J3239" i="2"/>
  <c r="BF3239" i="2"/>
  <c r="BI3237" i="2"/>
  <c r="BH3237" i="2"/>
  <c r="BG3237" i="2"/>
  <c r="BE3237" i="2"/>
  <c r="T3237" i="2"/>
  <c r="R3237" i="2"/>
  <c r="P3237" i="2"/>
  <c r="BK3237" i="2"/>
  <c r="J3237" i="2"/>
  <c r="BF3237" i="2" s="1"/>
  <c r="BI3231" i="2"/>
  <c r="BH3231" i="2"/>
  <c r="BG3231" i="2"/>
  <c r="BE3231" i="2"/>
  <c r="T3231" i="2"/>
  <c r="R3231" i="2"/>
  <c r="P3231" i="2"/>
  <c r="BK3231" i="2"/>
  <c r="J3231" i="2"/>
  <c r="BF3231" i="2" s="1"/>
  <c r="BI3230" i="2"/>
  <c r="BH3230" i="2"/>
  <c r="BG3230" i="2"/>
  <c r="BE3230" i="2"/>
  <c r="T3230" i="2"/>
  <c r="R3230" i="2"/>
  <c r="P3230" i="2"/>
  <c r="BK3230" i="2"/>
  <c r="J3230" i="2"/>
  <c r="BF3230" i="2" s="1"/>
  <c r="BI3228" i="2"/>
  <c r="BH3228" i="2"/>
  <c r="BG3228" i="2"/>
  <c r="BE3228" i="2"/>
  <c r="T3228" i="2"/>
  <c r="R3228" i="2"/>
  <c r="P3228" i="2"/>
  <c r="BK3228" i="2"/>
  <c r="J3228" i="2"/>
  <c r="BF3228" i="2" s="1"/>
  <c r="BI3226" i="2"/>
  <c r="BH3226" i="2"/>
  <c r="BG3226" i="2"/>
  <c r="BE3226" i="2"/>
  <c r="T3226" i="2"/>
  <c r="R3226" i="2"/>
  <c r="P3226" i="2"/>
  <c r="BK3226" i="2"/>
  <c r="J3226" i="2"/>
  <c r="BF3226" i="2" s="1"/>
  <c r="BI3220" i="2"/>
  <c r="BH3220" i="2"/>
  <c r="BG3220" i="2"/>
  <c r="BE3220" i="2"/>
  <c r="T3220" i="2"/>
  <c r="R3220" i="2"/>
  <c r="P3220" i="2"/>
  <c r="BK3220" i="2"/>
  <c r="J3220" i="2"/>
  <c r="BF3220" i="2" s="1"/>
  <c r="BI3219" i="2"/>
  <c r="BH3219" i="2"/>
  <c r="BG3219" i="2"/>
  <c r="BE3219" i="2"/>
  <c r="T3219" i="2"/>
  <c r="R3219" i="2"/>
  <c r="P3219" i="2"/>
  <c r="BK3219" i="2"/>
  <c r="J3219" i="2"/>
  <c r="BF3219" i="2" s="1"/>
  <c r="BI3218" i="2"/>
  <c r="BH3218" i="2"/>
  <c r="BG3218" i="2"/>
  <c r="BE3218" i="2"/>
  <c r="T3218" i="2"/>
  <c r="R3218" i="2"/>
  <c r="P3218" i="2"/>
  <c r="BK3218" i="2"/>
  <c r="J3218" i="2"/>
  <c r="BF3218" i="2"/>
  <c r="BI3217" i="2"/>
  <c r="BH3217" i="2"/>
  <c r="BG3217" i="2"/>
  <c r="BE3217" i="2"/>
  <c r="T3217" i="2"/>
  <c r="R3217" i="2"/>
  <c r="P3217" i="2"/>
  <c r="BK3217" i="2"/>
  <c r="J3217" i="2"/>
  <c r="BF3217" i="2" s="1"/>
  <c r="BI3216" i="2"/>
  <c r="BH3216" i="2"/>
  <c r="BG3216" i="2"/>
  <c r="BE3216" i="2"/>
  <c r="T3216" i="2"/>
  <c r="R3216" i="2"/>
  <c r="P3216" i="2"/>
  <c r="BK3216" i="2"/>
  <c r="J3216" i="2"/>
  <c r="BF3216" i="2" s="1"/>
  <c r="BI3215" i="2"/>
  <c r="BH3215" i="2"/>
  <c r="BG3215" i="2"/>
  <c r="BE3215" i="2"/>
  <c r="T3215" i="2"/>
  <c r="R3215" i="2"/>
  <c r="P3215" i="2"/>
  <c r="BK3215" i="2"/>
  <c r="J3215" i="2"/>
  <c r="BF3215" i="2" s="1"/>
  <c r="BI3214" i="2"/>
  <c r="BH3214" i="2"/>
  <c r="BG3214" i="2"/>
  <c r="BE3214" i="2"/>
  <c r="T3214" i="2"/>
  <c r="R3214" i="2"/>
  <c r="P3214" i="2"/>
  <c r="BK3214" i="2"/>
  <c r="J3214" i="2"/>
  <c r="BF3214" i="2" s="1"/>
  <c r="BI3213" i="2"/>
  <c r="BH3213" i="2"/>
  <c r="BG3213" i="2"/>
  <c r="BE3213" i="2"/>
  <c r="T3213" i="2"/>
  <c r="R3213" i="2"/>
  <c r="P3213" i="2"/>
  <c r="BK3213" i="2"/>
  <c r="J3213" i="2"/>
  <c r="BF3213" i="2" s="1"/>
  <c r="BI3212" i="2"/>
  <c r="BH3212" i="2"/>
  <c r="BG3212" i="2"/>
  <c r="BE3212" i="2"/>
  <c r="T3212" i="2"/>
  <c r="R3212" i="2"/>
  <c r="P3212" i="2"/>
  <c r="BK3212" i="2"/>
  <c r="J3212" i="2"/>
  <c r="BF3212" i="2"/>
  <c r="BI3211" i="2"/>
  <c r="BH3211" i="2"/>
  <c r="BG3211" i="2"/>
  <c r="BE3211" i="2"/>
  <c r="T3211" i="2"/>
  <c r="R3211" i="2"/>
  <c r="P3211" i="2"/>
  <c r="BK3211" i="2"/>
  <c r="J3211" i="2"/>
  <c r="BF3211" i="2" s="1"/>
  <c r="BI3210" i="2"/>
  <c r="BH3210" i="2"/>
  <c r="BG3210" i="2"/>
  <c r="BE3210" i="2"/>
  <c r="T3210" i="2"/>
  <c r="R3210" i="2"/>
  <c r="P3210" i="2"/>
  <c r="BK3210" i="2"/>
  <c r="J3210" i="2"/>
  <c r="BF3210" i="2"/>
  <c r="BI3209" i="2"/>
  <c r="BH3209" i="2"/>
  <c r="BG3209" i="2"/>
  <c r="BE3209" i="2"/>
  <c r="T3209" i="2"/>
  <c r="R3209" i="2"/>
  <c r="P3209" i="2"/>
  <c r="BK3209" i="2"/>
  <c r="J3209" i="2"/>
  <c r="BF3209" i="2" s="1"/>
  <c r="BI3208" i="2"/>
  <c r="BH3208" i="2"/>
  <c r="BG3208" i="2"/>
  <c r="BE3208" i="2"/>
  <c r="T3208" i="2"/>
  <c r="R3208" i="2"/>
  <c r="P3208" i="2"/>
  <c r="BK3208" i="2"/>
  <c r="J3208" i="2"/>
  <c r="BF3208" i="2" s="1"/>
  <c r="BI3207" i="2"/>
  <c r="BH3207" i="2"/>
  <c r="BG3207" i="2"/>
  <c r="BE3207" i="2"/>
  <c r="T3207" i="2"/>
  <c r="R3207" i="2"/>
  <c r="P3207" i="2"/>
  <c r="BK3207" i="2"/>
  <c r="J3207" i="2"/>
  <c r="BF3207" i="2" s="1"/>
  <c r="BI3206" i="2"/>
  <c r="BH3206" i="2"/>
  <c r="BG3206" i="2"/>
  <c r="BE3206" i="2"/>
  <c r="T3206" i="2"/>
  <c r="R3206" i="2"/>
  <c r="P3206" i="2"/>
  <c r="BK3206" i="2"/>
  <c r="J3206" i="2"/>
  <c r="BF3206" i="2" s="1"/>
  <c r="BI3205" i="2"/>
  <c r="BH3205" i="2"/>
  <c r="BG3205" i="2"/>
  <c r="BE3205" i="2"/>
  <c r="T3205" i="2"/>
  <c r="R3205" i="2"/>
  <c r="P3205" i="2"/>
  <c r="BK3205" i="2"/>
  <c r="J3205" i="2"/>
  <c r="BF3205" i="2" s="1"/>
  <c r="BI3204" i="2"/>
  <c r="BH3204" i="2"/>
  <c r="BG3204" i="2"/>
  <c r="BE3204" i="2"/>
  <c r="T3204" i="2"/>
  <c r="R3204" i="2"/>
  <c r="P3204" i="2"/>
  <c r="BK3204" i="2"/>
  <c r="J3204" i="2"/>
  <c r="BF3204" i="2" s="1"/>
  <c r="BI3203" i="2"/>
  <c r="BH3203" i="2"/>
  <c r="BG3203" i="2"/>
  <c r="BE3203" i="2"/>
  <c r="T3203" i="2"/>
  <c r="R3203" i="2"/>
  <c r="P3203" i="2"/>
  <c r="BK3203" i="2"/>
  <c r="J3203" i="2"/>
  <c r="BF3203" i="2" s="1"/>
  <c r="BI3202" i="2"/>
  <c r="BH3202" i="2"/>
  <c r="BG3202" i="2"/>
  <c r="BE3202" i="2"/>
  <c r="T3202" i="2"/>
  <c r="R3202" i="2"/>
  <c r="P3202" i="2"/>
  <c r="BK3202" i="2"/>
  <c r="J3202" i="2"/>
  <c r="BF3202" i="2"/>
  <c r="BI3201" i="2"/>
  <c r="BH3201" i="2"/>
  <c r="BG3201" i="2"/>
  <c r="BE3201" i="2"/>
  <c r="T3201" i="2"/>
  <c r="R3201" i="2"/>
  <c r="P3201" i="2"/>
  <c r="BK3201" i="2"/>
  <c r="J3201" i="2"/>
  <c r="BF3201" i="2" s="1"/>
  <c r="BI3200" i="2"/>
  <c r="BH3200" i="2"/>
  <c r="BG3200" i="2"/>
  <c r="BE3200" i="2"/>
  <c r="T3200" i="2"/>
  <c r="R3200" i="2"/>
  <c r="P3200" i="2"/>
  <c r="BK3200" i="2"/>
  <c r="J3200" i="2"/>
  <c r="BF3200" i="2"/>
  <c r="BI3199" i="2"/>
  <c r="BH3199" i="2"/>
  <c r="BG3199" i="2"/>
  <c r="BE3199" i="2"/>
  <c r="T3199" i="2"/>
  <c r="R3199" i="2"/>
  <c r="P3199" i="2"/>
  <c r="BK3199" i="2"/>
  <c r="J3199" i="2"/>
  <c r="BF3199" i="2" s="1"/>
  <c r="BI3198" i="2"/>
  <c r="BH3198" i="2"/>
  <c r="BG3198" i="2"/>
  <c r="BE3198" i="2"/>
  <c r="T3198" i="2"/>
  <c r="R3198" i="2"/>
  <c r="P3198" i="2"/>
  <c r="BK3198" i="2"/>
  <c r="J3198" i="2"/>
  <c r="BF3198" i="2"/>
  <c r="BI3197" i="2"/>
  <c r="BH3197" i="2"/>
  <c r="BG3197" i="2"/>
  <c r="BE3197" i="2"/>
  <c r="T3197" i="2"/>
  <c r="R3197" i="2"/>
  <c r="P3197" i="2"/>
  <c r="BK3197" i="2"/>
  <c r="J3197" i="2"/>
  <c r="BF3197" i="2" s="1"/>
  <c r="BI3196" i="2"/>
  <c r="BH3196" i="2"/>
  <c r="BG3196" i="2"/>
  <c r="BE3196" i="2"/>
  <c r="T3196" i="2"/>
  <c r="R3196" i="2"/>
  <c r="P3196" i="2"/>
  <c r="BK3196" i="2"/>
  <c r="J3196" i="2"/>
  <c r="BF3196" i="2"/>
  <c r="BI3195" i="2"/>
  <c r="BH3195" i="2"/>
  <c r="BG3195" i="2"/>
  <c r="BE3195" i="2"/>
  <c r="T3195" i="2"/>
  <c r="R3195" i="2"/>
  <c r="P3195" i="2"/>
  <c r="BK3195" i="2"/>
  <c r="J3195" i="2"/>
  <c r="BF3195" i="2" s="1"/>
  <c r="BI3194" i="2"/>
  <c r="BH3194" i="2"/>
  <c r="BG3194" i="2"/>
  <c r="BE3194" i="2"/>
  <c r="T3194" i="2"/>
  <c r="R3194" i="2"/>
  <c r="P3194" i="2"/>
  <c r="BK3194" i="2"/>
  <c r="J3194" i="2"/>
  <c r="BF3194" i="2"/>
  <c r="BI3193" i="2"/>
  <c r="BH3193" i="2"/>
  <c r="BG3193" i="2"/>
  <c r="BE3193" i="2"/>
  <c r="T3193" i="2"/>
  <c r="R3193" i="2"/>
  <c r="P3193" i="2"/>
  <c r="BK3193" i="2"/>
  <c r="J3193" i="2"/>
  <c r="BF3193" i="2" s="1"/>
  <c r="BI3192" i="2"/>
  <c r="BH3192" i="2"/>
  <c r="BG3192" i="2"/>
  <c r="BE3192" i="2"/>
  <c r="T3192" i="2"/>
  <c r="R3192" i="2"/>
  <c r="P3192" i="2"/>
  <c r="BK3192" i="2"/>
  <c r="J3192" i="2"/>
  <c r="BF3192" i="2"/>
  <c r="BI3191" i="2"/>
  <c r="BH3191" i="2"/>
  <c r="BG3191" i="2"/>
  <c r="BE3191" i="2"/>
  <c r="T3191" i="2"/>
  <c r="R3191" i="2"/>
  <c r="P3191" i="2"/>
  <c r="BK3191" i="2"/>
  <c r="J3191" i="2"/>
  <c r="BF3191" i="2" s="1"/>
  <c r="BI3190" i="2"/>
  <c r="BH3190" i="2"/>
  <c r="BG3190" i="2"/>
  <c r="BE3190" i="2"/>
  <c r="T3190" i="2"/>
  <c r="R3190" i="2"/>
  <c r="P3190" i="2"/>
  <c r="BK3190" i="2"/>
  <c r="J3190" i="2"/>
  <c r="BF3190" i="2"/>
  <c r="BI3189" i="2"/>
  <c r="BH3189" i="2"/>
  <c r="BG3189" i="2"/>
  <c r="BE3189" i="2"/>
  <c r="T3189" i="2"/>
  <c r="R3189" i="2"/>
  <c r="P3189" i="2"/>
  <c r="BK3189" i="2"/>
  <c r="J3189" i="2"/>
  <c r="BF3189" i="2" s="1"/>
  <c r="BI3187" i="2"/>
  <c r="BH3187" i="2"/>
  <c r="BG3187" i="2"/>
  <c r="BE3187" i="2"/>
  <c r="T3187" i="2"/>
  <c r="R3187" i="2"/>
  <c r="P3187" i="2"/>
  <c r="BK3187" i="2"/>
  <c r="J3187" i="2"/>
  <c r="BF3187" i="2"/>
  <c r="BI3186" i="2"/>
  <c r="BH3186" i="2"/>
  <c r="BG3186" i="2"/>
  <c r="BE3186" i="2"/>
  <c r="T3186" i="2"/>
  <c r="R3186" i="2"/>
  <c r="P3186" i="2"/>
  <c r="BK3186" i="2"/>
  <c r="J3186" i="2"/>
  <c r="BF3186" i="2" s="1"/>
  <c r="BI3185" i="2"/>
  <c r="BH3185" i="2"/>
  <c r="BG3185" i="2"/>
  <c r="BE3185" i="2"/>
  <c r="T3185" i="2"/>
  <c r="R3185" i="2"/>
  <c r="P3185" i="2"/>
  <c r="BK3185" i="2"/>
  <c r="J3185" i="2"/>
  <c r="BF3185" i="2"/>
  <c r="BI3184" i="2"/>
  <c r="BH3184" i="2"/>
  <c r="BG3184" i="2"/>
  <c r="BE3184" i="2"/>
  <c r="T3184" i="2"/>
  <c r="R3184" i="2"/>
  <c r="P3184" i="2"/>
  <c r="BK3184" i="2"/>
  <c r="J3184" i="2"/>
  <c r="BF3184" i="2" s="1"/>
  <c r="BI3183" i="2"/>
  <c r="BH3183" i="2"/>
  <c r="BG3183" i="2"/>
  <c r="BE3183" i="2"/>
  <c r="T3183" i="2"/>
  <c r="R3183" i="2"/>
  <c r="P3183" i="2"/>
  <c r="BK3183" i="2"/>
  <c r="J3183" i="2"/>
  <c r="BF3183" i="2"/>
  <c r="BI3182" i="2"/>
  <c r="BH3182" i="2"/>
  <c r="BG3182" i="2"/>
  <c r="BE3182" i="2"/>
  <c r="T3182" i="2"/>
  <c r="R3182" i="2"/>
  <c r="P3182" i="2"/>
  <c r="BK3182" i="2"/>
  <c r="J3182" i="2"/>
  <c r="BF3182" i="2" s="1"/>
  <c r="BI3181" i="2"/>
  <c r="BH3181" i="2"/>
  <c r="BG3181" i="2"/>
  <c r="BE3181" i="2"/>
  <c r="T3181" i="2"/>
  <c r="R3181" i="2"/>
  <c r="P3181" i="2"/>
  <c r="BK3181" i="2"/>
  <c r="J3181" i="2"/>
  <c r="BF3181" i="2"/>
  <c r="BI3180" i="2"/>
  <c r="BH3180" i="2"/>
  <c r="BG3180" i="2"/>
  <c r="BE3180" i="2"/>
  <c r="T3180" i="2"/>
  <c r="R3180" i="2"/>
  <c r="P3180" i="2"/>
  <c r="BK3180" i="2"/>
  <c r="J3180" i="2"/>
  <c r="BF3180" i="2" s="1"/>
  <c r="BI3179" i="2"/>
  <c r="BH3179" i="2"/>
  <c r="BG3179" i="2"/>
  <c r="BE3179" i="2"/>
  <c r="T3179" i="2"/>
  <c r="R3179" i="2"/>
  <c r="P3179" i="2"/>
  <c r="BK3179" i="2"/>
  <c r="J3179" i="2"/>
  <c r="BF3179" i="2"/>
  <c r="BI3178" i="2"/>
  <c r="BH3178" i="2"/>
  <c r="BG3178" i="2"/>
  <c r="BE3178" i="2"/>
  <c r="T3178" i="2"/>
  <c r="R3178" i="2"/>
  <c r="P3178" i="2"/>
  <c r="BK3178" i="2"/>
  <c r="J3178" i="2"/>
  <c r="BF3178" i="2" s="1"/>
  <c r="BI3177" i="2"/>
  <c r="BH3177" i="2"/>
  <c r="BG3177" i="2"/>
  <c r="BE3177" i="2"/>
  <c r="T3177" i="2"/>
  <c r="R3177" i="2"/>
  <c r="P3177" i="2"/>
  <c r="BK3177" i="2"/>
  <c r="J3177" i="2"/>
  <c r="BF3177" i="2"/>
  <c r="BI3176" i="2"/>
  <c r="BH3176" i="2"/>
  <c r="BG3176" i="2"/>
  <c r="BE3176" i="2"/>
  <c r="T3176" i="2"/>
  <c r="R3176" i="2"/>
  <c r="P3176" i="2"/>
  <c r="BK3176" i="2"/>
  <c r="J3176" i="2"/>
  <c r="BF3176" i="2" s="1"/>
  <c r="BI3175" i="2"/>
  <c r="BH3175" i="2"/>
  <c r="BG3175" i="2"/>
  <c r="BE3175" i="2"/>
  <c r="T3175" i="2"/>
  <c r="R3175" i="2"/>
  <c r="P3175" i="2"/>
  <c r="BK3175" i="2"/>
  <c r="J3175" i="2"/>
  <c r="BF3175" i="2"/>
  <c r="BI3174" i="2"/>
  <c r="BH3174" i="2"/>
  <c r="BG3174" i="2"/>
  <c r="BE3174" i="2"/>
  <c r="T3174" i="2"/>
  <c r="R3174" i="2"/>
  <c r="P3174" i="2"/>
  <c r="BK3174" i="2"/>
  <c r="J3174" i="2"/>
  <c r="BF3174" i="2" s="1"/>
  <c r="BI3173" i="2"/>
  <c r="BH3173" i="2"/>
  <c r="BG3173" i="2"/>
  <c r="BE3173" i="2"/>
  <c r="T3173" i="2"/>
  <c r="R3173" i="2"/>
  <c r="P3173" i="2"/>
  <c r="BK3173" i="2"/>
  <c r="J3173" i="2"/>
  <c r="BF3173" i="2"/>
  <c r="BI3172" i="2"/>
  <c r="BH3172" i="2"/>
  <c r="BG3172" i="2"/>
  <c r="BE3172" i="2"/>
  <c r="T3172" i="2"/>
  <c r="R3172" i="2"/>
  <c r="P3172" i="2"/>
  <c r="BK3172" i="2"/>
  <c r="J3172" i="2"/>
  <c r="BF3172" i="2" s="1"/>
  <c r="BI3171" i="2"/>
  <c r="BH3171" i="2"/>
  <c r="BG3171" i="2"/>
  <c r="BE3171" i="2"/>
  <c r="T3171" i="2"/>
  <c r="R3171" i="2"/>
  <c r="P3171" i="2"/>
  <c r="BK3171" i="2"/>
  <c r="J3171" i="2"/>
  <c r="BF3171" i="2"/>
  <c r="BI3170" i="2"/>
  <c r="BH3170" i="2"/>
  <c r="BG3170" i="2"/>
  <c r="BE3170" i="2"/>
  <c r="T3170" i="2"/>
  <c r="R3170" i="2"/>
  <c r="P3170" i="2"/>
  <c r="BK3170" i="2"/>
  <c r="J3170" i="2"/>
  <c r="BF3170" i="2" s="1"/>
  <c r="BI3169" i="2"/>
  <c r="BH3169" i="2"/>
  <c r="BG3169" i="2"/>
  <c r="BE3169" i="2"/>
  <c r="T3169" i="2"/>
  <c r="R3169" i="2"/>
  <c r="P3169" i="2"/>
  <c r="BK3169" i="2"/>
  <c r="J3169" i="2"/>
  <c r="BF3169" i="2"/>
  <c r="BI3168" i="2"/>
  <c r="BH3168" i="2"/>
  <c r="BG3168" i="2"/>
  <c r="BE3168" i="2"/>
  <c r="T3168" i="2"/>
  <c r="R3168" i="2"/>
  <c r="P3168" i="2"/>
  <c r="BK3168" i="2"/>
  <c r="J3168" i="2"/>
  <c r="BF3168" i="2" s="1"/>
  <c r="BI3167" i="2"/>
  <c r="BH3167" i="2"/>
  <c r="BG3167" i="2"/>
  <c r="BE3167" i="2"/>
  <c r="T3167" i="2"/>
  <c r="R3167" i="2"/>
  <c r="P3167" i="2"/>
  <c r="BK3167" i="2"/>
  <c r="J3167" i="2"/>
  <c r="BF3167" i="2"/>
  <c r="BI3166" i="2"/>
  <c r="BH3166" i="2"/>
  <c r="BG3166" i="2"/>
  <c r="BE3166" i="2"/>
  <c r="T3166" i="2"/>
  <c r="R3166" i="2"/>
  <c r="P3166" i="2"/>
  <c r="BK3166" i="2"/>
  <c r="J3166" i="2"/>
  <c r="BF3166" i="2" s="1"/>
  <c r="BI3165" i="2"/>
  <c r="BH3165" i="2"/>
  <c r="BG3165" i="2"/>
  <c r="BE3165" i="2"/>
  <c r="T3165" i="2"/>
  <c r="R3165" i="2"/>
  <c r="P3165" i="2"/>
  <c r="BK3165" i="2"/>
  <c r="J3165" i="2"/>
  <c r="BF3165" i="2"/>
  <c r="BI3164" i="2"/>
  <c r="BH3164" i="2"/>
  <c r="BG3164" i="2"/>
  <c r="BE3164" i="2"/>
  <c r="T3164" i="2"/>
  <c r="R3164" i="2"/>
  <c r="P3164" i="2"/>
  <c r="BK3164" i="2"/>
  <c r="J3164" i="2"/>
  <c r="BF3164" i="2" s="1"/>
  <c r="BI3163" i="2"/>
  <c r="BH3163" i="2"/>
  <c r="BG3163" i="2"/>
  <c r="BE3163" i="2"/>
  <c r="T3163" i="2"/>
  <c r="R3163" i="2"/>
  <c r="P3163" i="2"/>
  <c r="BK3163" i="2"/>
  <c r="J3163" i="2"/>
  <c r="BF3163" i="2"/>
  <c r="BI3162" i="2"/>
  <c r="BH3162" i="2"/>
  <c r="BG3162" i="2"/>
  <c r="BE3162" i="2"/>
  <c r="T3162" i="2"/>
  <c r="R3162" i="2"/>
  <c r="P3162" i="2"/>
  <c r="BK3162" i="2"/>
  <c r="J3162" i="2"/>
  <c r="BF3162" i="2" s="1"/>
  <c r="BI3161" i="2"/>
  <c r="BH3161" i="2"/>
  <c r="BG3161" i="2"/>
  <c r="BE3161" i="2"/>
  <c r="T3161" i="2"/>
  <c r="R3161" i="2"/>
  <c r="P3161" i="2"/>
  <c r="BK3161" i="2"/>
  <c r="J3161" i="2"/>
  <c r="BF3161" i="2"/>
  <c r="BI3160" i="2"/>
  <c r="BH3160" i="2"/>
  <c r="BG3160" i="2"/>
  <c r="BE3160" i="2"/>
  <c r="T3160" i="2"/>
  <c r="R3160" i="2"/>
  <c r="P3160" i="2"/>
  <c r="BK3160" i="2"/>
  <c r="J3160" i="2"/>
  <c r="BF3160" i="2" s="1"/>
  <c r="BI3159" i="2"/>
  <c r="BH3159" i="2"/>
  <c r="BG3159" i="2"/>
  <c r="BE3159" i="2"/>
  <c r="T3159" i="2"/>
  <c r="R3159" i="2"/>
  <c r="P3159" i="2"/>
  <c r="BK3159" i="2"/>
  <c r="J3159" i="2"/>
  <c r="BF3159" i="2"/>
  <c r="BI3158" i="2"/>
  <c r="BH3158" i="2"/>
  <c r="BG3158" i="2"/>
  <c r="BE3158" i="2"/>
  <c r="T3158" i="2"/>
  <c r="R3158" i="2"/>
  <c r="P3158" i="2"/>
  <c r="BK3158" i="2"/>
  <c r="J3158" i="2"/>
  <c r="BF3158" i="2" s="1"/>
  <c r="BI3157" i="2"/>
  <c r="BH3157" i="2"/>
  <c r="BG3157" i="2"/>
  <c r="BE3157" i="2"/>
  <c r="T3157" i="2"/>
  <c r="R3157" i="2"/>
  <c r="R3155" i="2" s="1"/>
  <c r="P3157" i="2"/>
  <c r="BK3157" i="2"/>
  <c r="J3157" i="2"/>
  <c r="BF3157" i="2"/>
  <c r="BI3156" i="2"/>
  <c r="BH3156" i="2"/>
  <c r="BG3156" i="2"/>
  <c r="BE3156" i="2"/>
  <c r="T3156" i="2"/>
  <c r="R3156" i="2"/>
  <c r="P3156" i="2"/>
  <c r="BK3156" i="2"/>
  <c r="BK3155" i="2"/>
  <c r="J3155" i="2" s="1"/>
  <c r="J118" i="2" s="1"/>
  <c r="J3156" i="2"/>
  <c r="BF3156" i="2" s="1"/>
  <c r="BI3154" i="2"/>
  <c r="BH3154" i="2"/>
  <c r="BG3154" i="2"/>
  <c r="BE3154" i="2"/>
  <c r="T3154" i="2"/>
  <c r="R3154" i="2"/>
  <c r="P3154" i="2"/>
  <c r="BK3154" i="2"/>
  <c r="J3154" i="2"/>
  <c r="BF3154" i="2" s="1"/>
  <c r="BI3151" i="2"/>
  <c r="BH3151" i="2"/>
  <c r="BG3151" i="2"/>
  <c r="BE3151" i="2"/>
  <c r="T3151" i="2"/>
  <c r="R3151" i="2"/>
  <c r="P3151" i="2"/>
  <c r="BK3151" i="2"/>
  <c r="J3151" i="2"/>
  <c r="BF3151" i="2"/>
  <c r="BI3148" i="2"/>
  <c r="BH3148" i="2"/>
  <c r="BG3148" i="2"/>
  <c r="BE3148" i="2"/>
  <c r="T3148" i="2"/>
  <c r="R3148" i="2"/>
  <c r="P3148" i="2"/>
  <c r="BK3148" i="2"/>
  <c r="J3148" i="2"/>
  <c r="BF3148" i="2" s="1"/>
  <c r="BI3147" i="2"/>
  <c r="BH3147" i="2"/>
  <c r="BG3147" i="2"/>
  <c r="BE3147" i="2"/>
  <c r="T3147" i="2"/>
  <c r="R3147" i="2"/>
  <c r="P3147" i="2"/>
  <c r="BK3147" i="2"/>
  <c r="J3147" i="2"/>
  <c r="BF3147" i="2"/>
  <c r="BI3146" i="2"/>
  <c r="BH3146" i="2"/>
  <c r="BG3146" i="2"/>
  <c r="BE3146" i="2"/>
  <c r="T3146" i="2"/>
  <c r="R3146" i="2"/>
  <c r="P3146" i="2"/>
  <c r="BK3146" i="2"/>
  <c r="J3146" i="2"/>
  <c r="BF3146" i="2" s="1"/>
  <c r="BI3145" i="2"/>
  <c r="BH3145" i="2"/>
  <c r="BG3145" i="2"/>
  <c r="BE3145" i="2"/>
  <c r="T3145" i="2"/>
  <c r="R3145" i="2"/>
  <c r="P3145" i="2"/>
  <c r="BK3145" i="2"/>
  <c r="J3145" i="2"/>
  <c r="BF3145" i="2"/>
  <c r="BI3144" i="2"/>
  <c r="BH3144" i="2"/>
  <c r="BG3144" i="2"/>
  <c r="BE3144" i="2"/>
  <c r="T3144" i="2"/>
  <c r="R3144" i="2"/>
  <c r="P3144" i="2"/>
  <c r="BK3144" i="2"/>
  <c r="J3144" i="2"/>
  <c r="BF3144" i="2" s="1"/>
  <c r="BI3143" i="2"/>
  <c r="BH3143" i="2"/>
  <c r="BG3143" i="2"/>
  <c r="BE3143" i="2"/>
  <c r="T3143" i="2"/>
  <c r="R3143" i="2"/>
  <c r="P3143" i="2"/>
  <c r="BK3143" i="2"/>
  <c r="J3143" i="2"/>
  <c r="BF3143" i="2"/>
  <c r="BI3142" i="2"/>
  <c r="BH3142" i="2"/>
  <c r="BG3142" i="2"/>
  <c r="BE3142" i="2"/>
  <c r="T3142" i="2"/>
  <c r="R3142" i="2"/>
  <c r="P3142" i="2"/>
  <c r="BK3142" i="2"/>
  <c r="J3142" i="2"/>
  <c r="BF3142" i="2" s="1"/>
  <c r="BI3140" i="2"/>
  <c r="BH3140" i="2"/>
  <c r="BG3140" i="2"/>
  <c r="BE3140" i="2"/>
  <c r="T3140" i="2"/>
  <c r="R3140" i="2"/>
  <c r="P3140" i="2"/>
  <c r="BK3140" i="2"/>
  <c r="J3140" i="2"/>
  <c r="BF3140" i="2"/>
  <c r="BI3139" i="2"/>
  <c r="BH3139" i="2"/>
  <c r="BG3139" i="2"/>
  <c r="BE3139" i="2"/>
  <c r="T3139" i="2"/>
  <c r="R3139" i="2"/>
  <c r="P3139" i="2"/>
  <c r="BK3139" i="2"/>
  <c r="J3139" i="2"/>
  <c r="BF3139" i="2" s="1"/>
  <c r="BI3138" i="2"/>
  <c r="BH3138" i="2"/>
  <c r="BG3138" i="2"/>
  <c r="BE3138" i="2"/>
  <c r="T3138" i="2"/>
  <c r="R3138" i="2"/>
  <c r="P3138" i="2"/>
  <c r="BK3138" i="2"/>
  <c r="J3138" i="2"/>
  <c r="BF3138" i="2"/>
  <c r="BI3137" i="2"/>
  <c r="BH3137" i="2"/>
  <c r="BG3137" i="2"/>
  <c r="BE3137" i="2"/>
  <c r="T3137" i="2"/>
  <c r="R3137" i="2"/>
  <c r="P3137" i="2"/>
  <c r="BK3137" i="2"/>
  <c r="J3137" i="2"/>
  <c r="BF3137" i="2" s="1"/>
  <c r="BI3136" i="2"/>
  <c r="BH3136" i="2"/>
  <c r="BG3136" i="2"/>
  <c r="BE3136" i="2"/>
  <c r="T3136" i="2"/>
  <c r="R3136" i="2"/>
  <c r="P3136" i="2"/>
  <c r="BK3136" i="2"/>
  <c r="J3136" i="2"/>
  <c r="BF3136" i="2"/>
  <c r="BI3135" i="2"/>
  <c r="BH3135" i="2"/>
  <c r="BG3135" i="2"/>
  <c r="BE3135" i="2"/>
  <c r="T3135" i="2"/>
  <c r="R3135" i="2"/>
  <c r="P3135" i="2"/>
  <c r="BK3135" i="2"/>
  <c r="J3135" i="2"/>
  <c r="BF3135" i="2" s="1"/>
  <c r="BI3134" i="2"/>
  <c r="BH3134" i="2"/>
  <c r="BG3134" i="2"/>
  <c r="BE3134" i="2"/>
  <c r="T3134" i="2"/>
  <c r="R3134" i="2"/>
  <c r="P3134" i="2"/>
  <c r="BK3134" i="2"/>
  <c r="J3134" i="2"/>
  <c r="BF3134" i="2"/>
  <c r="BI3133" i="2"/>
  <c r="BH3133" i="2"/>
  <c r="BG3133" i="2"/>
  <c r="BE3133" i="2"/>
  <c r="T3133" i="2"/>
  <c r="R3133" i="2"/>
  <c r="P3133" i="2"/>
  <c r="BK3133" i="2"/>
  <c r="J3133" i="2"/>
  <c r="BF3133" i="2" s="1"/>
  <c r="BI3132" i="2"/>
  <c r="BH3132" i="2"/>
  <c r="BG3132" i="2"/>
  <c r="BE3132" i="2"/>
  <c r="T3132" i="2"/>
  <c r="R3132" i="2"/>
  <c r="P3132" i="2"/>
  <c r="BK3132" i="2"/>
  <c r="J3132" i="2"/>
  <c r="BF3132" i="2"/>
  <c r="BI3131" i="2"/>
  <c r="BH3131" i="2"/>
  <c r="BG3131" i="2"/>
  <c r="BE3131" i="2"/>
  <c r="T3131" i="2"/>
  <c r="R3131" i="2"/>
  <c r="P3131" i="2"/>
  <c r="BK3131" i="2"/>
  <c r="J3131" i="2"/>
  <c r="BF3131" i="2" s="1"/>
  <c r="BI3130" i="2"/>
  <c r="BH3130" i="2"/>
  <c r="BG3130" i="2"/>
  <c r="BE3130" i="2"/>
  <c r="T3130" i="2"/>
  <c r="R3130" i="2"/>
  <c r="P3130" i="2"/>
  <c r="BK3130" i="2"/>
  <c r="J3130" i="2"/>
  <c r="BF3130" i="2"/>
  <c r="BI3129" i="2"/>
  <c r="BH3129" i="2"/>
  <c r="BG3129" i="2"/>
  <c r="BE3129" i="2"/>
  <c r="T3129" i="2"/>
  <c r="R3129" i="2"/>
  <c r="P3129" i="2"/>
  <c r="BK3129" i="2"/>
  <c r="J3129" i="2"/>
  <c r="BF3129" i="2" s="1"/>
  <c r="BI3128" i="2"/>
  <c r="BH3128" i="2"/>
  <c r="BG3128" i="2"/>
  <c r="BE3128" i="2"/>
  <c r="T3128" i="2"/>
  <c r="R3128" i="2"/>
  <c r="P3128" i="2"/>
  <c r="BK3128" i="2"/>
  <c r="J3128" i="2"/>
  <c r="BF3128" i="2"/>
  <c r="BI3127" i="2"/>
  <c r="BH3127" i="2"/>
  <c r="BG3127" i="2"/>
  <c r="BE3127" i="2"/>
  <c r="T3127" i="2"/>
  <c r="R3127" i="2"/>
  <c r="P3127" i="2"/>
  <c r="BK3127" i="2"/>
  <c r="J3127" i="2"/>
  <c r="BF3127" i="2" s="1"/>
  <c r="BI3126" i="2"/>
  <c r="BH3126" i="2"/>
  <c r="BG3126" i="2"/>
  <c r="BE3126" i="2"/>
  <c r="T3126" i="2"/>
  <c r="R3126" i="2"/>
  <c r="P3126" i="2"/>
  <c r="BK3126" i="2"/>
  <c r="J3126" i="2"/>
  <c r="BF3126" i="2"/>
  <c r="BI3125" i="2"/>
  <c r="BH3125" i="2"/>
  <c r="BG3125" i="2"/>
  <c r="BE3125" i="2"/>
  <c r="T3125" i="2"/>
  <c r="R3125" i="2"/>
  <c r="P3125" i="2"/>
  <c r="BK3125" i="2"/>
  <c r="J3125" i="2"/>
  <c r="BF3125" i="2" s="1"/>
  <c r="BI3124" i="2"/>
  <c r="BH3124" i="2"/>
  <c r="BG3124" i="2"/>
  <c r="BE3124" i="2"/>
  <c r="T3124" i="2"/>
  <c r="R3124" i="2"/>
  <c r="P3124" i="2"/>
  <c r="BK3124" i="2"/>
  <c r="J3124" i="2"/>
  <c r="BF3124" i="2"/>
  <c r="BI3123" i="2"/>
  <c r="BH3123" i="2"/>
  <c r="BG3123" i="2"/>
  <c r="BE3123" i="2"/>
  <c r="T3123" i="2"/>
  <c r="R3123" i="2"/>
  <c r="P3123" i="2"/>
  <c r="BK3123" i="2"/>
  <c r="J3123" i="2"/>
  <c r="BF3123" i="2" s="1"/>
  <c r="BI3122" i="2"/>
  <c r="BH3122" i="2"/>
  <c r="BG3122" i="2"/>
  <c r="BE3122" i="2"/>
  <c r="T3122" i="2"/>
  <c r="R3122" i="2"/>
  <c r="P3122" i="2"/>
  <c r="BK3122" i="2"/>
  <c r="J3122" i="2"/>
  <c r="BF3122" i="2"/>
  <c r="BI3121" i="2"/>
  <c r="BH3121" i="2"/>
  <c r="BG3121" i="2"/>
  <c r="BE3121" i="2"/>
  <c r="T3121" i="2"/>
  <c r="R3121" i="2"/>
  <c r="P3121" i="2"/>
  <c r="BK3121" i="2"/>
  <c r="J3121" i="2"/>
  <c r="BF3121" i="2" s="1"/>
  <c r="BI3120" i="2"/>
  <c r="BH3120" i="2"/>
  <c r="BG3120" i="2"/>
  <c r="BE3120" i="2"/>
  <c r="T3120" i="2"/>
  <c r="R3120" i="2"/>
  <c r="P3120" i="2"/>
  <c r="BK3120" i="2"/>
  <c r="J3120" i="2"/>
  <c r="BF3120" i="2"/>
  <c r="BI3119" i="2"/>
  <c r="BH3119" i="2"/>
  <c r="BG3119" i="2"/>
  <c r="BE3119" i="2"/>
  <c r="T3119" i="2"/>
  <c r="R3119" i="2"/>
  <c r="P3119" i="2"/>
  <c r="BK3119" i="2"/>
  <c r="J3119" i="2"/>
  <c r="BF3119" i="2" s="1"/>
  <c r="BI3118" i="2"/>
  <c r="BH3118" i="2"/>
  <c r="BG3118" i="2"/>
  <c r="BE3118" i="2"/>
  <c r="T3118" i="2"/>
  <c r="R3118" i="2"/>
  <c r="P3118" i="2"/>
  <c r="BK3118" i="2"/>
  <c r="J3118" i="2"/>
  <c r="BF3118" i="2"/>
  <c r="BI3117" i="2"/>
  <c r="BH3117" i="2"/>
  <c r="BG3117" i="2"/>
  <c r="BE3117" i="2"/>
  <c r="T3117" i="2"/>
  <c r="R3117" i="2"/>
  <c r="P3117" i="2"/>
  <c r="BK3117" i="2"/>
  <c r="J3117" i="2"/>
  <c r="BF3117" i="2" s="1"/>
  <c r="BI3116" i="2"/>
  <c r="BH3116" i="2"/>
  <c r="BG3116" i="2"/>
  <c r="BE3116" i="2"/>
  <c r="T3116" i="2"/>
  <c r="R3116" i="2"/>
  <c r="P3116" i="2"/>
  <c r="BK3116" i="2"/>
  <c r="J3116" i="2"/>
  <c r="BF3116" i="2"/>
  <c r="BI3115" i="2"/>
  <c r="BH3115" i="2"/>
  <c r="BG3115" i="2"/>
  <c r="BE3115" i="2"/>
  <c r="T3115" i="2"/>
  <c r="R3115" i="2"/>
  <c r="P3115" i="2"/>
  <c r="BK3115" i="2"/>
  <c r="J3115" i="2"/>
  <c r="BF3115" i="2" s="1"/>
  <c r="BI3114" i="2"/>
  <c r="BH3114" i="2"/>
  <c r="BG3114" i="2"/>
  <c r="BE3114" i="2"/>
  <c r="T3114" i="2"/>
  <c r="R3114" i="2"/>
  <c r="P3114" i="2"/>
  <c r="BK3114" i="2"/>
  <c r="J3114" i="2"/>
  <c r="BF3114" i="2"/>
  <c r="BI3113" i="2"/>
  <c r="BH3113" i="2"/>
  <c r="BG3113" i="2"/>
  <c r="BE3113" i="2"/>
  <c r="T3113" i="2"/>
  <c r="R3113" i="2"/>
  <c r="P3113" i="2"/>
  <c r="BK3113" i="2"/>
  <c r="J3113" i="2"/>
  <c r="BF3113" i="2" s="1"/>
  <c r="BI3112" i="2"/>
  <c r="BH3112" i="2"/>
  <c r="BG3112" i="2"/>
  <c r="BE3112" i="2"/>
  <c r="T3112" i="2"/>
  <c r="R3112" i="2"/>
  <c r="P3112" i="2"/>
  <c r="BK3112" i="2"/>
  <c r="J3112" i="2"/>
  <c r="BF3112" i="2"/>
  <c r="BI3111" i="2"/>
  <c r="BH3111" i="2"/>
  <c r="BG3111" i="2"/>
  <c r="BE3111" i="2"/>
  <c r="T3111" i="2"/>
  <c r="R3111" i="2"/>
  <c r="P3111" i="2"/>
  <c r="BK3111" i="2"/>
  <c r="J3111" i="2"/>
  <c r="BF3111" i="2" s="1"/>
  <c r="BI3110" i="2"/>
  <c r="BH3110" i="2"/>
  <c r="BG3110" i="2"/>
  <c r="BE3110" i="2"/>
  <c r="T3110" i="2"/>
  <c r="R3110" i="2"/>
  <c r="P3110" i="2"/>
  <c r="BK3110" i="2"/>
  <c r="J3110" i="2"/>
  <c r="BF3110" i="2"/>
  <c r="BI3109" i="2"/>
  <c r="BH3109" i="2"/>
  <c r="BG3109" i="2"/>
  <c r="BE3109" i="2"/>
  <c r="T3109" i="2"/>
  <c r="R3109" i="2"/>
  <c r="P3109" i="2"/>
  <c r="BK3109" i="2"/>
  <c r="J3109" i="2"/>
  <c r="BF3109" i="2" s="1"/>
  <c r="BI3108" i="2"/>
  <c r="BH3108" i="2"/>
  <c r="BG3108" i="2"/>
  <c r="BE3108" i="2"/>
  <c r="T3108" i="2"/>
  <c r="R3108" i="2"/>
  <c r="P3108" i="2"/>
  <c r="BK3108" i="2"/>
  <c r="J3108" i="2"/>
  <c r="BF3108" i="2"/>
  <c r="BI3107" i="2"/>
  <c r="BH3107" i="2"/>
  <c r="BG3107" i="2"/>
  <c r="BE3107" i="2"/>
  <c r="T3107" i="2"/>
  <c r="T3105" i="2" s="1"/>
  <c r="R3107" i="2"/>
  <c r="P3107" i="2"/>
  <c r="BK3107" i="2"/>
  <c r="J3107" i="2"/>
  <c r="BF3107" i="2" s="1"/>
  <c r="BI3106" i="2"/>
  <c r="BH3106" i="2"/>
  <c r="BG3106" i="2"/>
  <c r="BE3106" i="2"/>
  <c r="T3106" i="2"/>
  <c r="R3106" i="2"/>
  <c r="P3106" i="2"/>
  <c r="P3105" i="2"/>
  <c r="BK3106" i="2"/>
  <c r="J3106" i="2"/>
  <c r="BF3106" i="2"/>
  <c r="BI3104" i="2"/>
  <c r="BH3104" i="2"/>
  <c r="BG3104" i="2"/>
  <c r="BE3104" i="2"/>
  <c r="T3104" i="2"/>
  <c r="R3104" i="2"/>
  <c r="P3104" i="2"/>
  <c r="BK3104" i="2"/>
  <c r="J3104" i="2"/>
  <c r="BF3104" i="2"/>
  <c r="BI3103" i="2"/>
  <c r="BH3103" i="2"/>
  <c r="BG3103" i="2"/>
  <c r="BE3103" i="2"/>
  <c r="T3103" i="2"/>
  <c r="R3103" i="2"/>
  <c r="P3103" i="2"/>
  <c r="BK3103" i="2"/>
  <c r="J3103" i="2"/>
  <c r="BF3103" i="2" s="1"/>
  <c r="BI3101" i="2"/>
  <c r="BH3101" i="2"/>
  <c r="BG3101" i="2"/>
  <c r="BE3101" i="2"/>
  <c r="T3101" i="2"/>
  <c r="R3101" i="2"/>
  <c r="P3101" i="2"/>
  <c r="BK3101" i="2"/>
  <c r="J3101" i="2"/>
  <c r="BF3101" i="2"/>
  <c r="BI3100" i="2"/>
  <c r="BH3100" i="2"/>
  <c r="BG3100" i="2"/>
  <c r="BE3100" i="2"/>
  <c r="T3100" i="2"/>
  <c r="R3100" i="2"/>
  <c r="P3100" i="2"/>
  <c r="BK3100" i="2"/>
  <c r="J3100" i="2"/>
  <c r="BF3100" i="2" s="1"/>
  <c r="BI3099" i="2"/>
  <c r="BH3099" i="2"/>
  <c r="BG3099" i="2"/>
  <c r="BE3099" i="2"/>
  <c r="T3099" i="2"/>
  <c r="R3099" i="2"/>
  <c r="P3099" i="2"/>
  <c r="BK3099" i="2"/>
  <c r="J3099" i="2"/>
  <c r="BF3099" i="2"/>
  <c r="BI3098" i="2"/>
  <c r="BH3098" i="2"/>
  <c r="BG3098" i="2"/>
  <c r="BE3098" i="2"/>
  <c r="T3098" i="2"/>
  <c r="R3098" i="2"/>
  <c r="P3098" i="2"/>
  <c r="BK3098" i="2"/>
  <c r="J3098" i="2"/>
  <c r="BF3098" i="2" s="1"/>
  <c r="BI3097" i="2"/>
  <c r="BH3097" i="2"/>
  <c r="BG3097" i="2"/>
  <c r="BE3097" i="2"/>
  <c r="T3097" i="2"/>
  <c r="R3097" i="2"/>
  <c r="P3097" i="2"/>
  <c r="BK3097" i="2"/>
  <c r="J3097" i="2"/>
  <c r="BF3097" i="2"/>
  <c r="BI3096" i="2"/>
  <c r="BH3096" i="2"/>
  <c r="BG3096" i="2"/>
  <c r="BE3096" i="2"/>
  <c r="T3096" i="2"/>
  <c r="R3096" i="2"/>
  <c r="P3096" i="2"/>
  <c r="BK3096" i="2"/>
  <c r="J3096" i="2"/>
  <c r="BF3096" i="2" s="1"/>
  <c r="BI3095" i="2"/>
  <c r="BH3095" i="2"/>
  <c r="BG3095" i="2"/>
  <c r="BE3095" i="2"/>
  <c r="T3095" i="2"/>
  <c r="R3095" i="2"/>
  <c r="P3095" i="2"/>
  <c r="BK3095" i="2"/>
  <c r="J3095" i="2"/>
  <c r="BF3095" i="2"/>
  <c r="BI3094" i="2"/>
  <c r="BH3094" i="2"/>
  <c r="BG3094" i="2"/>
  <c r="BE3094" i="2"/>
  <c r="T3094" i="2"/>
  <c r="R3094" i="2"/>
  <c r="P3094" i="2"/>
  <c r="BK3094" i="2"/>
  <c r="J3094" i="2"/>
  <c r="BF3094" i="2" s="1"/>
  <c r="BI3093" i="2"/>
  <c r="BH3093" i="2"/>
  <c r="BG3093" i="2"/>
  <c r="BE3093" i="2"/>
  <c r="T3093" i="2"/>
  <c r="R3093" i="2"/>
  <c r="P3093" i="2"/>
  <c r="BK3093" i="2"/>
  <c r="J3093" i="2"/>
  <c r="BF3093" i="2"/>
  <c r="BI3092" i="2"/>
  <c r="BH3092" i="2"/>
  <c r="BG3092" i="2"/>
  <c r="BE3092" i="2"/>
  <c r="T3092" i="2"/>
  <c r="R3092" i="2"/>
  <c r="P3092" i="2"/>
  <c r="BK3092" i="2"/>
  <c r="J3092" i="2"/>
  <c r="BF3092" i="2" s="1"/>
  <c r="BI3091" i="2"/>
  <c r="BH3091" i="2"/>
  <c r="BG3091" i="2"/>
  <c r="BE3091" i="2"/>
  <c r="T3091" i="2"/>
  <c r="R3091" i="2"/>
  <c r="P3091" i="2"/>
  <c r="BK3091" i="2"/>
  <c r="J3091" i="2"/>
  <c r="BF3091" i="2"/>
  <c r="BI3090" i="2"/>
  <c r="BH3090" i="2"/>
  <c r="BG3090" i="2"/>
  <c r="BE3090" i="2"/>
  <c r="T3090" i="2"/>
  <c r="T3080" i="2" s="1"/>
  <c r="R3090" i="2"/>
  <c r="P3090" i="2"/>
  <c r="BK3090" i="2"/>
  <c r="J3090" i="2"/>
  <c r="BF3090" i="2" s="1"/>
  <c r="BI3089" i="2"/>
  <c r="BH3089" i="2"/>
  <c r="BG3089" i="2"/>
  <c r="BE3089" i="2"/>
  <c r="T3089" i="2"/>
  <c r="R3089" i="2"/>
  <c r="P3089" i="2"/>
  <c r="P3080" i="2" s="1"/>
  <c r="BK3089" i="2"/>
  <c r="J3089" i="2"/>
  <c r="BF3089" i="2"/>
  <c r="BI3088" i="2"/>
  <c r="BH3088" i="2"/>
  <c r="BG3088" i="2"/>
  <c r="BE3088" i="2"/>
  <c r="T3088" i="2"/>
  <c r="R3088" i="2"/>
  <c r="P3088" i="2"/>
  <c r="BK3088" i="2"/>
  <c r="J3088" i="2"/>
  <c r="BF3088" i="2" s="1"/>
  <c r="BI3087" i="2"/>
  <c r="BH3087" i="2"/>
  <c r="BG3087" i="2"/>
  <c r="BE3087" i="2"/>
  <c r="T3087" i="2"/>
  <c r="R3087" i="2"/>
  <c r="P3087" i="2"/>
  <c r="BK3087" i="2"/>
  <c r="J3087" i="2"/>
  <c r="BF3087" i="2"/>
  <c r="BI3086" i="2"/>
  <c r="BH3086" i="2"/>
  <c r="BG3086" i="2"/>
  <c r="BE3086" i="2"/>
  <c r="T3086" i="2"/>
  <c r="R3086" i="2"/>
  <c r="P3086" i="2"/>
  <c r="BK3086" i="2"/>
  <c r="J3086" i="2"/>
  <c r="BF3086" i="2" s="1"/>
  <c r="BI3085" i="2"/>
  <c r="BH3085" i="2"/>
  <c r="BG3085" i="2"/>
  <c r="BE3085" i="2"/>
  <c r="T3085" i="2"/>
  <c r="R3085" i="2"/>
  <c r="P3085" i="2"/>
  <c r="BK3085" i="2"/>
  <c r="J3085" i="2"/>
  <c r="BF3085" i="2"/>
  <c r="BI3083" i="2"/>
  <c r="BH3083" i="2"/>
  <c r="BG3083" i="2"/>
  <c r="BE3083" i="2"/>
  <c r="T3083" i="2"/>
  <c r="R3083" i="2"/>
  <c r="P3083" i="2"/>
  <c r="BK3083" i="2"/>
  <c r="J3083" i="2"/>
  <c r="BF3083" i="2" s="1"/>
  <c r="BI3081" i="2"/>
  <c r="BH3081" i="2"/>
  <c r="BG3081" i="2"/>
  <c r="BE3081" i="2"/>
  <c r="T3081" i="2"/>
  <c r="R3081" i="2"/>
  <c r="R3080" i="2" s="1"/>
  <c r="P3081" i="2"/>
  <c r="BK3081" i="2"/>
  <c r="J3081" i="2"/>
  <c r="BF3081" i="2" s="1"/>
  <c r="BI3079" i="2"/>
  <c r="BH3079" i="2"/>
  <c r="BG3079" i="2"/>
  <c r="BE3079" i="2"/>
  <c r="T3079" i="2"/>
  <c r="R3079" i="2"/>
  <c r="P3079" i="2"/>
  <c r="BK3079" i="2"/>
  <c r="J3079" i="2"/>
  <c r="BF3079" i="2"/>
  <c r="BI3073" i="2"/>
  <c r="BH3073" i="2"/>
  <c r="BG3073" i="2"/>
  <c r="BE3073" i="2"/>
  <c r="T3073" i="2"/>
  <c r="R3073" i="2"/>
  <c r="P3073" i="2"/>
  <c r="BK3073" i="2"/>
  <c r="J3073" i="2"/>
  <c r="BF3073" i="2" s="1"/>
  <c r="BI3067" i="2"/>
  <c r="BH3067" i="2"/>
  <c r="BG3067" i="2"/>
  <c r="BE3067" i="2"/>
  <c r="T3067" i="2"/>
  <c r="R3067" i="2"/>
  <c r="P3067" i="2"/>
  <c r="BK3067" i="2"/>
  <c r="J3067" i="2"/>
  <c r="BF3067" i="2"/>
  <c r="BI3064" i="2"/>
  <c r="BH3064" i="2"/>
  <c r="BG3064" i="2"/>
  <c r="BE3064" i="2"/>
  <c r="T3064" i="2"/>
  <c r="R3064" i="2"/>
  <c r="P3064" i="2"/>
  <c r="BK3064" i="2"/>
  <c r="J3064" i="2"/>
  <c r="BF3064" i="2" s="1"/>
  <c r="BI3057" i="2"/>
  <c r="BH3057" i="2"/>
  <c r="BG3057" i="2"/>
  <c r="BE3057" i="2"/>
  <c r="T3057" i="2"/>
  <c r="R3057" i="2"/>
  <c r="P3057" i="2"/>
  <c r="BK3057" i="2"/>
  <c r="J3057" i="2"/>
  <c r="BF3057" i="2"/>
  <c r="BI3032" i="2"/>
  <c r="BH3032" i="2"/>
  <c r="BG3032" i="2"/>
  <c r="BE3032" i="2"/>
  <c r="T3032" i="2"/>
  <c r="R3032" i="2"/>
  <c r="R3031" i="2"/>
  <c r="P3032" i="2"/>
  <c r="BK3032" i="2"/>
  <c r="BK3031" i="2"/>
  <c r="J3031" i="2"/>
  <c r="J115" i="2" s="1"/>
  <c r="J3032" i="2"/>
  <c r="BF3032" i="2" s="1"/>
  <c r="BI3027" i="2"/>
  <c r="BH3027" i="2"/>
  <c r="BG3027" i="2"/>
  <c r="BE3027" i="2"/>
  <c r="T3027" i="2"/>
  <c r="T3026" i="2" s="1"/>
  <c r="R3027" i="2"/>
  <c r="R3026" i="2"/>
  <c r="P3027" i="2"/>
  <c r="P3026" i="2" s="1"/>
  <c r="BK3027" i="2"/>
  <c r="BK3026" i="2"/>
  <c r="J3026" i="2" s="1"/>
  <c r="J114" i="2" s="1"/>
  <c r="J3027" i="2"/>
  <c r="BF3027" i="2" s="1"/>
  <c r="BI3025" i="2"/>
  <c r="BH3025" i="2"/>
  <c r="BG3025" i="2"/>
  <c r="BE3025" i="2"/>
  <c r="T3025" i="2"/>
  <c r="R3025" i="2"/>
  <c r="P3025" i="2"/>
  <c r="BK3025" i="2"/>
  <c r="J3025" i="2"/>
  <c r="BF3025" i="2" s="1"/>
  <c r="BI3020" i="2"/>
  <c r="BH3020" i="2"/>
  <c r="BG3020" i="2"/>
  <c r="BE3020" i="2"/>
  <c r="T3020" i="2"/>
  <c r="R3020" i="2"/>
  <c r="P3020" i="2"/>
  <c r="BK3020" i="2"/>
  <c r="J3020" i="2"/>
  <c r="BF3020" i="2"/>
  <c r="BI3018" i="2"/>
  <c r="BH3018" i="2"/>
  <c r="BG3018" i="2"/>
  <c r="BE3018" i="2"/>
  <c r="T3018" i="2"/>
  <c r="R3018" i="2"/>
  <c r="P3018" i="2"/>
  <c r="BK3018" i="2"/>
  <c r="J3018" i="2"/>
  <c r="BF3018" i="2" s="1"/>
  <c r="BI3015" i="2"/>
  <c r="BH3015" i="2"/>
  <c r="BG3015" i="2"/>
  <c r="BE3015" i="2"/>
  <c r="T3015" i="2"/>
  <c r="R3015" i="2"/>
  <c r="P3015" i="2"/>
  <c r="BK3015" i="2"/>
  <c r="J3015" i="2"/>
  <c r="BF3015" i="2"/>
  <c r="BI3014" i="2"/>
  <c r="BH3014" i="2"/>
  <c r="BG3014" i="2"/>
  <c r="BE3014" i="2"/>
  <c r="T3014" i="2"/>
  <c r="R3014" i="2"/>
  <c r="P3014" i="2"/>
  <c r="BK3014" i="2"/>
  <c r="J3014" i="2"/>
  <c r="BF3014" i="2" s="1"/>
  <c r="BI3012" i="2"/>
  <c r="BH3012" i="2"/>
  <c r="BG3012" i="2"/>
  <c r="BE3012" i="2"/>
  <c r="T3012" i="2"/>
  <c r="R3012" i="2"/>
  <c r="P3012" i="2"/>
  <c r="BK3012" i="2"/>
  <c r="J3012" i="2"/>
  <c r="BF3012" i="2"/>
  <c r="BI3011" i="2"/>
  <c r="BH3011" i="2"/>
  <c r="BG3011" i="2"/>
  <c r="BE3011" i="2"/>
  <c r="T3011" i="2"/>
  <c r="R3011" i="2"/>
  <c r="P3011" i="2"/>
  <c r="BK3011" i="2"/>
  <c r="J3011" i="2"/>
  <c r="BF3011" i="2"/>
  <c r="BI3009" i="2"/>
  <c r="BH3009" i="2"/>
  <c r="BG3009" i="2"/>
  <c r="BE3009" i="2"/>
  <c r="T3009" i="2"/>
  <c r="R3009" i="2"/>
  <c r="P3009" i="2"/>
  <c r="BK3009" i="2"/>
  <c r="J3009" i="2"/>
  <c r="BF3009" i="2"/>
  <c r="BI3008" i="2"/>
  <c r="BH3008" i="2"/>
  <c r="BG3008" i="2"/>
  <c r="BE3008" i="2"/>
  <c r="T3008" i="2"/>
  <c r="R3008" i="2"/>
  <c r="P3008" i="2"/>
  <c r="BK3008" i="2"/>
  <c r="J3008" i="2"/>
  <c r="BF3008" i="2"/>
  <c r="BI3006" i="2"/>
  <c r="BH3006" i="2"/>
  <c r="BG3006" i="2"/>
  <c r="BE3006" i="2"/>
  <c r="T3006" i="2"/>
  <c r="R3006" i="2"/>
  <c r="P3006" i="2"/>
  <c r="BK3006" i="2"/>
  <c r="J3006" i="2"/>
  <c r="BF3006" i="2"/>
  <c r="BI3004" i="2"/>
  <c r="BH3004" i="2"/>
  <c r="BG3004" i="2"/>
  <c r="BE3004" i="2"/>
  <c r="T3004" i="2"/>
  <c r="R3004" i="2"/>
  <c r="P3004" i="2"/>
  <c r="BK3004" i="2"/>
  <c r="J3004" i="2"/>
  <c r="BF3004" i="2"/>
  <c r="BI2998" i="2"/>
  <c r="BH2998" i="2"/>
  <c r="BG2998" i="2"/>
  <c r="BE2998" i="2"/>
  <c r="T2998" i="2"/>
  <c r="R2998" i="2"/>
  <c r="P2998" i="2"/>
  <c r="BK2998" i="2"/>
  <c r="J2998" i="2"/>
  <c r="BF2998" i="2"/>
  <c r="BI2995" i="2"/>
  <c r="BH2995" i="2"/>
  <c r="BG2995" i="2"/>
  <c r="BE2995" i="2"/>
  <c r="T2995" i="2"/>
  <c r="R2995" i="2"/>
  <c r="P2995" i="2"/>
  <c r="BK2995" i="2"/>
  <c r="J2995" i="2"/>
  <c r="BF2995" i="2"/>
  <c r="BI2994" i="2"/>
  <c r="BH2994" i="2"/>
  <c r="BG2994" i="2"/>
  <c r="BE2994" i="2"/>
  <c r="T2994" i="2"/>
  <c r="R2994" i="2"/>
  <c r="P2994" i="2"/>
  <c r="BK2994" i="2"/>
  <c r="J2994" i="2"/>
  <c r="BF2994" i="2"/>
  <c r="BI2993" i="2"/>
  <c r="BH2993" i="2"/>
  <c r="BG2993" i="2"/>
  <c r="BE2993" i="2"/>
  <c r="T2993" i="2"/>
  <c r="R2993" i="2"/>
  <c r="P2993" i="2"/>
  <c r="BK2993" i="2"/>
  <c r="J2993" i="2"/>
  <c r="BF2993" i="2"/>
  <c r="BI2992" i="2"/>
  <c r="BH2992" i="2"/>
  <c r="BG2992" i="2"/>
  <c r="BE2992" i="2"/>
  <c r="T2992" i="2"/>
  <c r="R2992" i="2"/>
  <c r="P2992" i="2"/>
  <c r="BK2992" i="2"/>
  <c r="J2992" i="2"/>
  <c r="BF2992" i="2"/>
  <c r="BI2989" i="2"/>
  <c r="BH2989" i="2"/>
  <c r="BG2989" i="2"/>
  <c r="BE2989" i="2"/>
  <c r="T2989" i="2"/>
  <c r="R2989" i="2"/>
  <c r="P2989" i="2"/>
  <c r="BK2989" i="2"/>
  <c r="J2989" i="2"/>
  <c r="BF2989" i="2"/>
  <c r="BI2986" i="2"/>
  <c r="BH2986" i="2"/>
  <c r="BG2986" i="2"/>
  <c r="BE2986" i="2"/>
  <c r="T2986" i="2"/>
  <c r="R2986" i="2"/>
  <c r="R2978" i="2" s="1"/>
  <c r="P2986" i="2"/>
  <c r="BK2986" i="2"/>
  <c r="J2986" i="2"/>
  <c r="BF2986" i="2"/>
  <c r="BI2983" i="2"/>
  <c r="BH2983" i="2"/>
  <c r="BG2983" i="2"/>
  <c r="BE2983" i="2"/>
  <c r="T2983" i="2"/>
  <c r="R2983" i="2"/>
  <c r="P2983" i="2"/>
  <c r="BK2983" i="2"/>
  <c r="BK2978" i="2" s="1"/>
  <c r="J2978" i="2" s="1"/>
  <c r="J113" i="2" s="1"/>
  <c r="J2983" i="2"/>
  <c r="BF2983" i="2"/>
  <c r="BI2979" i="2"/>
  <c r="BH2979" i="2"/>
  <c r="BG2979" i="2"/>
  <c r="BE2979" i="2"/>
  <c r="T2979" i="2"/>
  <c r="T2978" i="2"/>
  <c r="R2979" i="2"/>
  <c r="P2979" i="2"/>
  <c r="P2978" i="2"/>
  <c r="BK2979" i="2"/>
  <c r="J2979" i="2"/>
  <c r="BF2979" i="2"/>
  <c r="BI2977" i="2"/>
  <c r="BH2977" i="2"/>
  <c r="BG2977" i="2"/>
  <c r="BE2977" i="2"/>
  <c r="T2977" i="2"/>
  <c r="R2977" i="2"/>
  <c r="P2977" i="2"/>
  <c r="BK2977" i="2"/>
  <c r="J2977" i="2"/>
  <c r="BF2977" i="2"/>
  <c r="BI2975" i="2"/>
  <c r="BH2975" i="2"/>
  <c r="BG2975" i="2"/>
  <c r="BE2975" i="2"/>
  <c r="T2975" i="2"/>
  <c r="R2975" i="2"/>
  <c r="P2975" i="2"/>
  <c r="BK2975" i="2"/>
  <c r="J2975" i="2"/>
  <c r="BF2975" i="2" s="1"/>
  <c r="BI2974" i="2"/>
  <c r="BH2974" i="2"/>
  <c r="BG2974" i="2"/>
  <c r="BE2974" i="2"/>
  <c r="T2974" i="2"/>
  <c r="R2974" i="2"/>
  <c r="P2974" i="2"/>
  <c r="BK2974" i="2"/>
  <c r="J2974" i="2"/>
  <c r="BF2974" i="2"/>
  <c r="BI2972" i="2"/>
  <c r="BH2972" i="2"/>
  <c r="BG2972" i="2"/>
  <c r="BE2972" i="2"/>
  <c r="T2972" i="2"/>
  <c r="R2972" i="2"/>
  <c r="P2972" i="2"/>
  <c r="BK2972" i="2"/>
  <c r="J2972" i="2"/>
  <c r="BF2972" i="2" s="1"/>
  <c r="BI2970" i="2"/>
  <c r="BH2970" i="2"/>
  <c r="BG2970" i="2"/>
  <c r="BE2970" i="2"/>
  <c r="T2970" i="2"/>
  <c r="R2970" i="2"/>
  <c r="P2970" i="2"/>
  <c r="BK2970" i="2"/>
  <c r="J2970" i="2"/>
  <c r="BF2970" i="2"/>
  <c r="BI2968" i="2"/>
  <c r="BH2968" i="2"/>
  <c r="BG2968" i="2"/>
  <c r="BE2968" i="2"/>
  <c r="T2968" i="2"/>
  <c r="R2968" i="2"/>
  <c r="P2968" i="2"/>
  <c r="BK2968" i="2"/>
  <c r="J2968" i="2"/>
  <c r="BF2968" i="2" s="1"/>
  <c r="BI2964" i="2"/>
  <c r="BH2964" i="2"/>
  <c r="BG2964" i="2"/>
  <c r="BE2964" i="2"/>
  <c r="T2964" i="2"/>
  <c r="R2964" i="2"/>
  <c r="P2964" i="2"/>
  <c r="BK2964" i="2"/>
  <c r="J2964" i="2"/>
  <c r="BF2964" i="2"/>
  <c r="BI2962" i="2"/>
  <c r="BH2962" i="2"/>
  <c r="BG2962" i="2"/>
  <c r="BE2962" i="2"/>
  <c r="T2962" i="2"/>
  <c r="R2962" i="2"/>
  <c r="P2962" i="2"/>
  <c r="BK2962" i="2"/>
  <c r="J2962" i="2"/>
  <c r="BF2962" i="2" s="1"/>
  <c r="BI2952" i="2"/>
  <c r="BH2952" i="2"/>
  <c r="BG2952" i="2"/>
  <c r="BE2952" i="2"/>
  <c r="T2952" i="2"/>
  <c r="R2952" i="2"/>
  <c r="P2952" i="2"/>
  <c r="P2929" i="2" s="1"/>
  <c r="BK2952" i="2"/>
  <c r="J2952" i="2"/>
  <c r="BF2952" i="2"/>
  <c r="BI2950" i="2"/>
  <c r="BH2950" i="2"/>
  <c r="BG2950" i="2"/>
  <c r="BE2950" i="2"/>
  <c r="T2950" i="2"/>
  <c r="T2929" i="2" s="1"/>
  <c r="R2950" i="2"/>
  <c r="P2950" i="2"/>
  <c r="BK2950" i="2"/>
  <c r="J2950" i="2"/>
  <c r="BF2950" i="2" s="1"/>
  <c r="BI2930" i="2"/>
  <c r="BH2930" i="2"/>
  <c r="BG2930" i="2"/>
  <c r="BE2930" i="2"/>
  <c r="T2930" i="2"/>
  <c r="R2930" i="2"/>
  <c r="R2929" i="2" s="1"/>
  <c r="P2930" i="2"/>
  <c r="BK2930" i="2"/>
  <c r="BK2929" i="2" s="1"/>
  <c r="J2929" i="2" s="1"/>
  <c r="J112" i="2" s="1"/>
  <c r="J2930" i="2"/>
  <c r="BF2930" i="2"/>
  <c r="BI2928" i="2"/>
  <c r="BH2928" i="2"/>
  <c r="BG2928" i="2"/>
  <c r="BE2928" i="2"/>
  <c r="T2928" i="2"/>
  <c r="R2928" i="2"/>
  <c r="P2928" i="2"/>
  <c r="BK2928" i="2"/>
  <c r="J2928" i="2"/>
  <c r="BF2928" i="2"/>
  <c r="BI2927" i="2"/>
  <c r="BH2927" i="2"/>
  <c r="BG2927" i="2"/>
  <c r="BE2927" i="2"/>
  <c r="T2927" i="2"/>
  <c r="R2927" i="2"/>
  <c r="P2927" i="2"/>
  <c r="BK2927" i="2"/>
  <c r="J2927" i="2"/>
  <c r="BF2927" i="2"/>
  <c r="BI2926" i="2"/>
  <c r="BH2926" i="2"/>
  <c r="BG2926" i="2"/>
  <c r="BE2926" i="2"/>
  <c r="T2926" i="2"/>
  <c r="R2926" i="2"/>
  <c r="P2926" i="2"/>
  <c r="BK2926" i="2"/>
  <c r="J2926" i="2"/>
  <c r="BF2926" i="2"/>
  <c r="BI2925" i="2"/>
  <c r="BH2925" i="2"/>
  <c r="BG2925" i="2"/>
  <c r="BE2925" i="2"/>
  <c r="T2925" i="2"/>
  <c r="R2925" i="2"/>
  <c r="P2925" i="2"/>
  <c r="BK2925" i="2"/>
  <c r="J2925" i="2"/>
  <c r="BF2925" i="2"/>
  <c r="BI2924" i="2"/>
  <c r="BH2924" i="2"/>
  <c r="BG2924" i="2"/>
  <c r="BE2924" i="2"/>
  <c r="T2924" i="2"/>
  <c r="R2924" i="2"/>
  <c r="P2924" i="2"/>
  <c r="BK2924" i="2"/>
  <c r="J2924" i="2"/>
  <c r="BF2924" i="2"/>
  <c r="BI2923" i="2"/>
  <c r="BH2923" i="2"/>
  <c r="BG2923" i="2"/>
  <c r="BE2923" i="2"/>
  <c r="T2923" i="2"/>
  <c r="R2923" i="2"/>
  <c r="P2923" i="2"/>
  <c r="BK2923" i="2"/>
  <c r="J2923" i="2"/>
  <c r="BF2923" i="2"/>
  <c r="BI2922" i="2"/>
  <c r="BH2922" i="2"/>
  <c r="BG2922" i="2"/>
  <c r="BE2922" i="2"/>
  <c r="T2922" i="2"/>
  <c r="R2922" i="2"/>
  <c r="P2922" i="2"/>
  <c r="BK2922" i="2"/>
  <c r="J2922" i="2"/>
  <c r="BF2922" i="2"/>
  <c r="BI2921" i="2"/>
  <c r="BH2921" i="2"/>
  <c r="BG2921" i="2"/>
  <c r="BE2921" i="2"/>
  <c r="T2921" i="2"/>
  <c r="R2921" i="2"/>
  <c r="P2921" i="2"/>
  <c r="BK2921" i="2"/>
  <c r="J2921" i="2"/>
  <c r="BF2921" i="2"/>
  <c r="BI2916" i="2"/>
  <c r="BH2916" i="2"/>
  <c r="BG2916" i="2"/>
  <c r="BE2916" i="2"/>
  <c r="T2916" i="2"/>
  <c r="R2916" i="2"/>
  <c r="P2916" i="2"/>
  <c r="BK2916" i="2"/>
  <c r="J2916" i="2"/>
  <c r="BF2916" i="2"/>
  <c r="BI2910" i="2"/>
  <c r="BH2910" i="2"/>
  <c r="BG2910" i="2"/>
  <c r="BE2910" i="2"/>
  <c r="T2910" i="2"/>
  <c r="R2910" i="2"/>
  <c r="P2910" i="2"/>
  <c r="BK2910" i="2"/>
  <c r="J2910" i="2"/>
  <c r="BF2910" i="2"/>
  <c r="BI2909" i="2"/>
  <c r="BH2909" i="2"/>
  <c r="BG2909" i="2"/>
  <c r="BE2909" i="2"/>
  <c r="T2909" i="2"/>
  <c r="R2909" i="2"/>
  <c r="P2909" i="2"/>
  <c r="BK2909" i="2"/>
  <c r="J2909" i="2"/>
  <c r="BF2909" i="2"/>
  <c r="BI2908" i="2"/>
  <c r="BH2908" i="2"/>
  <c r="BG2908" i="2"/>
  <c r="BE2908" i="2"/>
  <c r="T2908" i="2"/>
  <c r="R2908" i="2"/>
  <c r="P2908" i="2"/>
  <c r="BK2908" i="2"/>
  <c r="J2908" i="2"/>
  <c r="BF2908" i="2"/>
  <c r="BI2907" i="2"/>
  <c r="BH2907" i="2"/>
  <c r="BG2907" i="2"/>
  <c r="BE2907" i="2"/>
  <c r="T2907" i="2"/>
  <c r="R2907" i="2"/>
  <c r="P2907" i="2"/>
  <c r="BK2907" i="2"/>
  <c r="J2907" i="2"/>
  <c r="BF2907" i="2"/>
  <c r="BI2901" i="2"/>
  <c r="BH2901" i="2"/>
  <c r="BG2901" i="2"/>
  <c r="BE2901" i="2"/>
  <c r="T2901" i="2"/>
  <c r="R2901" i="2"/>
  <c r="P2901" i="2"/>
  <c r="BK2901" i="2"/>
  <c r="J2901" i="2"/>
  <c r="BF2901" i="2"/>
  <c r="BI2900" i="2"/>
  <c r="BH2900" i="2"/>
  <c r="BG2900" i="2"/>
  <c r="BE2900" i="2"/>
  <c r="T2900" i="2"/>
  <c r="R2900" i="2"/>
  <c r="P2900" i="2"/>
  <c r="BK2900" i="2"/>
  <c r="J2900" i="2"/>
  <c r="BF2900" i="2"/>
  <c r="BI2899" i="2"/>
  <c r="BH2899" i="2"/>
  <c r="BG2899" i="2"/>
  <c r="BE2899" i="2"/>
  <c r="T2899" i="2"/>
  <c r="R2899" i="2"/>
  <c r="P2899" i="2"/>
  <c r="BK2899" i="2"/>
  <c r="J2899" i="2"/>
  <c r="BF2899" i="2"/>
  <c r="BI2893" i="2"/>
  <c r="BH2893" i="2"/>
  <c r="BG2893" i="2"/>
  <c r="BE2893" i="2"/>
  <c r="T2893" i="2"/>
  <c r="R2893" i="2"/>
  <c r="P2893" i="2"/>
  <c r="BK2893" i="2"/>
  <c r="J2893" i="2"/>
  <c r="BF2893" i="2"/>
  <c r="BI2887" i="2"/>
  <c r="BH2887" i="2"/>
  <c r="BG2887" i="2"/>
  <c r="BE2887" i="2"/>
  <c r="T2887" i="2"/>
  <c r="R2887" i="2"/>
  <c r="P2887" i="2"/>
  <c r="BK2887" i="2"/>
  <c r="J2887" i="2"/>
  <c r="BF2887" i="2"/>
  <c r="BI2886" i="2"/>
  <c r="BH2886" i="2"/>
  <c r="BG2886" i="2"/>
  <c r="BE2886" i="2"/>
  <c r="T2886" i="2"/>
  <c r="R2886" i="2"/>
  <c r="P2886" i="2"/>
  <c r="BK2886" i="2"/>
  <c r="J2886" i="2"/>
  <c r="BF2886" i="2"/>
  <c r="BI2885" i="2"/>
  <c r="BH2885" i="2"/>
  <c r="BG2885" i="2"/>
  <c r="BE2885" i="2"/>
  <c r="T2885" i="2"/>
  <c r="R2885" i="2"/>
  <c r="P2885" i="2"/>
  <c r="BK2885" i="2"/>
  <c r="J2885" i="2"/>
  <c r="BF2885" i="2"/>
  <c r="BI2880" i="2"/>
  <c r="BH2880" i="2"/>
  <c r="BG2880" i="2"/>
  <c r="BE2880" i="2"/>
  <c r="T2880" i="2"/>
  <c r="R2880" i="2"/>
  <c r="P2880" i="2"/>
  <c r="BK2880" i="2"/>
  <c r="J2880" i="2"/>
  <c r="BF2880" i="2"/>
  <c r="BI2875" i="2"/>
  <c r="BH2875" i="2"/>
  <c r="BG2875" i="2"/>
  <c r="BE2875" i="2"/>
  <c r="T2875" i="2"/>
  <c r="R2875" i="2"/>
  <c r="P2875" i="2"/>
  <c r="BK2875" i="2"/>
  <c r="J2875" i="2"/>
  <c r="BF2875" i="2"/>
  <c r="BI2874" i="2"/>
  <c r="BH2874" i="2"/>
  <c r="BG2874" i="2"/>
  <c r="BE2874" i="2"/>
  <c r="T2874" i="2"/>
  <c r="R2874" i="2"/>
  <c r="P2874" i="2"/>
  <c r="BK2874" i="2"/>
  <c r="J2874" i="2"/>
  <c r="BF2874" i="2"/>
  <c r="BI2873" i="2"/>
  <c r="BH2873" i="2"/>
  <c r="BG2873" i="2"/>
  <c r="BE2873" i="2"/>
  <c r="T2873" i="2"/>
  <c r="R2873" i="2"/>
  <c r="P2873" i="2"/>
  <c r="BK2873" i="2"/>
  <c r="J2873" i="2"/>
  <c r="BF2873" i="2"/>
  <c r="BI2872" i="2"/>
  <c r="BH2872" i="2"/>
  <c r="BG2872" i="2"/>
  <c r="BE2872" i="2"/>
  <c r="T2872" i="2"/>
  <c r="R2872" i="2"/>
  <c r="P2872" i="2"/>
  <c r="BK2872" i="2"/>
  <c r="J2872" i="2"/>
  <c r="BF2872" i="2"/>
  <c r="BI2871" i="2"/>
  <c r="BH2871" i="2"/>
  <c r="BG2871" i="2"/>
  <c r="BE2871" i="2"/>
  <c r="T2871" i="2"/>
  <c r="R2871" i="2"/>
  <c r="P2871" i="2"/>
  <c r="BK2871" i="2"/>
  <c r="J2871" i="2"/>
  <c r="BF2871" i="2"/>
  <c r="BI2870" i="2"/>
  <c r="BH2870" i="2"/>
  <c r="BG2870" i="2"/>
  <c r="BE2870" i="2"/>
  <c r="T2870" i="2"/>
  <c r="R2870" i="2"/>
  <c r="P2870" i="2"/>
  <c r="BK2870" i="2"/>
  <c r="J2870" i="2"/>
  <c r="BF2870" i="2"/>
  <c r="BI2869" i="2"/>
  <c r="BH2869" i="2"/>
  <c r="BG2869" i="2"/>
  <c r="BE2869" i="2"/>
  <c r="T2869" i="2"/>
  <c r="R2869" i="2"/>
  <c r="P2869" i="2"/>
  <c r="BK2869" i="2"/>
  <c r="J2869" i="2"/>
  <c r="BF2869" i="2"/>
  <c r="BI2868" i="2"/>
  <c r="BH2868" i="2"/>
  <c r="BG2868" i="2"/>
  <c r="BE2868" i="2"/>
  <c r="T2868" i="2"/>
  <c r="R2868" i="2"/>
  <c r="P2868" i="2"/>
  <c r="BK2868" i="2"/>
  <c r="J2868" i="2"/>
  <c r="BF2868" i="2"/>
  <c r="BI2867" i="2"/>
  <c r="BH2867" i="2"/>
  <c r="BG2867" i="2"/>
  <c r="BE2867" i="2"/>
  <c r="T2867" i="2"/>
  <c r="R2867" i="2"/>
  <c r="P2867" i="2"/>
  <c r="BK2867" i="2"/>
  <c r="J2867" i="2"/>
  <c r="BF2867" i="2"/>
  <c r="BI2866" i="2"/>
  <c r="BH2866" i="2"/>
  <c r="BG2866" i="2"/>
  <c r="BE2866" i="2"/>
  <c r="T2866" i="2"/>
  <c r="R2866" i="2"/>
  <c r="P2866" i="2"/>
  <c r="BK2866" i="2"/>
  <c r="J2866" i="2"/>
  <c r="BF2866" i="2"/>
  <c r="BI2865" i="2"/>
  <c r="BH2865" i="2"/>
  <c r="BG2865" i="2"/>
  <c r="BE2865" i="2"/>
  <c r="T2865" i="2"/>
  <c r="R2865" i="2"/>
  <c r="P2865" i="2"/>
  <c r="BK2865" i="2"/>
  <c r="J2865" i="2"/>
  <c r="BF2865" i="2"/>
  <c r="BI2864" i="2"/>
  <c r="BH2864" i="2"/>
  <c r="BG2864" i="2"/>
  <c r="BE2864" i="2"/>
  <c r="T2864" i="2"/>
  <c r="R2864" i="2"/>
  <c r="P2864" i="2"/>
  <c r="BK2864" i="2"/>
  <c r="J2864" i="2"/>
  <c r="BF2864" i="2"/>
  <c r="BI2863" i="2"/>
  <c r="BH2863" i="2"/>
  <c r="BG2863" i="2"/>
  <c r="BE2863" i="2"/>
  <c r="T2863" i="2"/>
  <c r="R2863" i="2"/>
  <c r="P2863" i="2"/>
  <c r="BK2863" i="2"/>
  <c r="J2863" i="2"/>
  <c r="BF2863" i="2"/>
  <c r="BI2862" i="2"/>
  <c r="BH2862" i="2"/>
  <c r="BG2862" i="2"/>
  <c r="BE2862" i="2"/>
  <c r="T2862" i="2"/>
  <c r="R2862" i="2"/>
  <c r="P2862" i="2"/>
  <c r="BK2862" i="2"/>
  <c r="J2862" i="2"/>
  <c r="BF2862" i="2"/>
  <c r="BI2861" i="2"/>
  <c r="BH2861" i="2"/>
  <c r="BG2861" i="2"/>
  <c r="BE2861" i="2"/>
  <c r="T2861" i="2"/>
  <c r="R2861" i="2"/>
  <c r="P2861" i="2"/>
  <c r="BK2861" i="2"/>
  <c r="J2861" i="2"/>
  <c r="BF2861" i="2"/>
  <c r="BI2860" i="2"/>
  <c r="BH2860" i="2"/>
  <c r="BG2860" i="2"/>
  <c r="BE2860" i="2"/>
  <c r="T2860" i="2"/>
  <c r="R2860" i="2"/>
  <c r="P2860" i="2"/>
  <c r="BK2860" i="2"/>
  <c r="J2860" i="2"/>
  <c r="BF2860" i="2"/>
  <c r="BI2859" i="2"/>
  <c r="BH2859" i="2"/>
  <c r="BG2859" i="2"/>
  <c r="BE2859" i="2"/>
  <c r="T2859" i="2"/>
  <c r="R2859" i="2"/>
  <c r="P2859" i="2"/>
  <c r="BK2859" i="2"/>
  <c r="J2859" i="2"/>
  <c r="BF2859" i="2"/>
  <c r="BI2858" i="2"/>
  <c r="BH2858" i="2"/>
  <c r="BG2858" i="2"/>
  <c r="BE2858" i="2"/>
  <c r="T2858" i="2"/>
  <c r="R2858" i="2"/>
  <c r="P2858" i="2"/>
  <c r="BK2858" i="2"/>
  <c r="J2858" i="2"/>
  <c r="BF2858" i="2"/>
  <c r="BI2857" i="2"/>
  <c r="BH2857" i="2"/>
  <c r="BG2857" i="2"/>
  <c r="BE2857" i="2"/>
  <c r="T2857" i="2"/>
  <c r="R2857" i="2"/>
  <c r="P2857" i="2"/>
  <c r="BK2857" i="2"/>
  <c r="J2857" i="2"/>
  <c r="BF2857" i="2"/>
  <c r="BI2856" i="2"/>
  <c r="BH2856" i="2"/>
  <c r="BG2856" i="2"/>
  <c r="BE2856" i="2"/>
  <c r="T2856" i="2"/>
  <c r="R2856" i="2"/>
  <c r="P2856" i="2"/>
  <c r="BK2856" i="2"/>
  <c r="J2856" i="2"/>
  <c r="BF2856" i="2"/>
  <c r="BI2855" i="2"/>
  <c r="BH2855" i="2"/>
  <c r="BG2855" i="2"/>
  <c r="BE2855" i="2"/>
  <c r="T2855" i="2"/>
  <c r="R2855" i="2"/>
  <c r="P2855" i="2"/>
  <c r="BK2855" i="2"/>
  <c r="J2855" i="2"/>
  <c r="BF2855" i="2"/>
  <c r="BI2854" i="2"/>
  <c r="BH2854" i="2"/>
  <c r="BG2854" i="2"/>
  <c r="BE2854" i="2"/>
  <c r="T2854" i="2"/>
  <c r="R2854" i="2"/>
  <c r="P2854" i="2"/>
  <c r="BK2854" i="2"/>
  <c r="J2854" i="2"/>
  <c r="BF2854" i="2"/>
  <c r="BI2853" i="2"/>
  <c r="BH2853" i="2"/>
  <c r="BG2853" i="2"/>
  <c r="BE2853" i="2"/>
  <c r="T2853" i="2"/>
  <c r="R2853" i="2"/>
  <c r="P2853" i="2"/>
  <c r="BK2853" i="2"/>
  <c r="J2853" i="2"/>
  <c r="BF2853" i="2"/>
  <c r="BI2852" i="2"/>
  <c r="BH2852" i="2"/>
  <c r="BG2852" i="2"/>
  <c r="BE2852" i="2"/>
  <c r="T2852" i="2"/>
  <c r="R2852" i="2"/>
  <c r="P2852" i="2"/>
  <c r="BK2852" i="2"/>
  <c r="J2852" i="2"/>
  <c r="BF2852" i="2"/>
  <c r="BI2851" i="2"/>
  <c r="BH2851" i="2"/>
  <c r="BG2851" i="2"/>
  <c r="BE2851" i="2"/>
  <c r="T2851" i="2"/>
  <c r="R2851" i="2"/>
  <c r="P2851" i="2"/>
  <c r="BK2851" i="2"/>
  <c r="J2851" i="2"/>
  <c r="BF2851" i="2"/>
  <c r="BI2850" i="2"/>
  <c r="BH2850" i="2"/>
  <c r="BG2850" i="2"/>
  <c r="BE2850" i="2"/>
  <c r="T2850" i="2"/>
  <c r="R2850" i="2"/>
  <c r="P2850" i="2"/>
  <c r="BK2850" i="2"/>
  <c r="J2850" i="2"/>
  <c r="BF2850" i="2"/>
  <c r="BI2846" i="2"/>
  <c r="BH2846" i="2"/>
  <c r="BG2846" i="2"/>
  <c r="BE2846" i="2"/>
  <c r="T2846" i="2"/>
  <c r="R2846" i="2"/>
  <c r="P2846" i="2"/>
  <c r="BK2846" i="2"/>
  <c r="J2846" i="2"/>
  <c r="BF2846" i="2"/>
  <c r="BI2842" i="2"/>
  <c r="BH2842" i="2"/>
  <c r="BG2842" i="2"/>
  <c r="BE2842" i="2"/>
  <c r="T2842" i="2"/>
  <c r="R2842" i="2"/>
  <c r="P2842" i="2"/>
  <c r="BK2842" i="2"/>
  <c r="J2842" i="2"/>
  <c r="BF2842" i="2"/>
  <c r="BI2838" i="2"/>
  <c r="BH2838" i="2"/>
  <c r="BG2838" i="2"/>
  <c r="BE2838" i="2"/>
  <c r="T2838" i="2"/>
  <c r="R2838" i="2"/>
  <c r="P2838" i="2"/>
  <c r="BK2838" i="2"/>
  <c r="J2838" i="2"/>
  <c r="BF2838" i="2"/>
  <c r="BI2834" i="2"/>
  <c r="BH2834" i="2"/>
  <c r="BG2834" i="2"/>
  <c r="BE2834" i="2"/>
  <c r="T2834" i="2"/>
  <c r="R2834" i="2"/>
  <c r="P2834" i="2"/>
  <c r="BK2834" i="2"/>
  <c r="J2834" i="2"/>
  <c r="BF2834" i="2"/>
  <c r="BI2833" i="2"/>
  <c r="BH2833" i="2"/>
  <c r="BG2833" i="2"/>
  <c r="BE2833" i="2"/>
  <c r="T2833" i="2"/>
  <c r="R2833" i="2"/>
  <c r="P2833" i="2"/>
  <c r="BK2833" i="2"/>
  <c r="J2833" i="2"/>
  <c r="BF2833" i="2"/>
  <c r="BI2832" i="2"/>
  <c r="BH2832" i="2"/>
  <c r="BG2832" i="2"/>
  <c r="BE2832" i="2"/>
  <c r="T2832" i="2"/>
  <c r="R2832" i="2"/>
  <c r="P2832" i="2"/>
  <c r="BK2832" i="2"/>
  <c r="J2832" i="2"/>
  <c r="BF2832" i="2"/>
  <c r="BI2831" i="2"/>
  <c r="BH2831" i="2"/>
  <c r="BG2831" i="2"/>
  <c r="BE2831" i="2"/>
  <c r="T2831" i="2"/>
  <c r="R2831" i="2"/>
  <c r="P2831" i="2"/>
  <c r="BK2831" i="2"/>
  <c r="J2831" i="2"/>
  <c r="BF2831" i="2"/>
  <c r="BI2830" i="2"/>
  <c r="BH2830" i="2"/>
  <c r="BG2830" i="2"/>
  <c r="BE2830" i="2"/>
  <c r="T2830" i="2"/>
  <c r="R2830" i="2"/>
  <c r="P2830" i="2"/>
  <c r="BK2830" i="2"/>
  <c r="J2830" i="2"/>
  <c r="BF2830" i="2"/>
  <c r="BI2829" i="2"/>
  <c r="BH2829" i="2"/>
  <c r="BG2829" i="2"/>
  <c r="BE2829" i="2"/>
  <c r="T2829" i="2"/>
  <c r="R2829" i="2"/>
  <c r="P2829" i="2"/>
  <c r="BK2829" i="2"/>
  <c r="J2829" i="2"/>
  <c r="BF2829" i="2"/>
  <c r="BI2828" i="2"/>
  <c r="BH2828" i="2"/>
  <c r="BG2828" i="2"/>
  <c r="BE2828" i="2"/>
  <c r="T2828" i="2"/>
  <c r="R2828" i="2"/>
  <c r="P2828" i="2"/>
  <c r="BK2828" i="2"/>
  <c r="J2828" i="2"/>
  <c r="BF2828" i="2"/>
  <c r="BI2827" i="2"/>
  <c r="BH2827" i="2"/>
  <c r="BG2827" i="2"/>
  <c r="BE2827" i="2"/>
  <c r="T2827" i="2"/>
  <c r="R2827" i="2"/>
  <c r="P2827" i="2"/>
  <c r="BK2827" i="2"/>
  <c r="J2827" i="2"/>
  <c r="BF2827" i="2"/>
  <c r="BI2826" i="2"/>
  <c r="BH2826" i="2"/>
  <c r="BG2826" i="2"/>
  <c r="BE2826" i="2"/>
  <c r="T2826" i="2"/>
  <c r="R2826" i="2"/>
  <c r="P2826" i="2"/>
  <c r="BK2826" i="2"/>
  <c r="J2826" i="2"/>
  <c r="BF2826" i="2"/>
  <c r="BI2825" i="2"/>
  <c r="BH2825" i="2"/>
  <c r="BG2825" i="2"/>
  <c r="BE2825" i="2"/>
  <c r="T2825" i="2"/>
  <c r="R2825" i="2"/>
  <c r="P2825" i="2"/>
  <c r="BK2825" i="2"/>
  <c r="J2825" i="2"/>
  <c r="BF2825" i="2"/>
  <c r="BI2824" i="2"/>
  <c r="BH2824" i="2"/>
  <c r="BG2824" i="2"/>
  <c r="BE2824" i="2"/>
  <c r="T2824" i="2"/>
  <c r="R2824" i="2"/>
  <c r="P2824" i="2"/>
  <c r="BK2824" i="2"/>
  <c r="J2824" i="2"/>
  <c r="BF2824" i="2"/>
  <c r="BI2823" i="2"/>
  <c r="BH2823" i="2"/>
  <c r="BG2823" i="2"/>
  <c r="BE2823" i="2"/>
  <c r="T2823" i="2"/>
  <c r="R2823" i="2"/>
  <c r="P2823" i="2"/>
  <c r="BK2823" i="2"/>
  <c r="J2823" i="2"/>
  <c r="BF2823" i="2"/>
  <c r="BI2822" i="2"/>
  <c r="BH2822" i="2"/>
  <c r="BG2822" i="2"/>
  <c r="BE2822" i="2"/>
  <c r="T2822" i="2"/>
  <c r="R2822" i="2"/>
  <c r="P2822" i="2"/>
  <c r="BK2822" i="2"/>
  <c r="J2822" i="2"/>
  <c r="BF2822" i="2"/>
  <c r="BI2821" i="2"/>
  <c r="BH2821" i="2"/>
  <c r="BG2821" i="2"/>
  <c r="BE2821" i="2"/>
  <c r="T2821" i="2"/>
  <c r="R2821" i="2"/>
  <c r="P2821" i="2"/>
  <c r="BK2821" i="2"/>
  <c r="J2821" i="2"/>
  <c r="BF2821" i="2"/>
  <c r="BI2820" i="2"/>
  <c r="BH2820" i="2"/>
  <c r="BG2820" i="2"/>
  <c r="BE2820" i="2"/>
  <c r="T2820" i="2"/>
  <c r="R2820" i="2"/>
  <c r="P2820" i="2"/>
  <c r="BK2820" i="2"/>
  <c r="J2820" i="2"/>
  <c r="BF2820" i="2"/>
  <c r="BI2814" i="2"/>
  <c r="BH2814" i="2"/>
  <c r="BG2814" i="2"/>
  <c r="BE2814" i="2"/>
  <c r="T2814" i="2"/>
  <c r="R2814" i="2"/>
  <c r="P2814" i="2"/>
  <c r="BK2814" i="2"/>
  <c r="J2814" i="2"/>
  <c r="BF2814" i="2"/>
  <c r="BI2808" i="2"/>
  <c r="BH2808" i="2"/>
  <c r="BG2808" i="2"/>
  <c r="BE2808" i="2"/>
  <c r="T2808" i="2"/>
  <c r="R2808" i="2"/>
  <c r="P2808" i="2"/>
  <c r="BK2808" i="2"/>
  <c r="J2808" i="2"/>
  <c r="BF2808" i="2"/>
  <c r="BI2807" i="2"/>
  <c r="BH2807" i="2"/>
  <c r="BG2807" i="2"/>
  <c r="BE2807" i="2"/>
  <c r="T2807" i="2"/>
  <c r="R2807" i="2"/>
  <c r="P2807" i="2"/>
  <c r="BK2807" i="2"/>
  <c r="J2807" i="2"/>
  <c r="BF2807" i="2"/>
  <c r="BI2799" i="2"/>
  <c r="BH2799" i="2"/>
  <c r="BG2799" i="2"/>
  <c r="BE2799" i="2"/>
  <c r="T2799" i="2"/>
  <c r="R2799" i="2"/>
  <c r="P2799" i="2"/>
  <c r="BK2799" i="2"/>
  <c r="J2799" i="2"/>
  <c r="BF2799" i="2"/>
  <c r="BI2798" i="2"/>
  <c r="BH2798" i="2"/>
  <c r="BG2798" i="2"/>
  <c r="BE2798" i="2"/>
  <c r="T2798" i="2"/>
  <c r="R2798" i="2"/>
  <c r="P2798" i="2"/>
  <c r="BK2798" i="2"/>
  <c r="J2798" i="2"/>
  <c r="BF2798" i="2"/>
  <c r="BI2797" i="2"/>
  <c r="BH2797" i="2"/>
  <c r="BG2797" i="2"/>
  <c r="BE2797" i="2"/>
  <c r="T2797" i="2"/>
  <c r="R2797" i="2"/>
  <c r="P2797" i="2"/>
  <c r="BK2797" i="2"/>
  <c r="J2797" i="2"/>
  <c r="BF2797" i="2"/>
  <c r="BI2796" i="2"/>
  <c r="BH2796" i="2"/>
  <c r="BG2796" i="2"/>
  <c r="BE2796" i="2"/>
  <c r="T2796" i="2"/>
  <c r="R2796" i="2"/>
  <c r="P2796" i="2"/>
  <c r="BK2796" i="2"/>
  <c r="J2796" i="2"/>
  <c r="BF2796" i="2"/>
  <c r="BI2795" i="2"/>
  <c r="BH2795" i="2"/>
  <c r="BG2795" i="2"/>
  <c r="BE2795" i="2"/>
  <c r="T2795" i="2"/>
  <c r="R2795" i="2"/>
  <c r="P2795" i="2"/>
  <c r="BK2795" i="2"/>
  <c r="J2795" i="2"/>
  <c r="BF2795" i="2"/>
  <c r="BI2794" i="2"/>
  <c r="BH2794" i="2"/>
  <c r="BG2794" i="2"/>
  <c r="BE2794" i="2"/>
  <c r="T2794" i="2"/>
  <c r="R2794" i="2"/>
  <c r="P2794" i="2"/>
  <c r="BK2794" i="2"/>
  <c r="J2794" i="2"/>
  <c r="BF2794" i="2"/>
  <c r="BI2793" i="2"/>
  <c r="BH2793" i="2"/>
  <c r="BG2793" i="2"/>
  <c r="BE2793" i="2"/>
  <c r="T2793" i="2"/>
  <c r="R2793" i="2"/>
  <c r="P2793" i="2"/>
  <c r="BK2793" i="2"/>
  <c r="J2793" i="2"/>
  <c r="BF2793" i="2"/>
  <c r="BI2792" i="2"/>
  <c r="BH2792" i="2"/>
  <c r="BG2792" i="2"/>
  <c r="BE2792" i="2"/>
  <c r="T2792" i="2"/>
  <c r="R2792" i="2"/>
  <c r="P2792" i="2"/>
  <c r="BK2792" i="2"/>
  <c r="J2792" i="2"/>
  <c r="BF2792" i="2"/>
  <c r="BI2791" i="2"/>
  <c r="BH2791" i="2"/>
  <c r="BG2791" i="2"/>
  <c r="BE2791" i="2"/>
  <c r="T2791" i="2"/>
  <c r="R2791" i="2"/>
  <c r="P2791" i="2"/>
  <c r="BK2791" i="2"/>
  <c r="J2791" i="2"/>
  <c r="BF2791" i="2"/>
  <c r="BI2790" i="2"/>
  <c r="BH2790" i="2"/>
  <c r="BG2790" i="2"/>
  <c r="BE2790" i="2"/>
  <c r="T2790" i="2"/>
  <c r="R2790" i="2"/>
  <c r="P2790" i="2"/>
  <c r="BK2790" i="2"/>
  <c r="J2790" i="2"/>
  <c r="BF2790" i="2"/>
  <c r="BI2789" i="2"/>
  <c r="BH2789" i="2"/>
  <c r="BG2789" i="2"/>
  <c r="BE2789" i="2"/>
  <c r="T2789" i="2"/>
  <c r="R2789" i="2"/>
  <c r="P2789" i="2"/>
  <c r="BK2789" i="2"/>
  <c r="J2789" i="2"/>
  <c r="BF2789" i="2"/>
  <c r="BI2788" i="2"/>
  <c r="BH2788" i="2"/>
  <c r="BG2788" i="2"/>
  <c r="BE2788" i="2"/>
  <c r="T2788" i="2"/>
  <c r="R2788" i="2"/>
  <c r="P2788" i="2"/>
  <c r="BK2788" i="2"/>
  <c r="J2788" i="2"/>
  <c r="BF2788" i="2"/>
  <c r="BI2787" i="2"/>
  <c r="BH2787" i="2"/>
  <c r="BG2787" i="2"/>
  <c r="BE2787" i="2"/>
  <c r="T2787" i="2"/>
  <c r="R2787" i="2"/>
  <c r="P2787" i="2"/>
  <c r="BK2787" i="2"/>
  <c r="J2787" i="2"/>
  <c r="BF2787" i="2"/>
  <c r="BI2786" i="2"/>
  <c r="BH2786" i="2"/>
  <c r="BG2786" i="2"/>
  <c r="BE2786" i="2"/>
  <c r="T2786" i="2"/>
  <c r="R2786" i="2"/>
  <c r="P2786" i="2"/>
  <c r="BK2786" i="2"/>
  <c r="J2786" i="2"/>
  <c r="BF2786" i="2"/>
  <c r="BI2785" i="2"/>
  <c r="BH2785" i="2"/>
  <c r="BG2785" i="2"/>
  <c r="BE2785" i="2"/>
  <c r="T2785" i="2"/>
  <c r="R2785" i="2"/>
  <c r="P2785" i="2"/>
  <c r="BK2785" i="2"/>
  <c r="J2785" i="2"/>
  <c r="BF2785" i="2"/>
  <c r="BI2784" i="2"/>
  <c r="BH2784" i="2"/>
  <c r="BG2784" i="2"/>
  <c r="BE2784" i="2"/>
  <c r="T2784" i="2"/>
  <c r="R2784" i="2"/>
  <c r="P2784" i="2"/>
  <c r="BK2784" i="2"/>
  <c r="J2784" i="2"/>
  <c r="BF2784" i="2"/>
  <c r="BI2783" i="2"/>
  <c r="BH2783" i="2"/>
  <c r="BG2783" i="2"/>
  <c r="BE2783" i="2"/>
  <c r="T2783" i="2"/>
  <c r="R2783" i="2"/>
  <c r="P2783" i="2"/>
  <c r="BK2783" i="2"/>
  <c r="J2783" i="2"/>
  <c r="BF2783" i="2"/>
  <c r="BI2782" i="2"/>
  <c r="BH2782" i="2"/>
  <c r="BG2782" i="2"/>
  <c r="BE2782" i="2"/>
  <c r="T2782" i="2"/>
  <c r="R2782" i="2"/>
  <c r="P2782" i="2"/>
  <c r="BK2782" i="2"/>
  <c r="J2782" i="2"/>
  <c r="BF2782" i="2"/>
  <c r="BI2781" i="2"/>
  <c r="BH2781" i="2"/>
  <c r="BG2781" i="2"/>
  <c r="BE2781" i="2"/>
  <c r="T2781" i="2"/>
  <c r="R2781" i="2"/>
  <c r="P2781" i="2"/>
  <c r="BK2781" i="2"/>
  <c r="J2781" i="2"/>
  <c r="BF2781" i="2"/>
  <c r="BI2780" i="2"/>
  <c r="BH2780" i="2"/>
  <c r="BG2780" i="2"/>
  <c r="BE2780" i="2"/>
  <c r="T2780" i="2"/>
  <c r="R2780" i="2"/>
  <c r="P2780" i="2"/>
  <c r="BK2780" i="2"/>
  <c r="J2780" i="2"/>
  <c r="BF2780" i="2"/>
  <c r="BI2779" i="2"/>
  <c r="BH2779" i="2"/>
  <c r="BG2779" i="2"/>
  <c r="BE2779" i="2"/>
  <c r="T2779" i="2"/>
  <c r="R2779" i="2"/>
  <c r="P2779" i="2"/>
  <c r="BK2779" i="2"/>
  <c r="J2779" i="2"/>
  <c r="BF2779" i="2"/>
  <c r="BI2778" i="2"/>
  <c r="BH2778" i="2"/>
  <c r="BG2778" i="2"/>
  <c r="BE2778" i="2"/>
  <c r="T2778" i="2"/>
  <c r="R2778" i="2"/>
  <c r="P2778" i="2"/>
  <c r="BK2778" i="2"/>
  <c r="J2778" i="2"/>
  <c r="BF2778" i="2"/>
  <c r="BI2777" i="2"/>
  <c r="BH2777" i="2"/>
  <c r="BG2777" i="2"/>
  <c r="BE2777" i="2"/>
  <c r="T2777" i="2"/>
  <c r="R2777" i="2"/>
  <c r="P2777" i="2"/>
  <c r="BK2777" i="2"/>
  <c r="J2777" i="2"/>
  <c r="BF2777" i="2"/>
  <c r="BI2776" i="2"/>
  <c r="BH2776" i="2"/>
  <c r="BG2776" i="2"/>
  <c r="BE2776" i="2"/>
  <c r="T2776" i="2"/>
  <c r="R2776" i="2"/>
  <c r="P2776" i="2"/>
  <c r="BK2776" i="2"/>
  <c r="J2776" i="2"/>
  <c r="BF2776" i="2"/>
  <c r="BI2775" i="2"/>
  <c r="BH2775" i="2"/>
  <c r="BG2775" i="2"/>
  <c r="BE2775" i="2"/>
  <c r="T2775" i="2"/>
  <c r="R2775" i="2"/>
  <c r="P2775" i="2"/>
  <c r="BK2775" i="2"/>
  <c r="J2775" i="2"/>
  <c r="BF2775" i="2"/>
  <c r="BI2774" i="2"/>
  <c r="BH2774" i="2"/>
  <c r="BG2774" i="2"/>
  <c r="BE2774" i="2"/>
  <c r="T2774" i="2"/>
  <c r="R2774" i="2"/>
  <c r="P2774" i="2"/>
  <c r="BK2774" i="2"/>
  <c r="J2774" i="2"/>
  <c r="BF2774" i="2"/>
  <c r="BI2773" i="2"/>
  <c r="BH2773" i="2"/>
  <c r="BG2773" i="2"/>
  <c r="BE2773" i="2"/>
  <c r="T2773" i="2"/>
  <c r="R2773" i="2"/>
  <c r="P2773" i="2"/>
  <c r="BK2773" i="2"/>
  <c r="J2773" i="2"/>
  <c r="BF2773" i="2"/>
  <c r="BI2772" i="2"/>
  <c r="BH2772" i="2"/>
  <c r="BG2772" i="2"/>
  <c r="BE2772" i="2"/>
  <c r="T2772" i="2"/>
  <c r="R2772" i="2"/>
  <c r="P2772" i="2"/>
  <c r="BK2772" i="2"/>
  <c r="J2772" i="2"/>
  <c r="BF2772" i="2"/>
  <c r="BI2771" i="2"/>
  <c r="BH2771" i="2"/>
  <c r="BG2771" i="2"/>
  <c r="BE2771" i="2"/>
  <c r="T2771" i="2"/>
  <c r="R2771" i="2"/>
  <c r="P2771" i="2"/>
  <c r="BK2771" i="2"/>
  <c r="J2771" i="2"/>
  <c r="BF2771" i="2"/>
  <c r="BI2770" i="2"/>
  <c r="BH2770" i="2"/>
  <c r="BG2770" i="2"/>
  <c r="BE2770" i="2"/>
  <c r="T2770" i="2"/>
  <c r="R2770" i="2"/>
  <c r="P2770" i="2"/>
  <c r="BK2770" i="2"/>
  <c r="J2770" i="2"/>
  <c r="BF2770" i="2"/>
  <c r="BI2769" i="2"/>
  <c r="BH2769" i="2"/>
  <c r="BG2769" i="2"/>
  <c r="BE2769" i="2"/>
  <c r="T2769" i="2"/>
  <c r="R2769" i="2"/>
  <c r="P2769" i="2"/>
  <c r="BK2769" i="2"/>
  <c r="J2769" i="2"/>
  <c r="BF2769" i="2"/>
  <c r="BI2768" i="2"/>
  <c r="BH2768" i="2"/>
  <c r="BG2768" i="2"/>
  <c r="BE2768" i="2"/>
  <c r="T2768" i="2"/>
  <c r="R2768" i="2"/>
  <c r="P2768" i="2"/>
  <c r="BK2768" i="2"/>
  <c r="J2768" i="2"/>
  <c r="BF2768" i="2"/>
  <c r="BI2767" i="2"/>
  <c r="BH2767" i="2"/>
  <c r="BG2767" i="2"/>
  <c r="BE2767" i="2"/>
  <c r="T2767" i="2"/>
  <c r="R2767" i="2"/>
  <c r="P2767" i="2"/>
  <c r="BK2767" i="2"/>
  <c r="J2767" i="2"/>
  <c r="BF2767" i="2"/>
  <c r="BI2766" i="2"/>
  <c r="BH2766" i="2"/>
  <c r="BG2766" i="2"/>
  <c r="BE2766" i="2"/>
  <c r="T2766" i="2"/>
  <c r="R2766" i="2"/>
  <c r="P2766" i="2"/>
  <c r="BK2766" i="2"/>
  <c r="J2766" i="2"/>
  <c r="BF2766" i="2"/>
  <c r="BI2765" i="2"/>
  <c r="BH2765" i="2"/>
  <c r="BG2765" i="2"/>
  <c r="BE2765" i="2"/>
  <c r="T2765" i="2"/>
  <c r="R2765" i="2"/>
  <c r="P2765" i="2"/>
  <c r="BK2765" i="2"/>
  <c r="J2765" i="2"/>
  <c r="BF2765" i="2"/>
  <c r="BI2764" i="2"/>
  <c r="BH2764" i="2"/>
  <c r="BG2764" i="2"/>
  <c r="BE2764" i="2"/>
  <c r="T2764" i="2"/>
  <c r="R2764" i="2"/>
  <c r="P2764" i="2"/>
  <c r="BK2764" i="2"/>
  <c r="J2764" i="2"/>
  <c r="BF2764" i="2"/>
  <c r="BI2763" i="2"/>
  <c r="BH2763" i="2"/>
  <c r="BG2763" i="2"/>
  <c r="BE2763" i="2"/>
  <c r="T2763" i="2"/>
  <c r="R2763" i="2"/>
  <c r="P2763" i="2"/>
  <c r="BK2763" i="2"/>
  <c r="J2763" i="2"/>
  <c r="BF2763" i="2"/>
  <c r="BI2762" i="2"/>
  <c r="BH2762" i="2"/>
  <c r="BG2762" i="2"/>
  <c r="BE2762" i="2"/>
  <c r="T2762" i="2"/>
  <c r="R2762" i="2"/>
  <c r="P2762" i="2"/>
  <c r="BK2762" i="2"/>
  <c r="J2762" i="2"/>
  <c r="BF2762" i="2"/>
  <c r="BI2761" i="2"/>
  <c r="BH2761" i="2"/>
  <c r="BG2761" i="2"/>
  <c r="BE2761" i="2"/>
  <c r="T2761" i="2"/>
  <c r="R2761" i="2"/>
  <c r="P2761" i="2"/>
  <c r="BK2761" i="2"/>
  <c r="J2761" i="2"/>
  <c r="BF2761" i="2"/>
  <c r="BI2760" i="2"/>
  <c r="BH2760" i="2"/>
  <c r="BG2760" i="2"/>
  <c r="BE2760" i="2"/>
  <c r="T2760" i="2"/>
  <c r="R2760" i="2"/>
  <c r="P2760" i="2"/>
  <c r="BK2760" i="2"/>
  <c r="J2760" i="2"/>
  <c r="BF2760" i="2"/>
  <c r="BI2759" i="2"/>
  <c r="BH2759" i="2"/>
  <c r="BG2759" i="2"/>
  <c r="BE2759" i="2"/>
  <c r="T2759" i="2"/>
  <c r="R2759" i="2"/>
  <c r="P2759" i="2"/>
  <c r="BK2759" i="2"/>
  <c r="J2759" i="2"/>
  <c r="BF2759" i="2"/>
  <c r="BI2749" i="2"/>
  <c r="BH2749" i="2"/>
  <c r="BG2749" i="2"/>
  <c r="BE2749" i="2"/>
  <c r="T2749" i="2"/>
  <c r="R2749" i="2"/>
  <c r="P2749" i="2"/>
  <c r="BK2749" i="2"/>
  <c r="J2749" i="2"/>
  <c r="BF2749" i="2"/>
  <c r="BI2748" i="2"/>
  <c r="BH2748" i="2"/>
  <c r="BG2748" i="2"/>
  <c r="BE2748" i="2"/>
  <c r="T2748" i="2"/>
  <c r="R2748" i="2"/>
  <c r="P2748" i="2"/>
  <c r="BK2748" i="2"/>
  <c r="J2748" i="2"/>
  <c r="BF2748" i="2"/>
  <c r="BI2747" i="2"/>
  <c r="BH2747" i="2"/>
  <c r="BG2747" i="2"/>
  <c r="BE2747" i="2"/>
  <c r="T2747" i="2"/>
  <c r="R2747" i="2"/>
  <c r="P2747" i="2"/>
  <c r="BK2747" i="2"/>
  <c r="J2747" i="2"/>
  <c r="BF2747" i="2"/>
  <c r="BI2746" i="2"/>
  <c r="BH2746" i="2"/>
  <c r="BG2746" i="2"/>
  <c r="BE2746" i="2"/>
  <c r="T2746" i="2"/>
  <c r="R2746" i="2"/>
  <c r="P2746" i="2"/>
  <c r="BK2746" i="2"/>
  <c r="J2746" i="2"/>
  <c r="BF2746" i="2"/>
  <c r="BI2745" i="2"/>
  <c r="BH2745" i="2"/>
  <c r="BG2745" i="2"/>
  <c r="BE2745" i="2"/>
  <c r="T2745" i="2"/>
  <c r="R2745" i="2"/>
  <c r="P2745" i="2"/>
  <c r="BK2745" i="2"/>
  <c r="J2745" i="2"/>
  <c r="BF2745" i="2"/>
  <c r="BI2744" i="2"/>
  <c r="BH2744" i="2"/>
  <c r="BG2744" i="2"/>
  <c r="BE2744" i="2"/>
  <c r="T2744" i="2"/>
  <c r="R2744" i="2"/>
  <c r="P2744" i="2"/>
  <c r="BK2744" i="2"/>
  <c r="J2744" i="2"/>
  <c r="BF2744" i="2"/>
  <c r="BI2743" i="2"/>
  <c r="BH2743" i="2"/>
  <c r="BG2743" i="2"/>
  <c r="BE2743" i="2"/>
  <c r="T2743" i="2"/>
  <c r="R2743" i="2"/>
  <c r="P2743" i="2"/>
  <c r="BK2743" i="2"/>
  <c r="J2743" i="2"/>
  <c r="BF2743" i="2"/>
  <c r="BI2742" i="2"/>
  <c r="BH2742" i="2"/>
  <c r="BG2742" i="2"/>
  <c r="BE2742" i="2"/>
  <c r="T2742" i="2"/>
  <c r="R2742" i="2"/>
  <c r="P2742" i="2"/>
  <c r="BK2742" i="2"/>
  <c r="J2742" i="2"/>
  <c r="BF2742" i="2"/>
  <c r="BI2741" i="2"/>
  <c r="BH2741" i="2"/>
  <c r="BG2741" i="2"/>
  <c r="BE2741" i="2"/>
  <c r="T2741" i="2"/>
  <c r="R2741" i="2"/>
  <c r="P2741" i="2"/>
  <c r="BK2741" i="2"/>
  <c r="J2741" i="2"/>
  <c r="BF2741" i="2"/>
  <c r="BI2740" i="2"/>
  <c r="BH2740" i="2"/>
  <c r="BG2740" i="2"/>
  <c r="BE2740" i="2"/>
  <c r="T2740" i="2"/>
  <c r="R2740" i="2"/>
  <c r="P2740" i="2"/>
  <c r="BK2740" i="2"/>
  <c r="J2740" i="2"/>
  <c r="BF2740" i="2"/>
  <c r="BI2739" i="2"/>
  <c r="BH2739" i="2"/>
  <c r="BG2739" i="2"/>
  <c r="BE2739" i="2"/>
  <c r="T2739" i="2"/>
  <c r="R2739" i="2"/>
  <c r="P2739" i="2"/>
  <c r="BK2739" i="2"/>
  <c r="J2739" i="2"/>
  <c r="BF2739" i="2"/>
  <c r="BI2738" i="2"/>
  <c r="BH2738" i="2"/>
  <c r="BG2738" i="2"/>
  <c r="BE2738" i="2"/>
  <c r="T2738" i="2"/>
  <c r="R2738" i="2"/>
  <c r="P2738" i="2"/>
  <c r="BK2738" i="2"/>
  <c r="J2738" i="2"/>
  <c r="BF2738" i="2"/>
  <c r="BI2737" i="2"/>
  <c r="BH2737" i="2"/>
  <c r="BG2737" i="2"/>
  <c r="BE2737" i="2"/>
  <c r="T2737" i="2"/>
  <c r="R2737" i="2"/>
  <c r="P2737" i="2"/>
  <c r="BK2737" i="2"/>
  <c r="J2737" i="2"/>
  <c r="BF2737" i="2"/>
  <c r="BI2736" i="2"/>
  <c r="BH2736" i="2"/>
  <c r="BG2736" i="2"/>
  <c r="BE2736" i="2"/>
  <c r="T2736" i="2"/>
  <c r="R2736" i="2"/>
  <c r="P2736" i="2"/>
  <c r="BK2736" i="2"/>
  <c r="J2736" i="2"/>
  <c r="BF2736" i="2"/>
  <c r="BI2731" i="2"/>
  <c r="BH2731" i="2"/>
  <c r="BG2731" i="2"/>
  <c r="BE2731" i="2"/>
  <c r="T2731" i="2"/>
  <c r="R2731" i="2"/>
  <c r="P2731" i="2"/>
  <c r="BK2731" i="2"/>
  <c r="J2731" i="2"/>
  <c r="BF2731" i="2"/>
  <c r="BI2730" i="2"/>
  <c r="BH2730" i="2"/>
  <c r="BG2730" i="2"/>
  <c r="BE2730" i="2"/>
  <c r="T2730" i="2"/>
  <c r="R2730" i="2"/>
  <c r="P2730" i="2"/>
  <c r="BK2730" i="2"/>
  <c r="J2730" i="2"/>
  <c r="BF2730" i="2"/>
  <c r="BI2729" i="2"/>
  <c r="BH2729" i="2"/>
  <c r="BG2729" i="2"/>
  <c r="BE2729" i="2"/>
  <c r="T2729" i="2"/>
  <c r="R2729" i="2"/>
  <c r="P2729" i="2"/>
  <c r="BK2729" i="2"/>
  <c r="J2729" i="2"/>
  <c r="BF2729" i="2"/>
  <c r="BI2728" i="2"/>
  <c r="BH2728" i="2"/>
  <c r="BG2728" i="2"/>
  <c r="BE2728" i="2"/>
  <c r="T2728" i="2"/>
  <c r="R2728" i="2"/>
  <c r="P2728" i="2"/>
  <c r="BK2728" i="2"/>
  <c r="J2728" i="2"/>
  <c r="BF2728" i="2"/>
  <c r="BI2727" i="2"/>
  <c r="BH2727" i="2"/>
  <c r="BG2727" i="2"/>
  <c r="BE2727" i="2"/>
  <c r="T2727" i="2"/>
  <c r="R2727" i="2"/>
  <c r="P2727" i="2"/>
  <c r="BK2727" i="2"/>
  <c r="J2727" i="2"/>
  <c r="BF2727" i="2"/>
  <c r="BI2726" i="2"/>
  <c r="BH2726" i="2"/>
  <c r="BG2726" i="2"/>
  <c r="BE2726" i="2"/>
  <c r="T2726" i="2"/>
  <c r="R2726" i="2"/>
  <c r="P2726" i="2"/>
  <c r="BK2726" i="2"/>
  <c r="J2726" i="2"/>
  <c r="BF2726" i="2"/>
  <c r="BI2725" i="2"/>
  <c r="BH2725" i="2"/>
  <c r="BG2725" i="2"/>
  <c r="BE2725" i="2"/>
  <c r="T2725" i="2"/>
  <c r="R2725" i="2"/>
  <c r="P2725" i="2"/>
  <c r="BK2725" i="2"/>
  <c r="J2725" i="2"/>
  <c r="BF2725" i="2"/>
  <c r="BI2724" i="2"/>
  <c r="BH2724" i="2"/>
  <c r="BG2724" i="2"/>
  <c r="BE2724" i="2"/>
  <c r="T2724" i="2"/>
  <c r="R2724" i="2"/>
  <c r="P2724" i="2"/>
  <c r="BK2724" i="2"/>
  <c r="J2724" i="2"/>
  <c r="BF2724" i="2"/>
  <c r="BI2723" i="2"/>
  <c r="BH2723" i="2"/>
  <c r="BG2723" i="2"/>
  <c r="BE2723" i="2"/>
  <c r="T2723" i="2"/>
  <c r="R2723" i="2"/>
  <c r="P2723" i="2"/>
  <c r="BK2723" i="2"/>
  <c r="J2723" i="2"/>
  <c r="BF2723" i="2"/>
  <c r="BI2722" i="2"/>
  <c r="BH2722" i="2"/>
  <c r="BG2722" i="2"/>
  <c r="BE2722" i="2"/>
  <c r="T2722" i="2"/>
  <c r="R2722" i="2"/>
  <c r="P2722" i="2"/>
  <c r="BK2722" i="2"/>
  <c r="J2722" i="2"/>
  <c r="BF2722" i="2"/>
  <c r="BI2721" i="2"/>
  <c r="BH2721" i="2"/>
  <c r="BG2721" i="2"/>
  <c r="BE2721" i="2"/>
  <c r="T2721" i="2"/>
  <c r="R2721" i="2"/>
  <c r="P2721" i="2"/>
  <c r="BK2721" i="2"/>
  <c r="J2721" i="2"/>
  <c r="BF2721" i="2"/>
  <c r="BI2720" i="2"/>
  <c r="BH2720" i="2"/>
  <c r="BG2720" i="2"/>
  <c r="BE2720" i="2"/>
  <c r="T2720" i="2"/>
  <c r="R2720" i="2"/>
  <c r="P2720" i="2"/>
  <c r="BK2720" i="2"/>
  <c r="J2720" i="2"/>
  <c r="BF2720" i="2"/>
  <c r="BI2719" i="2"/>
  <c r="BH2719" i="2"/>
  <c r="BG2719" i="2"/>
  <c r="BE2719" i="2"/>
  <c r="T2719" i="2"/>
  <c r="R2719" i="2"/>
  <c r="P2719" i="2"/>
  <c r="BK2719" i="2"/>
  <c r="J2719" i="2"/>
  <c r="BF2719" i="2"/>
  <c r="BI2718" i="2"/>
  <c r="BH2718" i="2"/>
  <c r="BG2718" i="2"/>
  <c r="BE2718" i="2"/>
  <c r="T2718" i="2"/>
  <c r="R2718" i="2"/>
  <c r="P2718" i="2"/>
  <c r="BK2718" i="2"/>
  <c r="J2718" i="2"/>
  <c r="BF2718" i="2"/>
  <c r="BI2717" i="2"/>
  <c r="BH2717" i="2"/>
  <c r="BG2717" i="2"/>
  <c r="BE2717" i="2"/>
  <c r="T2717" i="2"/>
  <c r="R2717" i="2"/>
  <c r="P2717" i="2"/>
  <c r="BK2717" i="2"/>
  <c r="J2717" i="2"/>
  <c r="BF2717" i="2"/>
  <c r="BI2716" i="2"/>
  <c r="BH2716" i="2"/>
  <c r="BG2716" i="2"/>
  <c r="BE2716" i="2"/>
  <c r="T2716" i="2"/>
  <c r="R2716" i="2"/>
  <c r="P2716" i="2"/>
  <c r="BK2716" i="2"/>
  <c r="J2716" i="2"/>
  <c r="BF2716" i="2"/>
  <c r="BI2715" i="2"/>
  <c r="BH2715" i="2"/>
  <c r="BG2715" i="2"/>
  <c r="BE2715" i="2"/>
  <c r="T2715" i="2"/>
  <c r="R2715" i="2"/>
  <c r="P2715" i="2"/>
  <c r="BK2715" i="2"/>
  <c r="J2715" i="2"/>
  <c r="BF2715" i="2"/>
  <c r="BI2707" i="2"/>
  <c r="BH2707" i="2"/>
  <c r="BG2707" i="2"/>
  <c r="BE2707" i="2"/>
  <c r="T2707" i="2"/>
  <c r="R2707" i="2"/>
  <c r="P2707" i="2"/>
  <c r="BK2707" i="2"/>
  <c r="J2707" i="2"/>
  <c r="BF2707" i="2"/>
  <c r="BI2706" i="2"/>
  <c r="BH2706" i="2"/>
  <c r="BG2706" i="2"/>
  <c r="BE2706" i="2"/>
  <c r="T2706" i="2"/>
  <c r="R2706" i="2"/>
  <c r="P2706" i="2"/>
  <c r="BK2706" i="2"/>
  <c r="J2706" i="2"/>
  <c r="BF2706" i="2"/>
  <c r="BI2705" i="2"/>
  <c r="BH2705" i="2"/>
  <c r="BG2705" i="2"/>
  <c r="BE2705" i="2"/>
  <c r="T2705" i="2"/>
  <c r="R2705" i="2"/>
  <c r="P2705" i="2"/>
  <c r="BK2705" i="2"/>
  <c r="J2705" i="2"/>
  <c r="BF2705" i="2"/>
  <c r="BI2704" i="2"/>
  <c r="BH2704" i="2"/>
  <c r="BG2704" i="2"/>
  <c r="BE2704" i="2"/>
  <c r="T2704" i="2"/>
  <c r="R2704" i="2"/>
  <c r="P2704" i="2"/>
  <c r="BK2704" i="2"/>
  <c r="J2704" i="2"/>
  <c r="BF2704" i="2"/>
  <c r="BI2703" i="2"/>
  <c r="BH2703" i="2"/>
  <c r="BG2703" i="2"/>
  <c r="BE2703" i="2"/>
  <c r="T2703" i="2"/>
  <c r="R2703" i="2"/>
  <c r="P2703" i="2"/>
  <c r="BK2703" i="2"/>
  <c r="J2703" i="2"/>
  <c r="BF2703" i="2"/>
  <c r="BI2702" i="2"/>
  <c r="BH2702" i="2"/>
  <c r="BG2702" i="2"/>
  <c r="BE2702" i="2"/>
  <c r="T2702" i="2"/>
  <c r="R2702" i="2"/>
  <c r="P2702" i="2"/>
  <c r="BK2702" i="2"/>
  <c r="J2702" i="2"/>
  <c r="BF2702" i="2"/>
  <c r="BI2701" i="2"/>
  <c r="BH2701" i="2"/>
  <c r="BG2701" i="2"/>
  <c r="BE2701" i="2"/>
  <c r="T2701" i="2"/>
  <c r="R2701" i="2"/>
  <c r="P2701" i="2"/>
  <c r="BK2701" i="2"/>
  <c r="J2701" i="2"/>
  <c r="BF2701" i="2"/>
  <c r="BI2700" i="2"/>
  <c r="BH2700" i="2"/>
  <c r="BG2700" i="2"/>
  <c r="BE2700" i="2"/>
  <c r="T2700" i="2"/>
  <c r="R2700" i="2"/>
  <c r="P2700" i="2"/>
  <c r="BK2700" i="2"/>
  <c r="J2700" i="2"/>
  <c r="BF2700" i="2"/>
  <c r="BI2699" i="2"/>
  <c r="BH2699" i="2"/>
  <c r="BG2699" i="2"/>
  <c r="BE2699" i="2"/>
  <c r="T2699" i="2"/>
  <c r="R2699" i="2"/>
  <c r="P2699" i="2"/>
  <c r="BK2699" i="2"/>
  <c r="J2699" i="2"/>
  <c r="BF2699" i="2"/>
  <c r="BI2694" i="2"/>
  <c r="BH2694" i="2"/>
  <c r="BG2694" i="2"/>
  <c r="BE2694" i="2"/>
  <c r="T2694" i="2"/>
  <c r="R2694" i="2"/>
  <c r="P2694" i="2"/>
  <c r="BK2694" i="2"/>
  <c r="J2694" i="2"/>
  <c r="BF2694" i="2"/>
  <c r="BI2688" i="2"/>
  <c r="BH2688" i="2"/>
  <c r="BG2688" i="2"/>
  <c r="BE2688" i="2"/>
  <c r="T2688" i="2"/>
  <c r="R2688" i="2"/>
  <c r="P2688" i="2"/>
  <c r="BK2688" i="2"/>
  <c r="J2688" i="2"/>
  <c r="BF2688" i="2"/>
  <c r="BI2687" i="2"/>
  <c r="BH2687" i="2"/>
  <c r="BG2687" i="2"/>
  <c r="BE2687" i="2"/>
  <c r="T2687" i="2"/>
  <c r="R2687" i="2"/>
  <c r="P2687" i="2"/>
  <c r="BK2687" i="2"/>
  <c r="J2687" i="2"/>
  <c r="BF2687" i="2"/>
  <c r="BI2686" i="2"/>
  <c r="BH2686" i="2"/>
  <c r="BG2686" i="2"/>
  <c r="BE2686" i="2"/>
  <c r="T2686" i="2"/>
  <c r="R2686" i="2"/>
  <c r="P2686" i="2"/>
  <c r="BK2686" i="2"/>
  <c r="J2686" i="2"/>
  <c r="BF2686" i="2"/>
  <c r="BI2685" i="2"/>
  <c r="BH2685" i="2"/>
  <c r="BG2685" i="2"/>
  <c r="BE2685" i="2"/>
  <c r="T2685" i="2"/>
  <c r="R2685" i="2"/>
  <c r="P2685" i="2"/>
  <c r="BK2685" i="2"/>
  <c r="J2685" i="2"/>
  <c r="BF2685" i="2"/>
  <c r="BI2679" i="2"/>
  <c r="BH2679" i="2"/>
  <c r="BG2679" i="2"/>
  <c r="BE2679" i="2"/>
  <c r="T2679" i="2"/>
  <c r="R2679" i="2"/>
  <c r="P2679" i="2"/>
  <c r="BK2679" i="2"/>
  <c r="J2679" i="2"/>
  <c r="BF2679" i="2"/>
  <c r="BI2678" i="2"/>
  <c r="BH2678" i="2"/>
  <c r="BG2678" i="2"/>
  <c r="BE2678" i="2"/>
  <c r="T2678" i="2"/>
  <c r="R2678" i="2"/>
  <c r="P2678" i="2"/>
  <c r="BK2678" i="2"/>
  <c r="J2678" i="2"/>
  <c r="BF2678" i="2"/>
  <c r="BI2677" i="2"/>
  <c r="BH2677" i="2"/>
  <c r="BG2677" i="2"/>
  <c r="BE2677" i="2"/>
  <c r="T2677" i="2"/>
  <c r="R2677" i="2"/>
  <c r="P2677" i="2"/>
  <c r="BK2677" i="2"/>
  <c r="J2677" i="2"/>
  <c r="BF2677" i="2"/>
  <c r="BI2671" i="2"/>
  <c r="BH2671" i="2"/>
  <c r="BG2671" i="2"/>
  <c r="BE2671" i="2"/>
  <c r="T2671" i="2"/>
  <c r="R2671" i="2"/>
  <c r="P2671" i="2"/>
  <c r="BK2671" i="2"/>
  <c r="J2671" i="2"/>
  <c r="BF2671" i="2"/>
  <c r="BI2665" i="2"/>
  <c r="BH2665" i="2"/>
  <c r="BG2665" i="2"/>
  <c r="BE2665" i="2"/>
  <c r="T2665" i="2"/>
  <c r="R2665" i="2"/>
  <c r="P2665" i="2"/>
  <c r="BK2665" i="2"/>
  <c r="J2665" i="2"/>
  <c r="BF2665" i="2"/>
  <c r="BI2664" i="2"/>
  <c r="BH2664" i="2"/>
  <c r="BG2664" i="2"/>
  <c r="BE2664" i="2"/>
  <c r="T2664" i="2"/>
  <c r="R2664" i="2"/>
  <c r="P2664" i="2"/>
  <c r="BK2664" i="2"/>
  <c r="J2664" i="2"/>
  <c r="BF2664" i="2"/>
  <c r="BI2663" i="2"/>
  <c r="BH2663" i="2"/>
  <c r="BG2663" i="2"/>
  <c r="BE2663" i="2"/>
  <c r="T2663" i="2"/>
  <c r="R2663" i="2"/>
  <c r="P2663" i="2"/>
  <c r="BK2663" i="2"/>
  <c r="J2663" i="2"/>
  <c r="BF2663" i="2"/>
  <c r="BI2658" i="2"/>
  <c r="BH2658" i="2"/>
  <c r="BG2658" i="2"/>
  <c r="BE2658" i="2"/>
  <c r="T2658" i="2"/>
  <c r="R2658" i="2"/>
  <c r="P2658" i="2"/>
  <c r="BK2658" i="2"/>
  <c r="J2658" i="2"/>
  <c r="BF2658" i="2"/>
  <c r="BI2653" i="2"/>
  <c r="BH2653" i="2"/>
  <c r="BG2653" i="2"/>
  <c r="BE2653" i="2"/>
  <c r="T2653" i="2"/>
  <c r="R2653" i="2"/>
  <c r="P2653" i="2"/>
  <c r="BK2653" i="2"/>
  <c r="J2653" i="2"/>
  <c r="BF2653" i="2"/>
  <c r="BI2652" i="2"/>
  <c r="BH2652" i="2"/>
  <c r="BG2652" i="2"/>
  <c r="BE2652" i="2"/>
  <c r="T2652" i="2"/>
  <c r="R2652" i="2"/>
  <c r="P2652" i="2"/>
  <c r="BK2652" i="2"/>
  <c r="J2652" i="2"/>
  <c r="BF2652" i="2"/>
  <c r="BI2651" i="2"/>
  <c r="BH2651" i="2"/>
  <c r="BG2651" i="2"/>
  <c r="BE2651" i="2"/>
  <c r="T2651" i="2"/>
  <c r="R2651" i="2"/>
  <c r="P2651" i="2"/>
  <c r="BK2651" i="2"/>
  <c r="J2651" i="2"/>
  <c r="BF2651" i="2"/>
  <c r="BI2650" i="2"/>
  <c r="BH2650" i="2"/>
  <c r="BG2650" i="2"/>
  <c r="BE2650" i="2"/>
  <c r="T2650" i="2"/>
  <c r="R2650" i="2"/>
  <c r="P2650" i="2"/>
  <c r="BK2650" i="2"/>
  <c r="J2650" i="2"/>
  <c r="BF2650" i="2"/>
  <c r="BI2649" i="2"/>
  <c r="BH2649" i="2"/>
  <c r="BG2649" i="2"/>
  <c r="BE2649" i="2"/>
  <c r="T2649" i="2"/>
  <c r="R2649" i="2"/>
  <c r="P2649" i="2"/>
  <c r="BK2649" i="2"/>
  <c r="J2649" i="2"/>
  <c r="BF2649" i="2"/>
  <c r="BI2648" i="2"/>
  <c r="BH2648" i="2"/>
  <c r="BG2648" i="2"/>
  <c r="BE2648" i="2"/>
  <c r="T2648" i="2"/>
  <c r="R2648" i="2"/>
  <c r="P2648" i="2"/>
  <c r="BK2648" i="2"/>
  <c r="J2648" i="2"/>
  <c r="BF2648" i="2"/>
  <c r="BI2647" i="2"/>
  <c r="BH2647" i="2"/>
  <c r="BG2647" i="2"/>
  <c r="BE2647" i="2"/>
  <c r="T2647" i="2"/>
  <c r="R2647" i="2"/>
  <c r="P2647" i="2"/>
  <c r="BK2647" i="2"/>
  <c r="J2647" i="2"/>
  <c r="BF2647" i="2"/>
  <c r="BI2646" i="2"/>
  <c r="BH2646" i="2"/>
  <c r="BG2646" i="2"/>
  <c r="BE2646" i="2"/>
  <c r="T2646" i="2"/>
  <c r="R2646" i="2"/>
  <c r="P2646" i="2"/>
  <c r="BK2646" i="2"/>
  <c r="J2646" i="2"/>
  <c r="BF2646" i="2"/>
  <c r="BI2645" i="2"/>
  <c r="BH2645" i="2"/>
  <c r="BG2645" i="2"/>
  <c r="BE2645" i="2"/>
  <c r="T2645" i="2"/>
  <c r="R2645" i="2"/>
  <c r="P2645" i="2"/>
  <c r="BK2645" i="2"/>
  <c r="J2645" i="2"/>
  <c r="BF2645" i="2"/>
  <c r="BI2644" i="2"/>
  <c r="BH2644" i="2"/>
  <c r="BG2644" i="2"/>
  <c r="BE2644" i="2"/>
  <c r="T2644" i="2"/>
  <c r="R2644" i="2"/>
  <c r="P2644" i="2"/>
  <c r="BK2644" i="2"/>
  <c r="J2644" i="2"/>
  <c r="BF2644" i="2"/>
  <c r="BI2643" i="2"/>
  <c r="BH2643" i="2"/>
  <c r="BG2643" i="2"/>
  <c r="BE2643" i="2"/>
  <c r="T2643" i="2"/>
  <c r="R2643" i="2"/>
  <c r="P2643" i="2"/>
  <c r="BK2643" i="2"/>
  <c r="J2643" i="2"/>
  <c r="BF2643" i="2"/>
  <c r="BI2642" i="2"/>
  <c r="BH2642" i="2"/>
  <c r="BG2642" i="2"/>
  <c r="BE2642" i="2"/>
  <c r="T2642" i="2"/>
  <c r="R2642" i="2"/>
  <c r="P2642" i="2"/>
  <c r="BK2642" i="2"/>
  <c r="J2642" i="2"/>
  <c r="BF2642" i="2"/>
  <c r="BI2641" i="2"/>
  <c r="BH2641" i="2"/>
  <c r="BG2641" i="2"/>
  <c r="BE2641" i="2"/>
  <c r="T2641" i="2"/>
  <c r="R2641" i="2"/>
  <c r="P2641" i="2"/>
  <c r="BK2641" i="2"/>
  <c r="J2641" i="2"/>
  <c r="BF2641" i="2"/>
  <c r="BI2640" i="2"/>
  <c r="BH2640" i="2"/>
  <c r="BG2640" i="2"/>
  <c r="BE2640" i="2"/>
  <c r="T2640" i="2"/>
  <c r="R2640" i="2"/>
  <c r="P2640" i="2"/>
  <c r="BK2640" i="2"/>
  <c r="J2640" i="2"/>
  <c r="BF2640" i="2"/>
  <c r="BI2639" i="2"/>
  <c r="BH2639" i="2"/>
  <c r="BG2639" i="2"/>
  <c r="BE2639" i="2"/>
  <c r="T2639" i="2"/>
  <c r="R2639" i="2"/>
  <c r="P2639" i="2"/>
  <c r="BK2639" i="2"/>
  <c r="J2639" i="2"/>
  <c r="BF2639" i="2"/>
  <c r="BI2638" i="2"/>
  <c r="BH2638" i="2"/>
  <c r="BG2638" i="2"/>
  <c r="BE2638" i="2"/>
  <c r="T2638" i="2"/>
  <c r="R2638" i="2"/>
  <c r="P2638" i="2"/>
  <c r="BK2638" i="2"/>
  <c r="J2638" i="2"/>
  <c r="BF2638" i="2"/>
  <c r="BI2637" i="2"/>
  <c r="BH2637" i="2"/>
  <c r="BG2637" i="2"/>
  <c r="BE2637" i="2"/>
  <c r="T2637" i="2"/>
  <c r="R2637" i="2"/>
  <c r="P2637" i="2"/>
  <c r="BK2637" i="2"/>
  <c r="J2637" i="2"/>
  <c r="BF2637" i="2"/>
  <c r="BI2636" i="2"/>
  <c r="BH2636" i="2"/>
  <c r="BG2636" i="2"/>
  <c r="BE2636" i="2"/>
  <c r="T2636" i="2"/>
  <c r="R2636" i="2"/>
  <c r="P2636" i="2"/>
  <c r="BK2636" i="2"/>
  <c r="J2636" i="2"/>
  <c r="BF2636" i="2"/>
  <c r="BI2635" i="2"/>
  <c r="BH2635" i="2"/>
  <c r="BG2635" i="2"/>
  <c r="BE2635" i="2"/>
  <c r="T2635" i="2"/>
  <c r="R2635" i="2"/>
  <c r="P2635" i="2"/>
  <c r="BK2635" i="2"/>
  <c r="J2635" i="2"/>
  <c r="BF2635" i="2"/>
  <c r="BI2634" i="2"/>
  <c r="BH2634" i="2"/>
  <c r="BG2634" i="2"/>
  <c r="BE2634" i="2"/>
  <c r="T2634" i="2"/>
  <c r="R2634" i="2"/>
  <c r="P2634" i="2"/>
  <c r="BK2634" i="2"/>
  <c r="J2634" i="2"/>
  <c r="BF2634" i="2"/>
  <c r="BI2633" i="2"/>
  <c r="BH2633" i="2"/>
  <c r="BG2633" i="2"/>
  <c r="BE2633" i="2"/>
  <c r="T2633" i="2"/>
  <c r="R2633" i="2"/>
  <c r="P2633" i="2"/>
  <c r="BK2633" i="2"/>
  <c r="J2633" i="2"/>
  <c r="BF2633" i="2"/>
  <c r="BI2632" i="2"/>
  <c r="BH2632" i="2"/>
  <c r="BG2632" i="2"/>
  <c r="BE2632" i="2"/>
  <c r="T2632" i="2"/>
  <c r="R2632" i="2"/>
  <c r="P2632" i="2"/>
  <c r="BK2632" i="2"/>
  <c r="J2632" i="2"/>
  <c r="BF2632" i="2"/>
  <c r="BI2631" i="2"/>
  <c r="BH2631" i="2"/>
  <c r="BG2631" i="2"/>
  <c r="BE2631" i="2"/>
  <c r="T2631" i="2"/>
  <c r="R2631" i="2"/>
  <c r="P2631" i="2"/>
  <c r="BK2631" i="2"/>
  <c r="J2631" i="2"/>
  <c r="BF2631" i="2"/>
  <c r="BI2630" i="2"/>
  <c r="BH2630" i="2"/>
  <c r="BG2630" i="2"/>
  <c r="BE2630" i="2"/>
  <c r="T2630" i="2"/>
  <c r="R2630" i="2"/>
  <c r="P2630" i="2"/>
  <c r="BK2630" i="2"/>
  <c r="J2630" i="2"/>
  <c r="BF2630" i="2"/>
  <c r="BI2629" i="2"/>
  <c r="BH2629" i="2"/>
  <c r="BG2629" i="2"/>
  <c r="BE2629" i="2"/>
  <c r="T2629" i="2"/>
  <c r="R2629" i="2"/>
  <c r="P2629" i="2"/>
  <c r="BK2629" i="2"/>
  <c r="J2629" i="2"/>
  <c r="BF2629" i="2"/>
  <c r="BI2625" i="2"/>
  <c r="BH2625" i="2"/>
  <c r="BG2625" i="2"/>
  <c r="BE2625" i="2"/>
  <c r="T2625" i="2"/>
  <c r="R2625" i="2"/>
  <c r="P2625" i="2"/>
  <c r="BK2625" i="2"/>
  <c r="J2625" i="2"/>
  <c r="BF2625" i="2"/>
  <c r="BI2621" i="2"/>
  <c r="BH2621" i="2"/>
  <c r="BG2621" i="2"/>
  <c r="BE2621" i="2"/>
  <c r="T2621" i="2"/>
  <c r="R2621" i="2"/>
  <c r="P2621" i="2"/>
  <c r="BK2621" i="2"/>
  <c r="J2621" i="2"/>
  <c r="BF2621" i="2"/>
  <c r="BI2617" i="2"/>
  <c r="BH2617" i="2"/>
  <c r="BG2617" i="2"/>
  <c r="BE2617" i="2"/>
  <c r="T2617" i="2"/>
  <c r="R2617" i="2"/>
  <c r="P2617" i="2"/>
  <c r="BK2617" i="2"/>
  <c r="J2617" i="2"/>
  <c r="BF2617" i="2"/>
  <c r="BI2613" i="2"/>
  <c r="BH2613" i="2"/>
  <c r="BG2613" i="2"/>
  <c r="BE2613" i="2"/>
  <c r="T2613" i="2"/>
  <c r="R2613" i="2"/>
  <c r="P2613" i="2"/>
  <c r="BK2613" i="2"/>
  <c r="J2613" i="2"/>
  <c r="BF2613" i="2"/>
  <c r="BI2612" i="2"/>
  <c r="BH2612" i="2"/>
  <c r="BG2612" i="2"/>
  <c r="BE2612" i="2"/>
  <c r="T2612" i="2"/>
  <c r="R2612" i="2"/>
  <c r="P2612" i="2"/>
  <c r="BK2612" i="2"/>
  <c r="J2612" i="2"/>
  <c r="BF2612" i="2"/>
  <c r="BI2611" i="2"/>
  <c r="BH2611" i="2"/>
  <c r="BG2611" i="2"/>
  <c r="BE2611" i="2"/>
  <c r="T2611" i="2"/>
  <c r="R2611" i="2"/>
  <c r="P2611" i="2"/>
  <c r="BK2611" i="2"/>
  <c r="J2611" i="2"/>
  <c r="BF2611" i="2"/>
  <c r="BI2610" i="2"/>
  <c r="BH2610" i="2"/>
  <c r="BG2610" i="2"/>
  <c r="BE2610" i="2"/>
  <c r="T2610" i="2"/>
  <c r="R2610" i="2"/>
  <c r="P2610" i="2"/>
  <c r="BK2610" i="2"/>
  <c r="J2610" i="2"/>
  <c r="BF2610" i="2"/>
  <c r="BI2609" i="2"/>
  <c r="BH2609" i="2"/>
  <c r="BG2609" i="2"/>
  <c r="BE2609" i="2"/>
  <c r="T2609" i="2"/>
  <c r="R2609" i="2"/>
  <c r="P2609" i="2"/>
  <c r="BK2609" i="2"/>
  <c r="J2609" i="2"/>
  <c r="BF2609" i="2"/>
  <c r="BI2608" i="2"/>
  <c r="BH2608" i="2"/>
  <c r="BG2608" i="2"/>
  <c r="BE2608" i="2"/>
  <c r="T2608" i="2"/>
  <c r="R2608" i="2"/>
  <c r="P2608" i="2"/>
  <c r="BK2608" i="2"/>
  <c r="J2608" i="2"/>
  <c r="BF2608" i="2"/>
  <c r="BI2607" i="2"/>
  <c r="BH2607" i="2"/>
  <c r="BG2607" i="2"/>
  <c r="BE2607" i="2"/>
  <c r="T2607" i="2"/>
  <c r="R2607" i="2"/>
  <c r="P2607" i="2"/>
  <c r="BK2607" i="2"/>
  <c r="J2607" i="2"/>
  <c r="BF2607" i="2"/>
  <c r="BI2606" i="2"/>
  <c r="BH2606" i="2"/>
  <c r="BG2606" i="2"/>
  <c r="BE2606" i="2"/>
  <c r="T2606" i="2"/>
  <c r="R2606" i="2"/>
  <c r="P2606" i="2"/>
  <c r="BK2606" i="2"/>
  <c r="J2606" i="2"/>
  <c r="BF2606" i="2"/>
  <c r="BI2605" i="2"/>
  <c r="BH2605" i="2"/>
  <c r="BG2605" i="2"/>
  <c r="BE2605" i="2"/>
  <c r="T2605" i="2"/>
  <c r="R2605" i="2"/>
  <c r="P2605" i="2"/>
  <c r="BK2605" i="2"/>
  <c r="J2605" i="2"/>
  <c r="BF2605" i="2"/>
  <c r="BI2604" i="2"/>
  <c r="BH2604" i="2"/>
  <c r="BG2604" i="2"/>
  <c r="BE2604" i="2"/>
  <c r="T2604" i="2"/>
  <c r="R2604" i="2"/>
  <c r="P2604" i="2"/>
  <c r="BK2604" i="2"/>
  <c r="J2604" i="2"/>
  <c r="BF2604" i="2"/>
  <c r="BI2603" i="2"/>
  <c r="BH2603" i="2"/>
  <c r="BG2603" i="2"/>
  <c r="BE2603" i="2"/>
  <c r="T2603" i="2"/>
  <c r="R2603" i="2"/>
  <c r="P2603" i="2"/>
  <c r="BK2603" i="2"/>
  <c r="J2603" i="2"/>
  <c r="BF2603" i="2"/>
  <c r="BI2602" i="2"/>
  <c r="BH2602" i="2"/>
  <c r="BG2602" i="2"/>
  <c r="BE2602" i="2"/>
  <c r="T2602" i="2"/>
  <c r="R2602" i="2"/>
  <c r="P2602" i="2"/>
  <c r="BK2602" i="2"/>
  <c r="J2602" i="2"/>
  <c r="BF2602" i="2"/>
  <c r="BI2601" i="2"/>
  <c r="BH2601" i="2"/>
  <c r="BG2601" i="2"/>
  <c r="BE2601" i="2"/>
  <c r="T2601" i="2"/>
  <c r="R2601" i="2"/>
  <c r="P2601" i="2"/>
  <c r="BK2601" i="2"/>
  <c r="J2601" i="2"/>
  <c r="BF2601" i="2"/>
  <c r="BI2600" i="2"/>
  <c r="BH2600" i="2"/>
  <c r="BG2600" i="2"/>
  <c r="BE2600" i="2"/>
  <c r="T2600" i="2"/>
  <c r="R2600" i="2"/>
  <c r="P2600" i="2"/>
  <c r="BK2600" i="2"/>
  <c r="J2600" i="2"/>
  <c r="BF2600" i="2"/>
  <c r="BI2599" i="2"/>
  <c r="BH2599" i="2"/>
  <c r="BG2599" i="2"/>
  <c r="BE2599" i="2"/>
  <c r="T2599" i="2"/>
  <c r="R2599" i="2"/>
  <c r="P2599" i="2"/>
  <c r="BK2599" i="2"/>
  <c r="J2599" i="2"/>
  <c r="BF2599" i="2"/>
  <c r="BI2593" i="2"/>
  <c r="BH2593" i="2"/>
  <c r="BG2593" i="2"/>
  <c r="BE2593" i="2"/>
  <c r="T2593" i="2"/>
  <c r="R2593" i="2"/>
  <c r="P2593" i="2"/>
  <c r="BK2593" i="2"/>
  <c r="J2593" i="2"/>
  <c r="BF2593" i="2"/>
  <c r="BI2587" i="2"/>
  <c r="BH2587" i="2"/>
  <c r="BG2587" i="2"/>
  <c r="BE2587" i="2"/>
  <c r="T2587" i="2"/>
  <c r="R2587" i="2"/>
  <c r="P2587" i="2"/>
  <c r="BK2587" i="2"/>
  <c r="J2587" i="2"/>
  <c r="BF2587" i="2"/>
  <c r="BI2586" i="2"/>
  <c r="BH2586" i="2"/>
  <c r="BG2586" i="2"/>
  <c r="BE2586" i="2"/>
  <c r="T2586" i="2"/>
  <c r="R2586" i="2"/>
  <c r="P2586" i="2"/>
  <c r="BK2586" i="2"/>
  <c r="J2586" i="2"/>
  <c r="BF2586" i="2"/>
  <c r="BI2578" i="2"/>
  <c r="BH2578" i="2"/>
  <c r="BG2578" i="2"/>
  <c r="BE2578" i="2"/>
  <c r="T2578" i="2"/>
  <c r="R2578" i="2"/>
  <c r="P2578" i="2"/>
  <c r="BK2578" i="2"/>
  <c r="J2578" i="2"/>
  <c r="BF2578" i="2"/>
  <c r="BI2577" i="2"/>
  <c r="BH2577" i="2"/>
  <c r="BG2577" i="2"/>
  <c r="BE2577" i="2"/>
  <c r="T2577" i="2"/>
  <c r="R2577" i="2"/>
  <c r="P2577" i="2"/>
  <c r="BK2577" i="2"/>
  <c r="J2577" i="2"/>
  <c r="BF2577" i="2"/>
  <c r="BI2576" i="2"/>
  <c r="BH2576" i="2"/>
  <c r="BG2576" i="2"/>
  <c r="BE2576" i="2"/>
  <c r="T2576" i="2"/>
  <c r="R2576" i="2"/>
  <c r="P2576" i="2"/>
  <c r="BK2576" i="2"/>
  <c r="J2576" i="2"/>
  <c r="BF2576" i="2"/>
  <c r="BI2575" i="2"/>
  <c r="BH2575" i="2"/>
  <c r="BG2575" i="2"/>
  <c r="BE2575" i="2"/>
  <c r="T2575" i="2"/>
  <c r="R2575" i="2"/>
  <c r="P2575" i="2"/>
  <c r="BK2575" i="2"/>
  <c r="J2575" i="2"/>
  <c r="BF2575" i="2"/>
  <c r="BI2574" i="2"/>
  <c r="BH2574" i="2"/>
  <c r="BG2574" i="2"/>
  <c r="BE2574" i="2"/>
  <c r="T2574" i="2"/>
  <c r="R2574" i="2"/>
  <c r="P2574" i="2"/>
  <c r="BK2574" i="2"/>
  <c r="J2574" i="2"/>
  <c r="BF2574" i="2"/>
  <c r="BI2573" i="2"/>
  <c r="BH2573" i="2"/>
  <c r="BG2573" i="2"/>
  <c r="BE2573" i="2"/>
  <c r="T2573" i="2"/>
  <c r="R2573" i="2"/>
  <c r="P2573" i="2"/>
  <c r="BK2573" i="2"/>
  <c r="J2573" i="2"/>
  <c r="BF2573" i="2"/>
  <c r="BI2572" i="2"/>
  <c r="BH2572" i="2"/>
  <c r="BG2572" i="2"/>
  <c r="BE2572" i="2"/>
  <c r="T2572" i="2"/>
  <c r="R2572" i="2"/>
  <c r="P2572" i="2"/>
  <c r="BK2572" i="2"/>
  <c r="J2572" i="2"/>
  <c r="BF2572" i="2"/>
  <c r="BI2571" i="2"/>
  <c r="BH2571" i="2"/>
  <c r="BG2571" i="2"/>
  <c r="BE2571" i="2"/>
  <c r="T2571" i="2"/>
  <c r="R2571" i="2"/>
  <c r="P2571" i="2"/>
  <c r="BK2571" i="2"/>
  <c r="J2571" i="2"/>
  <c r="BF2571" i="2"/>
  <c r="BI2570" i="2"/>
  <c r="BH2570" i="2"/>
  <c r="BG2570" i="2"/>
  <c r="BE2570" i="2"/>
  <c r="T2570" i="2"/>
  <c r="R2570" i="2"/>
  <c r="P2570" i="2"/>
  <c r="BK2570" i="2"/>
  <c r="J2570" i="2"/>
  <c r="BF2570" i="2"/>
  <c r="BI2569" i="2"/>
  <c r="BH2569" i="2"/>
  <c r="BG2569" i="2"/>
  <c r="BE2569" i="2"/>
  <c r="T2569" i="2"/>
  <c r="R2569" i="2"/>
  <c r="P2569" i="2"/>
  <c r="BK2569" i="2"/>
  <c r="J2569" i="2"/>
  <c r="BF2569" i="2"/>
  <c r="BI2568" i="2"/>
  <c r="BH2568" i="2"/>
  <c r="BG2568" i="2"/>
  <c r="BE2568" i="2"/>
  <c r="T2568" i="2"/>
  <c r="R2568" i="2"/>
  <c r="P2568" i="2"/>
  <c r="BK2568" i="2"/>
  <c r="J2568" i="2"/>
  <c r="BF2568" i="2"/>
  <c r="BI2567" i="2"/>
  <c r="BH2567" i="2"/>
  <c r="BG2567" i="2"/>
  <c r="BE2567" i="2"/>
  <c r="T2567" i="2"/>
  <c r="R2567" i="2"/>
  <c r="P2567" i="2"/>
  <c r="BK2567" i="2"/>
  <c r="J2567" i="2"/>
  <c r="BF2567" i="2"/>
  <c r="BI2566" i="2"/>
  <c r="BH2566" i="2"/>
  <c r="BG2566" i="2"/>
  <c r="BE2566" i="2"/>
  <c r="T2566" i="2"/>
  <c r="R2566" i="2"/>
  <c r="P2566" i="2"/>
  <c r="BK2566" i="2"/>
  <c r="J2566" i="2"/>
  <c r="BF2566" i="2"/>
  <c r="BI2565" i="2"/>
  <c r="BH2565" i="2"/>
  <c r="BG2565" i="2"/>
  <c r="BE2565" i="2"/>
  <c r="T2565" i="2"/>
  <c r="R2565" i="2"/>
  <c r="P2565" i="2"/>
  <c r="BK2565" i="2"/>
  <c r="J2565" i="2"/>
  <c r="BF2565" i="2"/>
  <c r="BI2564" i="2"/>
  <c r="BH2564" i="2"/>
  <c r="BG2564" i="2"/>
  <c r="BE2564" i="2"/>
  <c r="T2564" i="2"/>
  <c r="R2564" i="2"/>
  <c r="P2564" i="2"/>
  <c r="BK2564" i="2"/>
  <c r="J2564" i="2"/>
  <c r="BF2564" i="2"/>
  <c r="BI2563" i="2"/>
  <c r="BH2563" i="2"/>
  <c r="BG2563" i="2"/>
  <c r="BE2563" i="2"/>
  <c r="T2563" i="2"/>
  <c r="R2563" i="2"/>
  <c r="P2563" i="2"/>
  <c r="BK2563" i="2"/>
  <c r="J2563" i="2"/>
  <c r="BF2563" i="2"/>
  <c r="BI2562" i="2"/>
  <c r="BH2562" i="2"/>
  <c r="BG2562" i="2"/>
  <c r="BE2562" i="2"/>
  <c r="T2562" i="2"/>
  <c r="R2562" i="2"/>
  <c r="P2562" i="2"/>
  <c r="BK2562" i="2"/>
  <c r="J2562" i="2"/>
  <c r="BF2562" i="2"/>
  <c r="BI2561" i="2"/>
  <c r="BH2561" i="2"/>
  <c r="BG2561" i="2"/>
  <c r="BE2561" i="2"/>
  <c r="T2561" i="2"/>
  <c r="R2561" i="2"/>
  <c r="P2561" i="2"/>
  <c r="BK2561" i="2"/>
  <c r="J2561" i="2"/>
  <c r="BF2561" i="2"/>
  <c r="BI2560" i="2"/>
  <c r="BH2560" i="2"/>
  <c r="BG2560" i="2"/>
  <c r="BE2560" i="2"/>
  <c r="T2560" i="2"/>
  <c r="R2560" i="2"/>
  <c r="P2560" i="2"/>
  <c r="BK2560" i="2"/>
  <c r="J2560" i="2"/>
  <c r="BF2560" i="2"/>
  <c r="BI2559" i="2"/>
  <c r="BH2559" i="2"/>
  <c r="BG2559" i="2"/>
  <c r="BE2559" i="2"/>
  <c r="T2559" i="2"/>
  <c r="R2559" i="2"/>
  <c r="P2559" i="2"/>
  <c r="BK2559" i="2"/>
  <c r="J2559" i="2"/>
  <c r="BF2559" i="2"/>
  <c r="BI2558" i="2"/>
  <c r="BH2558" i="2"/>
  <c r="BG2558" i="2"/>
  <c r="BE2558" i="2"/>
  <c r="T2558" i="2"/>
  <c r="R2558" i="2"/>
  <c r="P2558" i="2"/>
  <c r="BK2558" i="2"/>
  <c r="J2558" i="2"/>
  <c r="BF2558" i="2"/>
  <c r="BI2557" i="2"/>
  <c r="BH2557" i="2"/>
  <c r="BG2557" i="2"/>
  <c r="BE2557" i="2"/>
  <c r="T2557" i="2"/>
  <c r="R2557" i="2"/>
  <c r="P2557" i="2"/>
  <c r="BK2557" i="2"/>
  <c r="J2557" i="2"/>
  <c r="BF2557" i="2"/>
  <c r="BI2556" i="2"/>
  <c r="BH2556" i="2"/>
  <c r="BG2556" i="2"/>
  <c r="BE2556" i="2"/>
  <c r="T2556" i="2"/>
  <c r="R2556" i="2"/>
  <c r="P2556" i="2"/>
  <c r="BK2556" i="2"/>
  <c r="J2556" i="2"/>
  <c r="BF2556" i="2"/>
  <c r="BI2555" i="2"/>
  <c r="BH2555" i="2"/>
  <c r="BG2555" i="2"/>
  <c r="BE2555" i="2"/>
  <c r="T2555" i="2"/>
  <c r="R2555" i="2"/>
  <c r="P2555" i="2"/>
  <c r="BK2555" i="2"/>
  <c r="J2555" i="2"/>
  <c r="BF2555" i="2"/>
  <c r="BI2554" i="2"/>
  <c r="BH2554" i="2"/>
  <c r="BG2554" i="2"/>
  <c r="BE2554" i="2"/>
  <c r="T2554" i="2"/>
  <c r="R2554" i="2"/>
  <c r="P2554" i="2"/>
  <c r="BK2554" i="2"/>
  <c r="J2554" i="2"/>
  <c r="BF2554" i="2"/>
  <c r="BI2553" i="2"/>
  <c r="BH2553" i="2"/>
  <c r="BG2553" i="2"/>
  <c r="BE2553" i="2"/>
  <c r="T2553" i="2"/>
  <c r="R2553" i="2"/>
  <c r="P2553" i="2"/>
  <c r="BK2553" i="2"/>
  <c r="J2553" i="2"/>
  <c r="BF2553" i="2"/>
  <c r="BI2552" i="2"/>
  <c r="BH2552" i="2"/>
  <c r="BG2552" i="2"/>
  <c r="BE2552" i="2"/>
  <c r="T2552" i="2"/>
  <c r="R2552" i="2"/>
  <c r="P2552" i="2"/>
  <c r="BK2552" i="2"/>
  <c r="J2552" i="2"/>
  <c r="BF2552" i="2"/>
  <c r="BI2551" i="2"/>
  <c r="BH2551" i="2"/>
  <c r="BG2551" i="2"/>
  <c r="BE2551" i="2"/>
  <c r="T2551" i="2"/>
  <c r="R2551" i="2"/>
  <c r="P2551" i="2"/>
  <c r="BK2551" i="2"/>
  <c r="J2551" i="2"/>
  <c r="BF2551" i="2"/>
  <c r="BI2550" i="2"/>
  <c r="BH2550" i="2"/>
  <c r="BG2550" i="2"/>
  <c r="BE2550" i="2"/>
  <c r="T2550" i="2"/>
  <c r="R2550" i="2"/>
  <c r="P2550" i="2"/>
  <c r="BK2550" i="2"/>
  <c r="J2550" i="2"/>
  <c r="BF2550" i="2"/>
  <c r="BI2549" i="2"/>
  <c r="BH2549" i="2"/>
  <c r="BG2549" i="2"/>
  <c r="BE2549" i="2"/>
  <c r="T2549" i="2"/>
  <c r="R2549" i="2"/>
  <c r="P2549" i="2"/>
  <c r="BK2549" i="2"/>
  <c r="J2549" i="2"/>
  <c r="BF2549" i="2"/>
  <c r="BI2548" i="2"/>
  <c r="BH2548" i="2"/>
  <c r="BG2548" i="2"/>
  <c r="BE2548" i="2"/>
  <c r="T2548" i="2"/>
  <c r="R2548" i="2"/>
  <c r="P2548" i="2"/>
  <c r="BK2548" i="2"/>
  <c r="J2548" i="2"/>
  <c r="BF2548" i="2"/>
  <c r="BI2547" i="2"/>
  <c r="BH2547" i="2"/>
  <c r="BG2547" i="2"/>
  <c r="BE2547" i="2"/>
  <c r="T2547" i="2"/>
  <c r="R2547" i="2"/>
  <c r="P2547" i="2"/>
  <c r="BK2547" i="2"/>
  <c r="J2547" i="2"/>
  <c r="BF2547" i="2"/>
  <c r="BI2546" i="2"/>
  <c r="BH2546" i="2"/>
  <c r="BG2546" i="2"/>
  <c r="BE2546" i="2"/>
  <c r="T2546" i="2"/>
  <c r="R2546" i="2"/>
  <c r="P2546" i="2"/>
  <c r="BK2546" i="2"/>
  <c r="J2546" i="2"/>
  <c r="BF2546" i="2"/>
  <c r="BI2545" i="2"/>
  <c r="BH2545" i="2"/>
  <c r="BG2545" i="2"/>
  <c r="BE2545" i="2"/>
  <c r="T2545" i="2"/>
  <c r="R2545" i="2"/>
  <c r="P2545" i="2"/>
  <c r="BK2545" i="2"/>
  <c r="J2545" i="2"/>
  <c r="BF2545" i="2"/>
  <c r="BI2544" i="2"/>
  <c r="BH2544" i="2"/>
  <c r="BG2544" i="2"/>
  <c r="BE2544" i="2"/>
  <c r="T2544" i="2"/>
  <c r="R2544" i="2"/>
  <c r="P2544" i="2"/>
  <c r="BK2544" i="2"/>
  <c r="J2544" i="2"/>
  <c r="BF2544" i="2"/>
  <c r="BI2543" i="2"/>
  <c r="BH2543" i="2"/>
  <c r="BG2543" i="2"/>
  <c r="BE2543" i="2"/>
  <c r="T2543" i="2"/>
  <c r="R2543" i="2"/>
  <c r="P2543" i="2"/>
  <c r="BK2543" i="2"/>
  <c r="J2543" i="2"/>
  <c r="BF2543" i="2"/>
  <c r="BI2542" i="2"/>
  <c r="BH2542" i="2"/>
  <c r="BG2542" i="2"/>
  <c r="BE2542" i="2"/>
  <c r="T2542" i="2"/>
  <c r="R2542" i="2"/>
  <c r="P2542" i="2"/>
  <c r="BK2542" i="2"/>
  <c r="J2542" i="2"/>
  <c r="BF2542" i="2"/>
  <c r="BI2541" i="2"/>
  <c r="BH2541" i="2"/>
  <c r="BG2541" i="2"/>
  <c r="BE2541" i="2"/>
  <c r="T2541" i="2"/>
  <c r="R2541" i="2"/>
  <c r="P2541" i="2"/>
  <c r="BK2541" i="2"/>
  <c r="J2541" i="2"/>
  <c r="BF2541" i="2"/>
  <c r="BI2540" i="2"/>
  <c r="BH2540" i="2"/>
  <c r="BG2540" i="2"/>
  <c r="BE2540" i="2"/>
  <c r="T2540" i="2"/>
  <c r="R2540" i="2"/>
  <c r="P2540" i="2"/>
  <c r="BK2540" i="2"/>
  <c r="J2540" i="2"/>
  <c r="BF2540" i="2"/>
  <c r="BI2539" i="2"/>
  <c r="BH2539" i="2"/>
  <c r="BG2539" i="2"/>
  <c r="BE2539" i="2"/>
  <c r="T2539" i="2"/>
  <c r="R2539" i="2"/>
  <c r="P2539" i="2"/>
  <c r="BK2539" i="2"/>
  <c r="J2539" i="2"/>
  <c r="BF2539" i="2"/>
  <c r="BI2538" i="2"/>
  <c r="BH2538" i="2"/>
  <c r="BG2538" i="2"/>
  <c r="BE2538" i="2"/>
  <c r="T2538" i="2"/>
  <c r="R2538" i="2"/>
  <c r="P2538" i="2"/>
  <c r="BK2538" i="2"/>
  <c r="J2538" i="2"/>
  <c r="BF2538" i="2"/>
  <c r="BI2528" i="2"/>
  <c r="BH2528" i="2"/>
  <c r="BG2528" i="2"/>
  <c r="BE2528" i="2"/>
  <c r="T2528" i="2"/>
  <c r="R2528" i="2"/>
  <c r="P2528" i="2"/>
  <c r="BK2528" i="2"/>
  <c r="J2528" i="2"/>
  <c r="BF2528" i="2"/>
  <c r="BI2527" i="2"/>
  <c r="BH2527" i="2"/>
  <c r="BG2527" i="2"/>
  <c r="BE2527" i="2"/>
  <c r="T2527" i="2"/>
  <c r="R2527" i="2"/>
  <c r="P2527" i="2"/>
  <c r="BK2527" i="2"/>
  <c r="J2527" i="2"/>
  <c r="BF2527" i="2"/>
  <c r="BI2526" i="2"/>
  <c r="BH2526" i="2"/>
  <c r="BG2526" i="2"/>
  <c r="BE2526" i="2"/>
  <c r="T2526" i="2"/>
  <c r="R2526" i="2"/>
  <c r="P2526" i="2"/>
  <c r="BK2526" i="2"/>
  <c r="J2526" i="2"/>
  <c r="BF2526" i="2"/>
  <c r="BI2525" i="2"/>
  <c r="BH2525" i="2"/>
  <c r="BG2525" i="2"/>
  <c r="BE2525" i="2"/>
  <c r="T2525" i="2"/>
  <c r="R2525" i="2"/>
  <c r="P2525" i="2"/>
  <c r="BK2525" i="2"/>
  <c r="J2525" i="2"/>
  <c r="BF2525" i="2"/>
  <c r="BI2524" i="2"/>
  <c r="BH2524" i="2"/>
  <c r="BG2524" i="2"/>
  <c r="BE2524" i="2"/>
  <c r="T2524" i="2"/>
  <c r="R2524" i="2"/>
  <c r="P2524" i="2"/>
  <c r="BK2524" i="2"/>
  <c r="J2524" i="2"/>
  <c r="BF2524" i="2"/>
  <c r="BI2523" i="2"/>
  <c r="BH2523" i="2"/>
  <c r="BG2523" i="2"/>
  <c r="BE2523" i="2"/>
  <c r="T2523" i="2"/>
  <c r="R2523" i="2"/>
  <c r="P2523" i="2"/>
  <c r="BK2523" i="2"/>
  <c r="J2523" i="2"/>
  <c r="BF2523" i="2"/>
  <c r="BI2522" i="2"/>
  <c r="BH2522" i="2"/>
  <c r="BG2522" i="2"/>
  <c r="BE2522" i="2"/>
  <c r="T2522" i="2"/>
  <c r="R2522" i="2"/>
  <c r="P2522" i="2"/>
  <c r="BK2522" i="2"/>
  <c r="J2522" i="2"/>
  <c r="BF2522" i="2"/>
  <c r="BI2521" i="2"/>
  <c r="BH2521" i="2"/>
  <c r="BG2521" i="2"/>
  <c r="BE2521" i="2"/>
  <c r="T2521" i="2"/>
  <c r="R2521" i="2"/>
  <c r="P2521" i="2"/>
  <c r="BK2521" i="2"/>
  <c r="J2521" i="2"/>
  <c r="BF2521" i="2"/>
  <c r="BI2520" i="2"/>
  <c r="BH2520" i="2"/>
  <c r="BG2520" i="2"/>
  <c r="BE2520" i="2"/>
  <c r="T2520" i="2"/>
  <c r="R2520" i="2"/>
  <c r="P2520" i="2"/>
  <c r="BK2520" i="2"/>
  <c r="J2520" i="2"/>
  <c r="BF2520" i="2"/>
  <c r="BI2519" i="2"/>
  <c r="BH2519" i="2"/>
  <c r="BG2519" i="2"/>
  <c r="BE2519" i="2"/>
  <c r="T2519" i="2"/>
  <c r="R2519" i="2"/>
  <c r="P2519" i="2"/>
  <c r="BK2519" i="2"/>
  <c r="J2519" i="2"/>
  <c r="BF2519" i="2"/>
  <c r="BI2518" i="2"/>
  <c r="BH2518" i="2"/>
  <c r="BG2518" i="2"/>
  <c r="BE2518" i="2"/>
  <c r="T2518" i="2"/>
  <c r="R2518" i="2"/>
  <c r="P2518" i="2"/>
  <c r="BK2518" i="2"/>
  <c r="J2518" i="2"/>
  <c r="BF2518" i="2"/>
  <c r="BI2517" i="2"/>
  <c r="BH2517" i="2"/>
  <c r="BG2517" i="2"/>
  <c r="BE2517" i="2"/>
  <c r="T2517" i="2"/>
  <c r="R2517" i="2"/>
  <c r="P2517" i="2"/>
  <c r="BK2517" i="2"/>
  <c r="J2517" i="2"/>
  <c r="BF2517" i="2"/>
  <c r="BI2516" i="2"/>
  <c r="BH2516" i="2"/>
  <c r="BG2516" i="2"/>
  <c r="BE2516" i="2"/>
  <c r="T2516" i="2"/>
  <c r="R2516" i="2"/>
  <c r="P2516" i="2"/>
  <c r="BK2516" i="2"/>
  <c r="J2516" i="2"/>
  <c r="BF2516" i="2"/>
  <c r="BI2515" i="2"/>
  <c r="BH2515" i="2"/>
  <c r="BG2515" i="2"/>
  <c r="BE2515" i="2"/>
  <c r="T2515" i="2"/>
  <c r="R2515" i="2"/>
  <c r="P2515" i="2"/>
  <c r="BK2515" i="2"/>
  <c r="J2515" i="2"/>
  <c r="BF2515" i="2"/>
  <c r="BI2510" i="2"/>
  <c r="BH2510" i="2"/>
  <c r="BG2510" i="2"/>
  <c r="BE2510" i="2"/>
  <c r="T2510" i="2"/>
  <c r="R2510" i="2"/>
  <c r="P2510" i="2"/>
  <c r="BK2510" i="2"/>
  <c r="J2510" i="2"/>
  <c r="BF2510" i="2"/>
  <c r="BI2509" i="2"/>
  <c r="BH2509" i="2"/>
  <c r="BG2509" i="2"/>
  <c r="BE2509" i="2"/>
  <c r="T2509" i="2"/>
  <c r="R2509" i="2"/>
  <c r="P2509" i="2"/>
  <c r="BK2509" i="2"/>
  <c r="J2509" i="2"/>
  <c r="BF2509" i="2"/>
  <c r="BI2508" i="2"/>
  <c r="BH2508" i="2"/>
  <c r="BG2508" i="2"/>
  <c r="BE2508" i="2"/>
  <c r="T2508" i="2"/>
  <c r="R2508" i="2"/>
  <c r="P2508" i="2"/>
  <c r="BK2508" i="2"/>
  <c r="J2508" i="2"/>
  <c r="BF2508" i="2"/>
  <c r="BI2507" i="2"/>
  <c r="BH2507" i="2"/>
  <c r="BG2507" i="2"/>
  <c r="BE2507" i="2"/>
  <c r="T2507" i="2"/>
  <c r="R2507" i="2"/>
  <c r="P2507" i="2"/>
  <c r="BK2507" i="2"/>
  <c r="J2507" i="2"/>
  <c r="BF2507" i="2"/>
  <c r="BI2506" i="2"/>
  <c r="BH2506" i="2"/>
  <c r="BG2506" i="2"/>
  <c r="BE2506" i="2"/>
  <c r="T2506" i="2"/>
  <c r="R2506" i="2"/>
  <c r="P2506" i="2"/>
  <c r="BK2506" i="2"/>
  <c r="J2506" i="2"/>
  <c r="BF2506" i="2"/>
  <c r="BI2505" i="2"/>
  <c r="BH2505" i="2"/>
  <c r="BG2505" i="2"/>
  <c r="BE2505" i="2"/>
  <c r="T2505" i="2"/>
  <c r="R2505" i="2"/>
  <c r="P2505" i="2"/>
  <c r="BK2505" i="2"/>
  <c r="J2505" i="2"/>
  <c r="BF2505" i="2"/>
  <c r="BI2504" i="2"/>
  <c r="BH2504" i="2"/>
  <c r="BG2504" i="2"/>
  <c r="BE2504" i="2"/>
  <c r="T2504" i="2"/>
  <c r="R2504" i="2"/>
  <c r="P2504" i="2"/>
  <c r="BK2504" i="2"/>
  <c r="J2504" i="2"/>
  <c r="BF2504" i="2"/>
  <c r="BI2503" i="2"/>
  <c r="BH2503" i="2"/>
  <c r="BG2503" i="2"/>
  <c r="BE2503" i="2"/>
  <c r="T2503" i="2"/>
  <c r="R2503" i="2"/>
  <c r="P2503" i="2"/>
  <c r="BK2503" i="2"/>
  <c r="J2503" i="2"/>
  <c r="BF2503" i="2"/>
  <c r="BI2502" i="2"/>
  <c r="BH2502" i="2"/>
  <c r="BG2502" i="2"/>
  <c r="BE2502" i="2"/>
  <c r="T2502" i="2"/>
  <c r="R2502" i="2"/>
  <c r="P2502" i="2"/>
  <c r="BK2502" i="2"/>
  <c r="J2502" i="2"/>
  <c r="BF2502" i="2"/>
  <c r="BI2501" i="2"/>
  <c r="BH2501" i="2"/>
  <c r="BG2501" i="2"/>
  <c r="BE2501" i="2"/>
  <c r="T2501" i="2"/>
  <c r="R2501" i="2"/>
  <c r="P2501" i="2"/>
  <c r="BK2501" i="2"/>
  <c r="J2501" i="2"/>
  <c r="BF2501" i="2"/>
  <c r="BI2500" i="2"/>
  <c r="BH2500" i="2"/>
  <c r="BG2500" i="2"/>
  <c r="BE2500" i="2"/>
  <c r="T2500" i="2"/>
  <c r="R2500" i="2"/>
  <c r="P2500" i="2"/>
  <c r="BK2500" i="2"/>
  <c r="J2500" i="2"/>
  <c r="BF2500" i="2"/>
  <c r="BI2499" i="2"/>
  <c r="BH2499" i="2"/>
  <c r="BG2499" i="2"/>
  <c r="BE2499" i="2"/>
  <c r="T2499" i="2"/>
  <c r="R2499" i="2"/>
  <c r="P2499" i="2"/>
  <c r="BK2499" i="2"/>
  <c r="J2499" i="2"/>
  <c r="BF2499" i="2"/>
  <c r="BI2498" i="2"/>
  <c r="BH2498" i="2"/>
  <c r="BG2498" i="2"/>
  <c r="BE2498" i="2"/>
  <c r="T2498" i="2"/>
  <c r="R2498" i="2"/>
  <c r="P2498" i="2"/>
  <c r="BK2498" i="2"/>
  <c r="J2498" i="2"/>
  <c r="BF2498" i="2"/>
  <c r="BI2497" i="2"/>
  <c r="BH2497" i="2"/>
  <c r="BG2497" i="2"/>
  <c r="BE2497" i="2"/>
  <c r="T2497" i="2"/>
  <c r="R2497" i="2"/>
  <c r="P2497" i="2"/>
  <c r="BK2497" i="2"/>
  <c r="J2497" i="2"/>
  <c r="BF2497" i="2"/>
  <c r="BI2496" i="2"/>
  <c r="BH2496" i="2"/>
  <c r="BG2496" i="2"/>
  <c r="BE2496" i="2"/>
  <c r="T2496" i="2"/>
  <c r="R2496" i="2"/>
  <c r="P2496" i="2"/>
  <c r="BK2496" i="2"/>
  <c r="J2496" i="2"/>
  <c r="BF2496" i="2"/>
  <c r="BI2495" i="2"/>
  <c r="BH2495" i="2"/>
  <c r="BG2495" i="2"/>
  <c r="BE2495" i="2"/>
  <c r="T2495" i="2"/>
  <c r="R2495" i="2"/>
  <c r="R2485" i="2" s="1"/>
  <c r="P2495" i="2"/>
  <c r="BK2495" i="2"/>
  <c r="J2495" i="2"/>
  <c r="BF2495" i="2"/>
  <c r="BI2494" i="2"/>
  <c r="BH2494" i="2"/>
  <c r="BG2494" i="2"/>
  <c r="BE2494" i="2"/>
  <c r="T2494" i="2"/>
  <c r="R2494" i="2"/>
  <c r="P2494" i="2"/>
  <c r="BK2494" i="2"/>
  <c r="BK2485" i="2" s="1"/>
  <c r="J2485" i="2" s="1"/>
  <c r="J111" i="2" s="1"/>
  <c r="J2494" i="2"/>
  <c r="BF2494" i="2"/>
  <c r="BI2486" i="2"/>
  <c r="BH2486" i="2"/>
  <c r="BG2486" i="2"/>
  <c r="BE2486" i="2"/>
  <c r="T2486" i="2"/>
  <c r="T2485" i="2"/>
  <c r="R2486" i="2"/>
  <c r="P2486" i="2"/>
  <c r="P2485" i="2"/>
  <c r="BK2486" i="2"/>
  <c r="J2486" i="2"/>
  <c r="BF2486" i="2" s="1"/>
  <c r="BI2484" i="2"/>
  <c r="BH2484" i="2"/>
  <c r="BG2484" i="2"/>
  <c r="BE2484" i="2"/>
  <c r="T2484" i="2"/>
  <c r="R2484" i="2"/>
  <c r="P2484" i="2"/>
  <c r="BK2484" i="2"/>
  <c r="J2484" i="2"/>
  <c r="BF2484" i="2"/>
  <c r="BI2483" i="2"/>
  <c r="BH2483" i="2"/>
  <c r="BG2483" i="2"/>
  <c r="BE2483" i="2"/>
  <c r="T2483" i="2"/>
  <c r="R2483" i="2"/>
  <c r="P2483" i="2"/>
  <c r="BK2483" i="2"/>
  <c r="J2483" i="2"/>
  <c r="BF2483" i="2"/>
  <c r="BI2482" i="2"/>
  <c r="BH2482" i="2"/>
  <c r="BG2482" i="2"/>
  <c r="BE2482" i="2"/>
  <c r="T2482" i="2"/>
  <c r="R2482" i="2"/>
  <c r="P2482" i="2"/>
  <c r="BK2482" i="2"/>
  <c r="J2482" i="2"/>
  <c r="BF2482" i="2"/>
  <c r="BI2481" i="2"/>
  <c r="BH2481" i="2"/>
  <c r="BG2481" i="2"/>
  <c r="BE2481" i="2"/>
  <c r="T2481" i="2"/>
  <c r="R2481" i="2"/>
  <c r="P2481" i="2"/>
  <c r="BK2481" i="2"/>
  <c r="J2481" i="2"/>
  <c r="BF2481" i="2"/>
  <c r="BI2480" i="2"/>
  <c r="BH2480" i="2"/>
  <c r="BG2480" i="2"/>
  <c r="BE2480" i="2"/>
  <c r="T2480" i="2"/>
  <c r="R2480" i="2"/>
  <c r="P2480" i="2"/>
  <c r="BK2480" i="2"/>
  <c r="J2480" i="2"/>
  <c r="BF2480" i="2"/>
  <c r="BI2479" i="2"/>
  <c r="BH2479" i="2"/>
  <c r="BG2479" i="2"/>
  <c r="BE2479" i="2"/>
  <c r="T2479" i="2"/>
  <c r="R2479" i="2"/>
  <c r="P2479" i="2"/>
  <c r="BK2479" i="2"/>
  <c r="J2479" i="2"/>
  <c r="BF2479" i="2"/>
  <c r="BI2478" i="2"/>
  <c r="BH2478" i="2"/>
  <c r="BG2478" i="2"/>
  <c r="BE2478" i="2"/>
  <c r="T2478" i="2"/>
  <c r="R2478" i="2"/>
  <c r="P2478" i="2"/>
  <c r="BK2478" i="2"/>
  <c r="J2478" i="2"/>
  <c r="BF2478" i="2"/>
  <c r="BI2477" i="2"/>
  <c r="BH2477" i="2"/>
  <c r="BG2477" i="2"/>
  <c r="BE2477" i="2"/>
  <c r="T2477" i="2"/>
  <c r="R2477" i="2"/>
  <c r="P2477" i="2"/>
  <c r="BK2477" i="2"/>
  <c r="J2477" i="2"/>
  <c r="BF2477" i="2"/>
  <c r="BI2476" i="2"/>
  <c r="BH2476" i="2"/>
  <c r="BG2476" i="2"/>
  <c r="BE2476" i="2"/>
  <c r="T2476" i="2"/>
  <c r="R2476" i="2"/>
  <c r="P2476" i="2"/>
  <c r="BK2476" i="2"/>
  <c r="J2476" i="2"/>
  <c r="BF2476" i="2"/>
  <c r="BI2475" i="2"/>
  <c r="BH2475" i="2"/>
  <c r="BG2475" i="2"/>
  <c r="BE2475" i="2"/>
  <c r="T2475" i="2"/>
  <c r="R2475" i="2"/>
  <c r="P2475" i="2"/>
  <c r="BK2475" i="2"/>
  <c r="J2475" i="2"/>
  <c r="BF2475" i="2"/>
  <c r="BI2474" i="2"/>
  <c r="BH2474" i="2"/>
  <c r="BG2474" i="2"/>
  <c r="BE2474" i="2"/>
  <c r="T2474" i="2"/>
  <c r="R2474" i="2"/>
  <c r="P2474" i="2"/>
  <c r="BK2474" i="2"/>
  <c r="J2474" i="2"/>
  <c r="BF2474" i="2"/>
  <c r="BI2473" i="2"/>
  <c r="BH2473" i="2"/>
  <c r="BG2473" i="2"/>
  <c r="BE2473" i="2"/>
  <c r="T2473" i="2"/>
  <c r="R2473" i="2"/>
  <c r="P2473" i="2"/>
  <c r="BK2473" i="2"/>
  <c r="J2473" i="2"/>
  <c r="BF2473" i="2"/>
  <c r="BI2472" i="2"/>
  <c r="BH2472" i="2"/>
  <c r="BG2472" i="2"/>
  <c r="BE2472" i="2"/>
  <c r="T2472" i="2"/>
  <c r="R2472" i="2"/>
  <c r="P2472" i="2"/>
  <c r="BK2472" i="2"/>
  <c r="J2472" i="2"/>
  <c r="BF2472" i="2"/>
  <c r="BI2471" i="2"/>
  <c r="BH2471" i="2"/>
  <c r="BG2471" i="2"/>
  <c r="BE2471" i="2"/>
  <c r="T2471" i="2"/>
  <c r="R2471" i="2"/>
  <c r="P2471" i="2"/>
  <c r="BK2471" i="2"/>
  <c r="J2471" i="2"/>
  <c r="BF2471" i="2"/>
  <c r="BI2470" i="2"/>
  <c r="BH2470" i="2"/>
  <c r="BG2470" i="2"/>
  <c r="BE2470" i="2"/>
  <c r="T2470" i="2"/>
  <c r="R2470" i="2"/>
  <c r="P2470" i="2"/>
  <c r="BK2470" i="2"/>
  <c r="J2470" i="2"/>
  <c r="BF2470" i="2"/>
  <c r="BI2468" i="2"/>
  <c r="BH2468" i="2"/>
  <c r="BG2468" i="2"/>
  <c r="BE2468" i="2"/>
  <c r="T2468" i="2"/>
  <c r="R2468" i="2"/>
  <c r="P2468" i="2"/>
  <c r="BK2468" i="2"/>
  <c r="J2468" i="2"/>
  <c r="BF2468" i="2"/>
  <c r="BI2460" i="2"/>
  <c r="BH2460" i="2"/>
  <c r="BG2460" i="2"/>
  <c r="BE2460" i="2"/>
  <c r="T2460" i="2"/>
  <c r="R2460" i="2"/>
  <c r="P2460" i="2"/>
  <c r="BK2460" i="2"/>
  <c r="J2460" i="2"/>
  <c r="BF2460" i="2"/>
  <c r="BI2458" i="2"/>
  <c r="BH2458" i="2"/>
  <c r="BG2458" i="2"/>
  <c r="BE2458" i="2"/>
  <c r="T2458" i="2"/>
  <c r="R2458" i="2"/>
  <c r="P2458" i="2"/>
  <c r="BK2458" i="2"/>
  <c r="J2458" i="2"/>
  <c r="BF2458" i="2"/>
  <c r="BI2457" i="2"/>
  <c r="BH2457" i="2"/>
  <c r="BG2457" i="2"/>
  <c r="BE2457" i="2"/>
  <c r="T2457" i="2"/>
  <c r="R2457" i="2"/>
  <c r="P2457" i="2"/>
  <c r="BK2457" i="2"/>
  <c r="J2457" i="2"/>
  <c r="BF2457" i="2"/>
  <c r="BI2456" i="2"/>
  <c r="BH2456" i="2"/>
  <c r="BG2456" i="2"/>
  <c r="BE2456" i="2"/>
  <c r="T2456" i="2"/>
  <c r="R2456" i="2"/>
  <c r="P2456" i="2"/>
  <c r="BK2456" i="2"/>
  <c r="J2456" i="2"/>
  <c r="BF2456" i="2"/>
  <c r="BI2454" i="2"/>
  <c r="BH2454" i="2"/>
  <c r="BG2454" i="2"/>
  <c r="BE2454" i="2"/>
  <c r="T2454" i="2"/>
  <c r="R2454" i="2"/>
  <c r="P2454" i="2"/>
  <c r="BK2454" i="2"/>
  <c r="J2454" i="2"/>
  <c r="BF2454" i="2"/>
  <c r="BI2453" i="2"/>
  <c r="BH2453" i="2"/>
  <c r="BG2453" i="2"/>
  <c r="BE2453" i="2"/>
  <c r="T2453" i="2"/>
  <c r="R2453" i="2"/>
  <c r="P2453" i="2"/>
  <c r="BK2453" i="2"/>
  <c r="J2453" i="2"/>
  <c r="BF2453" i="2"/>
  <c r="BI2447" i="2"/>
  <c r="BH2447" i="2"/>
  <c r="BG2447" i="2"/>
  <c r="BE2447" i="2"/>
  <c r="T2447" i="2"/>
  <c r="R2447" i="2"/>
  <c r="P2447" i="2"/>
  <c r="BK2447" i="2"/>
  <c r="J2447" i="2"/>
  <c r="BF2447" i="2"/>
  <c r="BI2436" i="2"/>
  <c r="BH2436" i="2"/>
  <c r="BG2436" i="2"/>
  <c r="BE2436" i="2"/>
  <c r="T2436" i="2"/>
  <c r="R2436" i="2"/>
  <c r="P2436" i="2"/>
  <c r="BK2436" i="2"/>
  <c r="J2436" i="2"/>
  <c r="BF2436" i="2"/>
  <c r="BI2434" i="2"/>
  <c r="BH2434" i="2"/>
  <c r="BG2434" i="2"/>
  <c r="BE2434" i="2"/>
  <c r="T2434" i="2"/>
  <c r="R2434" i="2"/>
  <c r="P2434" i="2"/>
  <c r="BK2434" i="2"/>
  <c r="J2434" i="2"/>
  <c r="BF2434" i="2"/>
  <c r="BI2433" i="2"/>
  <c r="BH2433" i="2"/>
  <c r="BG2433" i="2"/>
  <c r="BE2433" i="2"/>
  <c r="T2433" i="2"/>
  <c r="R2433" i="2"/>
  <c r="P2433" i="2"/>
  <c r="BK2433" i="2"/>
  <c r="J2433" i="2"/>
  <c r="BF2433" i="2"/>
  <c r="BI2432" i="2"/>
  <c r="BH2432" i="2"/>
  <c r="BG2432" i="2"/>
  <c r="BE2432" i="2"/>
  <c r="T2432" i="2"/>
  <c r="R2432" i="2"/>
  <c r="P2432" i="2"/>
  <c r="BK2432" i="2"/>
  <c r="J2432" i="2"/>
  <c r="BF2432" i="2"/>
  <c r="BI2431" i="2"/>
  <c r="BH2431" i="2"/>
  <c r="BG2431" i="2"/>
  <c r="BE2431" i="2"/>
  <c r="T2431" i="2"/>
  <c r="R2431" i="2"/>
  <c r="P2431" i="2"/>
  <c r="BK2431" i="2"/>
  <c r="J2431" i="2"/>
  <c r="BF2431" i="2"/>
  <c r="BI2425" i="2"/>
  <c r="BH2425" i="2"/>
  <c r="BG2425" i="2"/>
  <c r="BE2425" i="2"/>
  <c r="T2425" i="2"/>
  <c r="R2425" i="2"/>
  <c r="P2425" i="2"/>
  <c r="BK2425" i="2"/>
  <c r="J2425" i="2"/>
  <c r="BF2425" i="2"/>
  <c r="BI2424" i="2"/>
  <c r="BH2424" i="2"/>
  <c r="BG2424" i="2"/>
  <c r="BE2424" i="2"/>
  <c r="T2424" i="2"/>
  <c r="R2424" i="2"/>
  <c r="P2424" i="2"/>
  <c r="BK2424" i="2"/>
  <c r="J2424" i="2"/>
  <c r="BF2424" i="2"/>
  <c r="BI2421" i="2"/>
  <c r="BH2421" i="2"/>
  <c r="BG2421" i="2"/>
  <c r="BE2421" i="2"/>
  <c r="T2421" i="2"/>
  <c r="R2421" i="2"/>
  <c r="P2421" i="2"/>
  <c r="BK2421" i="2"/>
  <c r="J2421" i="2"/>
  <c r="BF2421" i="2"/>
  <c r="BI2420" i="2"/>
  <c r="BH2420" i="2"/>
  <c r="BG2420" i="2"/>
  <c r="BE2420" i="2"/>
  <c r="T2420" i="2"/>
  <c r="R2420" i="2"/>
  <c r="P2420" i="2"/>
  <c r="BK2420" i="2"/>
  <c r="J2420" i="2"/>
  <c r="BF2420" i="2"/>
  <c r="BI2417" i="2"/>
  <c r="BH2417" i="2"/>
  <c r="BG2417" i="2"/>
  <c r="BE2417" i="2"/>
  <c r="T2417" i="2"/>
  <c r="R2417" i="2"/>
  <c r="R2412" i="2" s="1"/>
  <c r="P2417" i="2"/>
  <c r="BK2417" i="2"/>
  <c r="J2417" i="2"/>
  <c r="BF2417" i="2"/>
  <c r="BI2416" i="2"/>
  <c r="BH2416" i="2"/>
  <c r="BG2416" i="2"/>
  <c r="BE2416" i="2"/>
  <c r="T2416" i="2"/>
  <c r="R2416" i="2"/>
  <c r="P2416" i="2"/>
  <c r="BK2416" i="2"/>
  <c r="BK2412" i="2" s="1"/>
  <c r="J2412" i="2" s="1"/>
  <c r="J110" i="2" s="1"/>
  <c r="J2416" i="2"/>
  <c r="BF2416" i="2"/>
  <c r="BI2413" i="2"/>
  <c r="BH2413" i="2"/>
  <c r="BG2413" i="2"/>
  <c r="BE2413" i="2"/>
  <c r="T2413" i="2"/>
  <c r="T2412" i="2"/>
  <c r="R2413" i="2"/>
  <c r="P2413" i="2"/>
  <c r="P2412" i="2"/>
  <c r="BK2413" i="2"/>
  <c r="J2413" i="2"/>
  <c r="BF2413" i="2" s="1"/>
  <c r="BI2411" i="2"/>
  <c r="BH2411" i="2"/>
  <c r="BG2411" i="2"/>
  <c r="BE2411" i="2"/>
  <c r="T2411" i="2"/>
  <c r="R2411" i="2"/>
  <c r="P2411" i="2"/>
  <c r="BK2411" i="2"/>
  <c r="J2411" i="2"/>
  <c r="BF2411" i="2"/>
  <c r="BI2410" i="2"/>
  <c r="BH2410" i="2"/>
  <c r="BG2410" i="2"/>
  <c r="BE2410" i="2"/>
  <c r="T2410" i="2"/>
  <c r="R2410" i="2"/>
  <c r="P2410" i="2"/>
  <c r="BK2410" i="2"/>
  <c r="J2410" i="2"/>
  <c r="BF2410" i="2"/>
  <c r="BI2409" i="2"/>
  <c r="BH2409" i="2"/>
  <c r="BG2409" i="2"/>
  <c r="BE2409" i="2"/>
  <c r="T2409" i="2"/>
  <c r="R2409" i="2"/>
  <c r="P2409" i="2"/>
  <c r="BK2409" i="2"/>
  <c r="J2409" i="2"/>
  <c r="BF2409" i="2"/>
  <c r="BI2408" i="2"/>
  <c r="BH2408" i="2"/>
  <c r="BG2408" i="2"/>
  <c r="BE2408" i="2"/>
  <c r="T2408" i="2"/>
  <c r="R2408" i="2"/>
  <c r="P2408" i="2"/>
  <c r="BK2408" i="2"/>
  <c r="J2408" i="2"/>
  <c r="BF2408" i="2"/>
  <c r="BI2407" i="2"/>
  <c r="BH2407" i="2"/>
  <c r="BG2407" i="2"/>
  <c r="BE2407" i="2"/>
  <c r="T2407" i="2"/>
  <c r="R2407" i="2"/>
  <c r="P2407" i="2"/>
  <c r="BK2407" i="2"/>
  <c r="J2407" i="2"/>
  <c r="BF2407" i="2"/>
  <c r="BI2406" i="2"/>
  <c r="BH2406" i="2"/>
  <c r="BG2406" i="2"/>
  <c r="BE2406" i="2"/>
  <c r="T2406" i="2"/>
  <c r="R2406" i="2"/>
  <c r="P2406" i="2"/>
  <c r="BK2406" i="2"/>
  <c r="J2406" i="2"/>
  <c r="BF2406" i="2"/>
  <c r="BI2405" i="2"/>
  <c r="BH2405" i="2"/>
  <c r="BG2405" i="2"/>
  <c r="BE2405" i="2"/>
  <c r="T2405" i="2"/>
  <c r="R2405" i="2"/>
  <c r="P2405" i="2"/>
  <c r="BK2405" i="2"/>
  <c r="J2405" i="2"/>
  <c r="BF2405" i="2"/>
  <c r="BI2404" i="2"/>
  <c r="BH2404" i="2"/>
  <c r="BG2404" i="2"/>
  <c r="BE2404" i="2"/>
  <c r="T2404" i="2"/>
  <c r="R2404" i="2"/>
  <c r="P2404" i="2"/>
  <c r="BK2404" i="2"/>
  <c r="J2404" i="2"/>
  <c r="BF2404" i="2"/>
  <c r="BI2400" i="2"/>
  <c r="BH2400" i="2"/>
  <c r="BG2400" i="2"/>
  <c r="BE2400" i="2"/>
  <c r="T2400" i="2"/>
  <c r="R2400" i="2"/>
  <c r="P2400" i="2"/>
  <c r="BK2400" i="2"/>
  <c r="J2400" i="2"/>
  <c r="BF2400" i="2"/>
  <c r="BI2399" i="2"/>
  <c r="BH2399" i="2"/>
  <c r="BG2399" i="2"/>
  <c r="BE2399" i="2"/>
  <c r="T2399" i="2"/>
  <c r="R2399" i="2"/>
  <c r="P2399" i="2"/>
  <c r="BK2399" i="2"/>
  <c r="J2399" i="2"/>
  <c r="BF2399" i="2"/>
  <c r="BI2398" i="2"/>
  <c r="BH2398" i="2"/>
  <c r="BG2398" i="2"/>
  <c r="BE2398" i="2"/>
  <c r="T2398" i="2"/>
  <c r="R2398" i="2"/>
  <c r="P2398" i="2"/>
  <c r="BK2398" i="2"/>
  <c r="J2398" i="2"/>
  <c r="BF2398" i="2"/>
  <c r="BI2397" i="2"/>
  <c r="BH2397" i="2"/>
  <c r="BG2397" i="2"/>
  <c r="BE2397" i="2"/>
  <c r="T2397" i="2"/>
  <c r="R2397" i="2"/>
  <c r="P2397" i="2"/>
  <c r="BK2397" i="2"/>
  <c r="J2397" i="2"/>
  <c r="BF2397" i="2"/>
  <c r="BI2396" i="2"/>
  <c r="BH2396" i="2"/>
  <c r="BG2396" i="2"/>
  <c r="BE2396" i="2"/>
  <c r="T2396" i="2"/>
  <c r="R2396" i="2"/>
  <c r="P2396" i="2"/>
  <c r="BK2396" i="2"/>
  <c r="J2396" i="2"/>
  <c r="BF2396" i="2"/>
  <c r="BI2395" i="2"/>
  <c r="BH2395" i="2"/>
  <c r="BG2395" i="2"/>
  <c r="BE2395" i="2"/>
  <c r="T2395" i="2"/>
  <c r="R2395" i="2"/>
  <c r="P2395" i="2"/>
  <c r="BK2395" i="2"/>
  <c r="J2395" i="2"/>
  <c r="BF2395" i="2"/>
  <c r="BI2394" i="2"/>
  <c r="BH2394" i="2"/>
  <c r="BG2394" i="2"/>
  <c r="BE2394" i="2"/>
  <c r="T2394" i="2"/>
  <c r="R2394" i="2"/>
  <c r="P2394" i="2"/>
  <c r="BK2394" i="2"/>
  <c r="J2394" i="2"/>
  <c r="BF2394" i="2"/>
  <c r="BI2393" i="2"/>
  <c r="BH2393" i="2"/>
  <c r="BG2393" i="2"/>
  <c r="BE2393" i="2"/>
  <c r="T2393" i="2"/>
  <c r="R2393" i="2"/>
  <c r="P2393" i="2"/>
  <c r="BK2393" i="2"/>
  <c r="J2393" i="2"/>
  <c r="BF2393" i="2"/>
  <c r="BI2392" i="2"/>
  <c r="BH2392" i="2"/>
  <c r="BG2392" i="2"/>
  <c r="BE2392" i="2"/>
  <c r="T2392" i="2"/>
  <c r="R2392" i="2"/>
  <c r="P2392" i="2"/>
  <c r="BK2392" i="2"/>
  <c r="J2392" i="2"/>
  <c r="BF2392" i="2"/>
  <c r="BI2391" i="2"/>
  <c r="BH2391" i="2"/>
  <c r="BG2391" i="2"/>
  <c r="BE2391" i="2"/>
  <c r="T2391" i="2"/>
  <c r="R2391" i="2"/>
  <c r="P2391" i="2"/>
  <c r="BK2391" i="2"/>
  <c r="J2391" i="2"/>
  <c r="BF2391" i="2"/>
  <c r="BI2390" i="2"/>
  <c r="BH2390" i="2"/>
  <c r="BG2390" i="2"/>
  <c r="BE2390" i="2"/>
  <c r="T2390" i="2"/>
  <c r="R2390" i="2"/>
  <c r="P2390" i="2"/>
  <c r="BK2390" i="2"/>
  <c r="J2390" i="2"/>
  <c r="BF2390" i="2"/>
  <c r="BI2389" i="2"/>
  <c r="BH2389" i="2"/>
  <c r="BG2389" i="2"/>
  <c r="BE2389" i="2"/>
  <c r="T2389" i="2"/>
  <c r="R2389" i="2"/>
  <c r="P2389" i="2"/>
  <c r="BK2389" i="2"/>
  <c r="J2389" i="2"/>
  <c r="BF2389" i="2"/>
  <c r="BI2388" i="2"/>
  <c r="BH2388" i="2"/>
  <c r="BG2388" i="2"/>
  <c r="BE2388" i="2"/>
  <c r="T2388" i="2"/>
  <c r="R2388" i="2"/>
  <c r="P2388" i="2"/>
  <c r="BK2388" i="2"/>
  <c r="J2388" i="2"/>
  <c r="BF2388" i="2"/>
  <c r="BI2387" i="2"/>
  <c r="BH2387" i="2"/>
  <c r="BG2387" i="2"/>
  <c r="BE2387" i="2"/>
  <c r="T2387" i="2"/>
  <c r="R2387" i="2"/>
  <c r="P2387" i="2"/>
  <c r="BK2387" i="2"/>
  <c r="J2387" i="2"/>
  <c r="BF2387" i="2"/>
  <c r="BI2386" i="2"/>
  <c r="BH2386" i="2"/>
  <c r="BG2386" i="2"/>
  <c r="BE2386" i="2"/>
  <c r="T2386" i="2"/>
  <c r="R2386" i="2"/>
  <c r="P2386" i="2"/>
  <c r="BK2386" i="2"/>
  <c r="J2386" i="2"/>
  <c r="BF2386" i="2"/>
  <c r="BI2385" i="2"/>
  <c r="BH2385" i="2"/>
  <c r="BG2385" i="2"/>
  <c r="BE2385" i="2"/>
  <c r="T2385" i="2"/>
  <c r="R2385" i="2"/>
  <c r="P2385" i="2"/>
  <c r="BK2385" i="2"/>
  <c r="J2385" i="2"/>
  <c r="BF2385" i="2"/>
  <c r="BI2383" i="2"/>
  <c r="BH2383" i="2"/>
  <c r="BG2383" i="2"/>
  <c r="BE2383" i="2"/>
  <c r="T2383" i="2"/>
  <c r="R2383" i="2"/>
  <c r="P2383" i="2"/>
  <c r="BK2383" i="2"/>
  <c r="J2383" i="2"/>
  <c r="BF2383" i="2"/>
  <c r="BI2382" i="2"/>
  <c r="BH2382" i="2"/>
  <c r="BG2382" i="2"/>
  <c r="BE2382" i="2"/>
  <c r="T2382" i="2"/>
  <c r="R2382" i="2"/>
  <c r="P2382" i="2"/>
  <c r="BK2382" i="2"/>
  <c r="J2382" i="2"/>
  <c r="BF2382" i="2"/>
  <c r="BI2381" i="2"/>
  <c r="BH2381" i="2"/>
  <c r="BG2381" i="2"/>
  <c r="BE2381" i="2"/>
  <c r="T2381" i="2"/>
  <c r="R2381" i="2"/>
  <c r="P2381" i="2"/>
  <c r="BK2381" i="2"/>
  <c r="J2381" i="2"/>
  <c r="BF2381" i="2"/>
  <c r="BI2380" i="2"/>
  <c r="BH2380" i="2"/>
  <c r="BG2380" i="2"/>
  <c r="BE2380" i="2"/>
  <c r="T2380" i="2"/>
  <c r="R2380" i="2"/>
  <c r="P2380" i="2"/>
  <c r="BK2380" i="2"/>
  <c r="J2380" i="2"/>
  <c r="BF2380" i="2"/>
  <c r="BI2379" i="2"/>
  <c r="BH2379" i="2"/>
  <c r="BG2379" i="2"/>
  <c r="BE2379" i="2"/>
  <c r="T2379" i="2"/>
  <c r="R2379" i="2"/>
  <c r="P2379" i="2"/>
  <c r="BK2379" i="2"/>
  <c r="J2379" i="2"/>
  <c r="BF2379" i="2"/>
  <c r="BI2378" i="2"/>
  <c r="BH2378" i="2"/>
  <c r="BG2378" i="2"/>
  <c r="BE2378" i="2"/>
  <c r="T2378" i="2"/>
  <c r="R2378" i="2"/>
  <c r="P2378" i="2"/>
  <c r="BK2378" i="2"/>
  <c r="J2378" i="2"/>
  <c r="BF2378" i="2"/>
  <c r="BI2377" i="2"/>
  <c r="BH2377" i="2"/>
  <c r="BG2377" i="2"/>
  <c r="BE2377" i="2"/>
  <c r="T2377" i="2"/>
  <c r="R2377" i="2"/>
  <c r="P2377" i="2"/>
  <c r="BK2377" i="2"/>
  <c r="J2377" i="2"/>
  <c r="BF2377" i="2"/>
  <c r="BI2376" i="2"/>
  <c r="BH2376" i="2"/>
  <c r="BG2376" i="2"/>
  <c r="BE2376" i="2"/>
  <c r="T2376" i="2"/>
  <c r="R2376" i="2"/>
  <c r="P2376" i="2"/>
  <c r="BK2376" i="2"/>
  <c r="J2376" i="2"/>
  <c r="BF2376" i="2"/>
  <c r="BI2375" i="2"/>
  <c r="BH2375" i="2"/>
  <c r="BG2375" i="2"/>
  <c r="BE2375" i="2"/>
  <c r="T2375" i="2"/>
  <c r="R2375" i="2"/>
  <c r="P2375" i="2"/>
  <c r="BK2375" i="2"/>
  <c r="J2375" i="2"/>
  <c r="BF2375" i="2"/>
  <c r="BI2374" i="2"/>
  <c r="BH2374" i="2"/>
  <c r="BG2374" i="2"/>
  <c r="BE2374" i="2"/>
  <c r="T2374" i="2"/>
  <c r="R2374" i="2"/>
  <c r="P2374" i="2"/>
  <c r="BK2374" i="2"/>
  <c r="J2374" i="2"/>
  <c r="BF2374" i="2"/>
  <c r="BI2373" i="2"/>
  <c r="BH2373" i="2"/>
  <c r="BG2373" i="2"/>
  <c r="BE2373" i="2"/>
  <c r="T2373" i="2"/>
  <c r="R2373" i="2"/>
  <c r="P2373" i="2"/>
  <c r="BK2373" i="2"/>
  <c r="J2373" i="2"/>
  <c r="BF2373" i="2"/>
  <c r="BI2372" i="2"/>
  <c r="BH2372" i="2"/>
  <c r="BG2372" i="2"/>
  <c r="BE2372" i="2"/>
  <c r="T2372" i="2"/>
  <c r="R2372" i="2"/>
  <c r="P2372" i="2"/>
  <c r="BK2372" i="2"/>
  <c r="J2372" i="2"/>
  <c r="BF2372" i="2"/>
  <c r="BI2371" i="2"/>
  <c r="BH2371" i="2"/>
  <c r="BG2371" i="2"/>
  <c r="BE2371" i="2"/>
  <c r="T2371" i="2"/>
  <c r="R2371" i="2"/>
  <c r="P2371" i="2"/>
  <c r="BK2371" i="2"/>
  <c r="J2371" i="2"/>
  <c r="BF2371" i="2"/>
  <c r="BI2370" i="2"/>
  <c r="BH2370" i="2"/>
  <c r="BG2370" i="2"/>
  <c r="BE2370" i="2"/>
  <c r="T2370" i="2"/>
  <c r="R2370" i="2"/>
  <c r="P2370" i="2"/>
  <c r="BK2370" i="2"/>
  <c r="J2370" i="2"/>
  <c r="BF2370" i="2"/>
  <c r="BI2368" i="2"/>
  <c r="BH2368" i="2"/>
  <c r="BG2368" i="2"/>
  <c r="BE2368" i="2"/>
  <c r="T2368" i="2"/>
  <c r="R2368" i="2"/>
  <c r="P2368" i="2"/>
  <c r="BK2368" i="2"/>
  <c r="J2368" i="2"/>
  <c r="BF2368" i="2"/>
  <c r="BI2367" i="2"/>
  <c r="BH2367" i="2"/>
  <c r="BG2367" i="2"/>
  <c r="BE2367" i="2"/>
  <c r="T2367" i="2"/>
  <c r="R2367" i="2"/>
  <c r="P2367" i="2"/>
  <c r="BK2367" i="2"/>
  <c r="J2367" i="2"/>
  <c r="BF2367" i="2"/>
  <c r="BI2366" i="2"/>
  <c r="BH2366" i="2"/>
  <c r="BG2366" i="2"/>
  <c r="BE2366" i="2"/>
  <c r="T2366" i="2"/>
  <c r="R2366" i="2"/>
  <c r="P2366" i="2"/>
  <c r="BK2366" i="2"/>
  <c r="J2366" i="2"/>
  <c r="BF2366" i="2"/>
  <c r="BI2365" i="2"/>
  <c r="BH2365" i="2"/>
  <c r="BG2365" i="2"/>
  <c r="BE2365" i="2"/>
  <c r="T2365" i="2"/>
  <c r="R2365" i="2"/>
  <c r="P2365" i="2"/>
  <c r="BK2365" i="2"/>
  <c r="J2365" i="2"/>
  <c r="BF2365" i="2"/>
  <c r="BI2364" i="2"/>
  <c r="BH2364" i="2"/>
  <c r="BG2364" i="2"/>
  <c r="BE2364" i="2"/>
  <c r="T2364" i="2"/>
  <c r="R2364" i="2"/>
  <c r="P2364" i="2"/>
  <c r="BK2364" i="2"/>
  <c r="J2364" i="2"/>
  <c r="BF2364" i="2"/>
  <c r="BI2362" i="2"/>
  <c r="BH2362" i="2"/>
  <c r="BG2362" i="2"/>
  <c r="BE2362" i="2"/>
  <c r="T2362" i="2"/>
  <c r="R2362" i="2"/>
  <c r="P2362" i="2"/>
  <c r="BK2362" i="2"/>
  <c r="J2362" i="2"/>
  <c r="BF2362" i="2"/>
  <c r="BI2361" i="2"/>
  <c r="BH2361" i="2"/>
  <c r="BG2361" i="2"/>
  <c r="BE2361" i="2"/>
  <c r="T2361" i="2"/>
  <c r="R2361" i="2"/>
  <c r="P2361" i="2"/>
  <c r="BK2361" i="2"/>
  <c r="J2361" i="2"/>
  <c r="BF2361" i="2"/>
  <c r="BI2360" i="2"/>
  <c r="BH2360" i="2"/>
  <c r="BG2360" i="2"/>
  <c r="BE2360" i="2"/>
  <c r="T2360" i="2"/>
  <c r="R2360" i="2"/>
  <c r="P2360" i="2"/>
  <c r="BK2360" i="2"/>
  <c r="J2360" i="2"/>
  <c r="BF2360" i="2"/>
  <c r="BI2359" i="2"/>
  <c r="BH2359" i="2"/>
  <c r="BG2359" i="2"/>
  <c r="BE2359" i="2"/>
  <c r="T2359" i="2"/>
  <c r="R2359" i="2"/>
  <c r="P2359" i="2"/>
  <c r="BK2359" i="2"/>
  <c r="J2359" i="2"/>
  <c r="BF2359" i="2"/>
  <c r="BI2358" i="2"/>
  <c r="BH2358" i="2"/>
  <c r="BG2358" i="2"/>
  <c r="BE2358" i="2"/>
  <c r="T2358" i="2"/>
  <c r="R2358" i="2"/>
  <c r="P2358" i="2"/>
  <c r="BK2358" i="2"/>
  <c r="J2358" i="2"/>
  <c r="BF2358" i="2"/>
  <c r="BI2357" i="2"/>
  <c r="BH2357" i="2"/>
  <c r="BG2357" i="2"/>
  <c r="BE2357" i="2"/>
  <c r="T2357" i="2"/>
  <c r="R2357" i="2"/>
  <c r="P2357" i="2"/>
  <c r="BK2357" i="2"/>
  <c r="J2357" i="2"/>
  <c r="BF2357" i="2"/>
  <c r="BI2356" i="2"/>
  <c r="BH2356" i="2"/>
  <c r="BG2356" i="2"/>
  <c r="BE2356" i="2"/>
  <c r="T2356" i="2"/>
  <c r="R2356" i="2"/>
  <c r="P2356" i="2"/>
  <c r="BK2356" i="2"/>
  <c r="J2356" i="2"/>
  <c r="BF2356" i="2"/>
  <c r="BI2355" i="2"/>
  <c r="BH2355" i="2"/>
  <c r="BG2355" i="2"/>
  <c r="BE2355" i="2"/>
  <c r="T2355" i="2"/>
  <c r="R2355" i="2"/>
  <c r="P2355" i="2"/>
  <c r="BK2355" i="2"/>
  <c r="J2355" i="2"/>
  <c r="BF2355" i="2"/>
  <c r="BI2354" i="2"/>
  <c r="BH2354" i="2"/>
  <c r="BG2354" i="2"/>
  <c r="BE2354" i="2"/>
  <c r="T2354" i="2"/>
  <c r="R2354" i="2"/>
  <c r="P2354" i="2"/>
  <c r="BK2354" i="2"/>
  <c r="J2354" i="2"/>
  <c r="BF2354" i="2"/>
  <c r="BI2353" i="2"/>
  <c r="BH2353" i="2"/>
  <c r="BG2353" i="2"/>
  <c r="BE2353" i="2"/>
  <c r="T2353" i="2"/>
  <c r="R2353" i="2"/>
  <c r="P2353" i="2"/>
  <c r="BK2353" i="2"/>
  <c r="J2353" i="2"/>
  <c r="BF2353" i="2"/>
  <c r="BI2352" i="2"/>
  <c r="BH2352" i="2"/>
  <c r="BG2352" i="2"/>
  <c r="BE2352" i="2"/>
  <c r="T2352" i="2"/>
  <c r="R2352" i="2"/>
  <c r="P2352" i="2"/>
  <c r="BK2352" i="2"/>
  <c r="J2352" i="2"/>
  <c r="BF2352" i="2"/>
  <c r="BI2350" i="2"/>
  <c r="BH2350" i="2"/>
  <c r="BG2350" i="2"/>
  <c r="BE2350" i="2"/>
  <c r="T2350" i="2"/>
  <c r="R2350" i="2"/>
  <c r="P2350" i="2"/>
  <c r="BK2350" i="2"/>
  <c r="J2350" i="2"/>
  <c r="BF2350" i="2"/>
  <c r="BI2349" i="2"/>
  <c r="BH2349" i="2"/>
  <c r="BG2349" i="2"/>
  <c r="BE2349" i="2"/>
  <c r="T2349" i="2"/>
  <c r="R2349" i="2"/>
  <c r="P2349" i="2"/>
  <c r="BK2349" i="2"/>
  <c r="J2349" i="2"/>
  <c r="BF2349" i="2"/>
  <c r="BI2348" i="2"/>
  <c r="BH2348" i="2"/>
  <c r="BG2348" i="2"/>
  <c r="BE2348" i="2"/>
  <c r="T2348" i="2"/>
  <c r="R2348" i="2"/>
  <c r="P2348" i="2"/>
  <c r="BK2348" i="2"/>
  <c r="J2348" i="2"/>
  <c r="BF2348" i="2"/>
  <c r="BI2347" i="2"/>
  <c r="BH2347" i="2"/>
  <c r="BG2347" i="2"/>
  <c r="BE2347" i="2"/>
  <c r="T2347" i="2"/>
  <c r="R2347" i="2"/>
  <c r="P2347" i="2"/>
  <c r="BK2347" i="2"/>
  <c r="J2347" i="2"/>
  <c r="BF2347" i="2"/>
  <c r="BI2346" i="2"/>
  <c r="BH2346" i="2"/>
  <c r="BG2346" i="2"/>
  <c r="BE2346" i="2"/>
  <c r="T2346" i="2"/>
  <c r="R2346" i="2"/>
  <c r="P2346" i="2"/>
  <c r="BK2346" i="2"/>
  <c r="J2346" i="2"/>
  <c r="BF2346" i="2"/>
  <c r="BI2345" i="2"/>
  <c r="BH2345" i="2"/>
  <c r="BG2345" i="2"/>
  <c r="BE2345" i="2"/>
  <c r="T2345" i="2"/>
  <c r="R2345" i="2"/>
  <c r="P2345" i="2"/>
  <c r="BK2345" i="2"/>
  <c r="J2345" i="2"/>
  <c r="BF2345" i="2"/>
  <c r="BI2344" i="2"/>
  <c r="BH2344" i="2"/>
  <c r="BG2344" i="2"/>
  <c r="BE2344" i="2"/>
  <c r="T2344" i="2"/>
  <c r="R2344" i="2"/>
  <c r="P2344" i="2"/>
  <c r="BK2344" i="2"/>
  <c r="J2344" i="2"/>
  <c r="BF2344" i="2"/>
  <c r="BI2343" i="2"/>
  <c r="BH2343" i="2"/>
  <c r="BG2343" i="2"/>
  <c r="BE2343" i="2"/>
  <c r="T2343" i="2"/>
  <c r="R2343" i="2"/>
  <c r="P2343" i="2"/>
  <c r="BK2343" i="2"/>
  <c r="J2343" i="2"/>
  <c r="BF2343" i="2"/>
  <c r="BI2342" i="2"/>
  <c r="BH2342" i="2"/>
  <c r="BG2342" i="2"/>
  <c r="BE2342" i="2"/>
  <c r="T2342" i="2"/>
  <c r="R2342" i="2"/>
  <c r="P2342" i="2"/>
  <c r="BK2342" i="2"/>
  <c r="J2342" i="2"/>
  <c r="BF2342" i="2"/>
  <c r="BI2341" i="2"/>
  <c r="BH2341" i="2"/>
  <c r="BG2341" i="2"/>
  <c r="BE2341" i="2"/>
  <c r="T2341" i="2"/>
  <c r="R2341" i="2"/>
  <c r="P2341" i="2"/>
  <c r="BK2341" i="2"/>
  <c r="J2341" i="2"/>
  <c r="BF2341" i="2"/>
  <c r="BI2340" i="2"/>
  <c r="BH2340" i="2"/>
  <c r="BG2340" i="2"/>
  <c r="BE2340" i="2"/>
  <c r="T2340" i="2"/>
  <c r="R2340" i="2"/>
  <c r="P2340" i="2"/>
  <c r="BK2340" i="2"/>
  <c r="J2340" i="2"/>
  <c r="BF2340" i="2"/>
  <c r="BI2305" i="2"/>
  <c r="BH2305" i="2"/>
  <c r="BG2305" i="2"/>
  <c r="BE2305" i="2"/>
  <c r="T2305" i="2"/>
  <c r="R2305" i="2"/>
  <c r="P2305" i="2"/>
  <c r="BK2305" i="2"/>
  <c r="J2305" i="2"/>
  <c r="BF2305" i="2"/>
  <c r="BI2304" i="2"/>
  <c r="BH2304" i="2"/>
  <c r="BG2304" i="2"/>
  <c r="BE2304" i="2"/>
  <c r="T2304" i="2"/>
  <c r="R2304" i="2"/>
  <c r="P2304" i="2"/>
  <c r="BK2304" i="2"/>
  <c r="J2304" i="2"/>
  <c r="BF2304" i="2"/>
  <c r="BI2303" i="2"/>
  <c r="BH2303" i="2"/>
  <c r="BG2303" i="2"/>
  <c r="BE2303" i="2"/>
  <c r="T2303" i="2"/>
  <c r="R2303" i="2"/>
  <c r="P2303" i="2"/>
  <c r="BK2303" i="2"/>
  <c r="J2303" i="2"/>
  <c r="BF2303" i="2"/>
  <c r="BI2302" i="2"/>
  <c r="BH2302" i="2"/>
  <c r="BG2302" i="2"/>
  <c r="BE2302" i="2"/>
  <c r="T2302" i="2"/>
  <c r="R2302" i="2"/>
  <c r="P2302" i="2"/>
  <c r="BK2302" i="2"/>
  <c r="J2302" i="2"/>
  <c r="BF2302" i="2"/>
  <c r="BI2300" i="2"/>
  <c r="BH2300" i="2"/>
  <c r="BG2300" i="2"/>
  <c r="BE2300" i="2"/>
  <c r="T2300" i="2"/>
  <c r="R2300" i="2"/>
  <c r="P2300" i="2"/>
  <c r="BK2300" i="2"/>
  <c r="J2300" i="2"/>
  <c r="BF2300" i="2"/>
  <c r="BI2299" i="2"/>
  <c r="BH2299" i="2"/>
  <c r="BG2299" i="2"/>
  <c r="BE2299" i="2"/>
  <c r="T2299" i="2"/>
  <c r="R2299" i="2"/>
  <c r="P2299" i="2"/>
  <c r="BK2299" i="2"/>
  <c r="J2299" i="2"/>
  <c r="BF2299" i="2"/>
  <c r="BI2298" i="2"/>
  <c r="BH2298" i="2"/>
  <c r="BG2298" i="2"/>
  <c r="BE2298" i="2"/>
  <c r="T2298" i="2"/>
  <c r="R2298" i="2"/>
  <c r="P2298" i="2"/>
  <c r="BK2298" i="2"/>
  <c r="J2298" i="2"/>
  <c r="BF2298" i="2"/>
  <c r="BI2297" i="2"/>
  <c r="BH2297" i="2"/>
  <c r="BG2297" i="2"/>
  <c r="BE2297" i="2"/>
  <c r="T2297" i="2"/>
  <c r="R2297" i="2"/>
  <c r="P2297" i="2"/>
  <c r="BK2297" i="2"/>
  <c r="J2297" i="2"/>
  <c r="BF2297" i="2"/>
  <c r="BI2296" i="2"/>
  <c r="BH2296" i="2"/>
  <c r="BG2296" i="2"/>
  <c r="BE2296" i="2"/>
  <c r="T2296" i="2"/>
  <c r="R2296" i="2"/>
  <c r="P2296" i="2"/>
  <c r="BK2296" i="2"/>
  <c r="J2296" i="2"/>
  <c r="BF2296" i="2"/>
  <c r="BI2295" i="2"/>
  <c r="BH2295" i="2"/>
  <c r="BG2295" i="2"/>
  <c r="BE2295" i="2"/>
  <c r="T2295" i="2"/>
  <c r="R2295" i="2"/>
  <c r="P2295" i="2"/>
  <c r="BK2295" i="2"/>
  <c r="J2295" i="2"/>
  <c r="BF2295" i="2"/>
  <c r="BI2294" i="2"/>
  <c r="BH2294" i="2"/>
  <c r="BG2294" i="2"/>
  <c r="BE2294" i="2"/>
  <c r="T2294" i="2"/>
  <c r="R2294" i="2"/>
  <c r="P2294" i="2"/>
  <c r="BK2294" i="2"/>
  <c r="J2294" i="2"/>
  <c r="BF2294" i="2"/>
  <c r="BI2293" i="2"/>
  <c r="BH2293" i="2"/>
  <c r="BG2293" i="2"/>
  <c r="BE2293" i="2"/>
  <c r="T2293" i="2"/>
  <c r="R2293" i="2"/>
  <c r="P2293" i="2"/>
  <c r="BK2293" i="2"/>
  <c r="J2293" i="2"/>
  <c r="BF2293" i="2"/>
  <c r="BI2292" i="2"/>
  <c r="BH2292" i="2"/>
  <c r="BG2292" i="2"/>
  <c r="BE2292" i="2"/>
  <c r="T2292" i="2"/>
  <c r="R2292" i="2"/>
  <c r="P2292" i="2"/>
  <c r="BK2292" i="2"/>
  <c r="J2292" i="2"/>
  <c r="BF2292" i="2"/>
  <c r="BI2291" i="2"/>
  <c r="BH2291" i="2"/>
  <c r="BG2291" i="2"/>
  <c r="BE2291" i="2"/>
  <c r="T2291" i="2"/>
  <c r="R2291" i="2"/>
  <c r="P2291" i="2"/>
  <c r="BK2291" i="2"/>
  <c r="J2291" i="2"/>
  <c r="BF2291" i="2"/>
  <c r="BI2289" i="2"/>
  <c r="BH2289" i="2"/>
  <c r="BG2289" i="2"/>
  <c r="BE2289" i="2"/>
  <c r="T2289" i="2"/>
  <c r="R2289" i="2"/>
  <c r="P2289" i="2"/>
  <c r="BK2289" i="2"/>
  <c r="J2289" i="2"/>
  <c r="BF2289" i="2"/>
  <c r="BI2288" i="2"/>
  <c r="BH2288" i="2"/>
  <c r="BG2288" i="2"/>
  <c r="BE2288" i="2"/>
  <c r="T2288" i="2"/>
  <c r="R2288" i="2"/>
  <c r="P2288" i="2"/>
  <c r="BK2288" i="2"/>
  <c r="J2288" i="2"/>
  <c r="BF2288" i="2"/>
  <c r="BI2287" i="2"/>
  <c r="BH2287" i="2"/>
  <c r="BG2287" i="2"/>
  <c r="BE2287" i="2"/>
  <c r="T2287" i="2"/>
  <c r="R2287" i="2"/>
  <c r="P2287" i="2"/>
  <c r="BK2287" i="2"/>
  <c r="J2287" i="2"/>
  <c r="BF2287" i="2"/>
  <c r="BI2286" i="2"/>
  <c r="BH2286" i="2"/>
  <c r="BG2286" i="2"/>
  <c r="BE2286" i="2"/>
  <c r="T2286" i="2"/>
  <c r="R2286" i="2"/>
  <c r="P2286" i="2"/>
  <c r="BK2286" i="2"/>
  <c r="J2286" i="2"/>
  <c r="BF2286" i="2"/>
  <c r="BI2285" i="2"/>
  <c r="BH2285" i="2"/>
  <c r="BG2285" i="2"/>
  <c r="BE2285" i="2"/>
  <c r="T2285" i="2"/>
  <c r="R2285" i="2"/>
  <c r="P2285" i="2"/>
  <c r="BK2285" i="2"/>
  <c r="J2285" i="2"/>
  <c r="BF2285" i="2"/>
  <c r="BI2284" i="2"/>
  <c r="BH2284" i="2"/>
  <c r="BG2284" i="2"/>
  <c r="BE2284" i="2"/>
  <c r="T2284" i="2"/>
  <c r="R2284" i="2"/>
  <c r="P2284" i="2"/>
  <c r="BK2284" i="2"/>
  <c r="J2284" i="2"/>
  <c r="BF2284" i="2"/>
  <c r="BI2283" i="2"/>
  <c r="BH2283" i="2"/>
  <c r="BG2283" i="2"/>
  <c r="BE2283" i="2"/>
  <c r="T2283" i="2"/>
  <c r="R2283" i="2"/>
  <c r="P2283" i="2"/>
  <c r="BK2283" i="2"/>
  <c r="J2283" i="2"/>
  <c r="BF2283" i="2"/>
  <c r="BI2282" i="2"/>
  <c r="BH2282" i="2"/>
  <c r="BG2282" i="2"/>
  <c r="BE2282" i="2"/>
  <c r="T2282" i="2"/>
  <c r="R2282" i="2"/>
  <c r="P2282" i="2"/>
  <c r="BK2282" i="2"/>
  <c r="J2282" i="2"/>
  <c r="BF2282" i="2"/>
  <c r="BI2281" i="2"/>
  <c r="BH2281" i="2"/>
  <c r="BG2281" i="2"/>
  <c r="BE2281" i="2"/>
  <c r="T2281" i="2"/>
  <c r="R2281" i="2"/>
  <c r="P2281" i="2"/>
  <c r="BK2281" i="2"/>
  <c r="J2281" i="2"/>
  <c r="BF2281" i="2"/>
  <c r="BI2280" i="2"/>
  <c r="BH2280" i="2"/>
  <c r="BG2280" i="2"/>
  <c r="BE2280" i="2"/>
  <c r="T2280" i="2"/>
  <c r="R2280" i="2"/>
  <c r="P2280" i="2"/>
  <c r="BK2280" i="2"/>
  <c r="J2280" i="2"/>
  <c r="BF2280" i="2"/>
  <c r="BI2279" i="2"/>
  <c r="BH2279" i="2"/>
  <c r="BG2279" i="2"/>
  <c r="BE2279" i="2"/>
  <c r="T2279" i="2"/>
  <c r="R2279" i="2"/>
  <c r="P2279" i="2"/>
  <c r="BK2279" i="2"/>
  <c r="J2279" i="2"/>
  <c r="BF2279" i="2"/>
  <c r="BI2278" i="2"/>
  <c r="BH2278" i="2"/>
  <c r="BG2278" i="2"/>
  <c r="BE2278" i="2"/>
  <c r="T2278" i="2"/>
  <c r="R2278" i="2"/>
  <c r="P2278" i="2"/>
  <c r="BK2278" i="2"/>
  <c r="J2278" i="2"/>
  <c r="BF2278" i="2"/>
  <c r="BI2277" i="2"/>
  <c r="BH2277" i="2"/>
  <c r="BG2277" i="2"/>
  <c r="BE2277" i="2"/>
  <c r="T2277" i="2"/>
  <c r="R2277" i="2"/>
  <c r="P2277" i="2"/>
  <c r="BK2277" i="2"/>
  <c r="J2277" i="2"/>
  <c r="BF2277" i="2"/>
  <c r="BI2276" i="2"/>
  <c r="BH2276" i="2"/>
  <c r="BG2276" i="2"/>
  <c r="BE2276" i="2"/>
  <c r="T2276" i="2"/>
  <c r="R2276" i="2"/>
  <c r="P2276" i="2"/>
  <c r="BK2276" i="2"/>
  <c r="J2276" i="2"/>
  <c r="BF2276" i="2"/>
  <c r="BI2275" i="2"/>
  <c r="BH2275" i="2"/>
  <c r="BG2275" i="2"/>
  <c r="BE2275" i="2"/>
  <c r="T2275" i="2"/>
  <c r="R2275" i="2"/>
  <c r="P2275" i="2"/>
  <c r="BK2275" i="2"/>
  <c r="J2275" i="2"/>
  <c r="BF2275" i="2"/>
  <c r="BI2274" i="2"/>
  <c r="BH2274" i="2"/>
  <c r="BG2274" i="2"/>
  <c r="BE2274" i="2"/>
  <c r="T2274" i="2"/>
  <c r="R2274" i="2"/>
  <c r="P2274" i="2"/>
  <c r="BK2274" i="2"/>
  <c r="J2274" i="2"/>
  <c r="BF2274" i="2"/>
  <c r="BI2273" i="2"/>
  <c r="BH2273" i="2"/>
  <c r="BG2273" i="2"/>
  <c r="BE2273" i="2"/>
  <c r="T2273" i="2"/>
  <c r="R2273" i="2"/>
  <c r="P2273" i="2"/>
  <c r="BK2273" i="2"/>
  <c r="J2273" i="2"/>
  <c r="BF2273" i="2"/>
  <c r="BI2267" i="2"/>
  <c r="BH2267" i="2"/>
  <c r="BG2267" i="2"/>
  <c r="BE2267" i="2"/>
  <c r="T2267" i="2"/>
  <c r="R2267" i="2"/>
  <c r="P2267" i="2"/>
  <c r="BK2267" i="2"/>
  <c r="J2267" i="2"/>
  <c r="BF2267" i="2"/>
  <c r="BI2266" i="2"/>
  <c r="BH2266" i="2"/>
  <c r="BG2266" i="2"/>
  <c r="BE2266" i="2"/>
  <c r="T2266" i="2"/>
  <c r="R2266" i="2"/>
  <c r="P2266" i="2"/>
  <c r="BK2266" i="2"/>
  <c r="J2266" i="2"/>
  <c r="BF2266" i="2"/>
  <c r="BI2262" i="2"/>
  <c r="BH2262" i="2"/>
  <c r="BG2262" i="2"/>
  <c r="BE2262" i="2"/>
  <c r="T2262" i="2"/>
  <c r="R2262" i="2"/>
  <c r="P2262" i="2"/>
  <c r="BK2262" i="2"/>
  <c r="J2262" i="2"/>
  <c r="BF2262" i="2"/>
  <c r="BI2261" i="2"/>
  <c r="BH2261" i="2"/>
  <c r="BG2261" i="2"/>
  <c r="BE2261" i="2"/>
  <c r="T2261" i="2"/>
  <c r="R2261" i="2"/>
  <c r="P2261" i="2"/>
  <c r="BK2261" i="2"/>
  <c r="J2261" i="2"/>
  <c r="BF2261" i="2"/>
  <c r="BI2260" i="2"/>
  <c r="BH2260" i="2"/>
  <c r="BG2260" i="2"/>
  <c r="BE2260" i="2"/>
  <c r="T2260" i="2"/>
  <c r="R2260" i="2"/>
  <c r="P2260" i="2"/>
  <c r="BK2260" i="2"/>
  <c r="J2260" i="2"/>
  <c r="BF2260" i="2"/>
  <c r="BI2259" i="2"/>
  <c r="BH2259" i="2"/>
  <c r="BG2259" i="2"/>
  <c r="BE2259" i="2"/>
  <c r="T2259" i="2"/>
  <c r="R2259" i="2"/>
  <c r="P2259" i="2"/>
  <c r="BK2259" i="2"/>
  <c r="J2259" i="2"/>
  <c r="BF2259" i="2"/>
  <c r="BI2258" i="2"/>
  <c r="BH2258" i="2"/>
  <c r="BG2258" i="2"/>
  <c r="BE2258" i="2"/>
  <c r="T2258" i="2"/>
  <c r="R2258" i="2"/>
  <c r="P2258" i="2"/>
  <c r="BK2258" i="2"/>
  <c r="J2258" i="2"/>
  <c r="BF2258" i="2"/>
  <c r="BI2257" i="2"/>
  <c r="BH2257" i="2"/>
  <c r="BG2257" i="2"/>
  <c r="BE2257" i="2"/>
  <c r="T2257" i="2"/>
  <c r="R2257" i="2"/>
  <c r="P2257" i="2"/>
  <c r="BK2257" i="2"/>
  <c r="J2257" i="2"/>
  <c r="BF2257" i="2"/>
  <c r="BI2256" i="2"/>
  <c r="BH2256" i="2"/>
  <c r="BG2256" i="2"/>
  <c r="BE2256" i="2"/>
  <c r="T2256" i="2"/>
  <c r="R2256" i="2"/>
  <c r="P2256" i="2"/>
  <c r="BK2256" i="2"/>
  <c r="J2256" i="2"/>
  <c r="BF2256" i="2"/>
  <c r="BI2255" i="2"/>
  <c r="BH2255" i="2"/>
  <c r="BG2255" i="2"/>
  <c r="BE2255" i="2"/>
  <c r="T2255" i="2"/>
  <c r="R2255" i="2"/>
  <c r="P2255" i="2"/>
  <c r="BK2255" i="2"/>
  <c r="J2255" i="2"/>
  <c r="BF2255" i="2"/>
  <c r="BI2254" i="2"/>
  <c r="BH2254" i="2"/>
  <c r="BG2254" i="2"/>
  <c r="BE2254" i="2"/>
  <c r="T2254" i="2"/>
  <c r="R2254" i="2"/>
  <c r="P2254" i="2"/>
  <c r="BK2254" i="2"/>
  <c r="J2254" i="2"/>
  <c r="BF2254" i="2"/>
  <c r="BI2253" i="2"/>
  <c r="BH2253" i="2"/>
  <c r="BG2253" i="2"/>
  <c r="BE2253" i="2"/>
  <c r="T2253" i="2"/>
  <c r="R2253" i="2"/>
  <c r="P2253" i="2"/>
  <c r="BK2253" i="2"/>
  <c r="J2253" i="2"/>
  <c r="BF2253" i="2"/>
  <c r="BI2252" i="2"/>
  <c r="BH2252" i="2"/>
  <c r="BG2252" i="2"/>
  <c r="BE2252" i="2"/>
  <c r="T2252" i="2"/>
  <c r="R2252" i="2"/>
  <c r="P2252" i="2"/>
  <c r="BK2252" i="2"/>
  <c r="J2252" i="2"/>
  <c r="BF2252" i="2"/>
  <c r="BI2251" i="2"/>
  <c r="BH2251" i="2"/>
  <c r="BG2251" i="2"/>
  <c r="BE2251" i="2"/>
  <c r="T2251" i="2"/>
  <c r="R2251" i="2"/>
  <c r="P2251" i="2"/>
  <c r="BK2251" i="2"/>
  <c r="J2251" i="2"/>
  <c r="BF2251" i="2"/>
  <c r="BI2250" i="2"/>
  <c r="BH2250" i="2"/>
  <c r="BG2250" i="2"/>
  <c r="BE2250" i="2"/>
  <c r="T2250" i="2"/>
  <c r="R2250" i="2"/>
  <c r="P2250" i="2"/>
  <c r="BK2250" i="2"/>
  <c r="J2250" i="2"/>
  <c r="BF2250" i="2"/>
  <c r="BI2249" i="2"/>
  <c r="BH2249" i="2"/>
  <c r="BG2249" i="2"/>
  <c r="BE2249" i="2"/>
  <c r="T2249" i="2"/>
  <c r="R2249" i="2"/>
  <c r="P2249" i="2"/>
  <c r="BK2249" i="2"/>
  <c r="J2249" i="2"/>
  <c r="BF2249" i="2"/>
  <c r="BI2248" i="2"/>
  <c r="BH2248" i="2"/>
  <c r="BG2248" i="2"/>
  <c r="BE2248" i="2"/>
  <c r="T2248" i="2"/>
  <c r="R2248" i="2"/>
  <c r="P2248" i="2"/>
  <c r="BK2248" i="2"/>
  <c r="J2248" i="2"/>
  <c r="BF2248" i="2"/>
  <c r="BI2247" i="2"/>
  <c r="BH2247" i="2"/>
  <c r="BG2247" i="2"/>
  <c r="BE2247" i="2"/>
  <c r="T2247" i="2"/>
  <c r="R2247" i="2"/>
  <c r="P2247" i="2"/>
  <c r="BK2247" i="2"/>
  <c r="J2247" i="2"/>
  <c r="BF2247" i="2"/>
  <c r="BI2246" i="2"/>
  <c r="BH2246" i="2"/>
  <c r="BG2246" i="2"/>
  <c r="BE2246" i="2"/>
  <c r="T2246" i="2"/>
  <c r="R2246" i="2"/>
  <c r="P2246" i="2"/>
  <c r="BK2246" i="2"/>
  <c r="J2246" i="2"/>
  <c r="BF2246" i="2"/>
  <c r="BI2245" i="2"/>
  <c r="BH2245" i="2"/>
  <c r="BG2245" i="2"/>
  <c r="BE2245" i="2"/>
  <c r="T2245" i="2"/>
  <c r="R2245" i="2"/>
  <c r="P2245" i="2"/>
  <c r="BK2245" i="2"/>
  <c r="J2245" i="2"/>
  <c r="BF2245" i="2"/>
  <c r="BI2244" i="2"/>
  <c r="BH2244" i="2"/>
  <c r="BG2244" i="2"/>
  <c r="BE2244" i="2"/>
  <c r="T2244" i="2"/>
  <c r="R2244" i="2"/>
  <c r="P2244" i="2"/>
  <c r="BK2244" i="2"/>
  <c r="J2244" i="2"/>
  <c r="BF2244" i="2"/>
  <c r="BI2243" i="2"/>
  <c r="BH2243" i="2"/>
  <c r="BG2243" i="2"/>
  <c r="BE2243" i="2"/>
  <c r="T2243" i="2"/>
  <c r="R2243" i="2"/>
  <c r="P2243" i="2"/>
  <c r="BK2243" i="2"/>
  <c r="J2243" i="2"/>
  <c r="BF2243" i="2"/>
  <c r="BI2242" i="2"/>
  <c r="BH2242" i="2"/>
  <c r="BG2242" i="2"/>
  <c r="BE2242" i="2"/>
  <c r="T2242" i="2"/>
  <c r="R2242" i="2"/>
  <c r="P2242" i="2"/>
  <c r="BK2242" i="2"/>
  <c r="J2242" i="2"/>
  <c r="BF2242" i="2"/>
  <c r="BI2241" i="2"/>
  <c r="BH2241" i="2"/>
  <c r="BG2241" i="2"/>
  <c r="BE2241" i="2"/>
  <c r="T2241" i="2"/>
  <c r="R2241" i="2"/>
  <c r="P2241" i="2"/>
  <c r="BK2241" i="2"/>
  <c r="J2241" i="2"/>
  <c r="BF2241" i="2"/>
  <c r="BI2240" i="2"/>
  <c r="BH2240" i="2"/>
  <c r="BG2240" i="2"/>
  <c r="BE2240" i="2"/>
  <c r="T2240" i="2"/>
  <c r="R2240" i="2"/>
  <c r="P2240" i="2"/>
  <c r="BK2240" i="2"/>
  <c r="J2240" i="2"/>
  <c r="BF2240" i="2"/>
  <c r="BI2239" i="2"/>
  <c r="BH2239" i="2"/>
  <c r="BG2239" i="2"/>
  <c r="BE2239" i="2"/>
  <c r="T2239" i="2"/>
  <c r="R2239" i="2"/>
  <c r="P2239" i="2"/>
  <c r="BK2239" i="2"/>
  <c r="J2239" i="2"/>
  <c r="BF2239" i="2"/>
  <c r="BI2238" i="2"/>
  <c r="BH2238" i="2"/>
  <c r="BG2238" i="2"/>
  <c r="BE2238" i="2"/>
  <c r="T2238" i="2"/>
  <c r="R2238" i="2"/>
  <c r="P2238" i="2"/>
  <c r="BK2238" i="2"/>
  <c r="J2238" i="2"/>
  <c r="BF2238" i="2"/>
  <c r="BI2237" i="2"/>
  <c r="BH2237" i="2"/>
  <c r="BG2237" i="2"/>
  <c r="BE2237" i="2"/>
  <c r="T2237" i="2"/>
  <c r="R2237" i="2"/>
  <c r="P2237" i="2"/>
  <c r="BK2237" i="2"/>
  <c r="J2237" i="2"/>
  <c r="BF2237" i="2"/>
  <c r="BI2231" i="2"/>
  <c r="BH2231" i="2"/>
  <c r="BG2231" i="2"/>
  <c r="BE2231" i="2"/>
  <c r="T2231" i="2"/>
  <c r="R2231" i="2"/>
  <c r="P2231" i="2"/>
  <c r="BK2231" i="2"/>
  <c r="J2231" i="2"/>
  <c r="BF2231" i="2"/>
  <c r="BI2230" i="2"/>
  <c r="BH2230" i="2"/>
  <c r="BG2230" i="2"/>
  <c r="BE2230" i="2"/>
  <c r="T2230" i="2"/>
  <c r="R2230" i="2"/>
  <c r="P2230" i="2"/>
  <c r="BK2230" i="2"/>
  <c r="J2230" i="2"/>
  <c r="BF2230" i="2"/>
  <c r="BI2229" i="2"/>
  <c r="BH2229" i="2"/>
  <c r="BG2229" i="2"/>
  <c r="BE2229" i="2"/>
  <c r="T2229" i="2"/>
  <c r="R2229" i="2"/>
  <c r="P2229" i="2"/>
  <c r="BK2229" i="2"/>
  <c r="J2229" i="2"/>
  <c r="BF2229" i="2"/>
  <c r="BI2228" i="2"/>
  <c r="BH2228" i="2"/>
  <c r="BG2228" i="2"/>
  <c r="BE2228" i="2"/>
  <c r="T2228" i="2"/>
  <c r="R2228" i="2"/>
  <c r="P2228" i="2"/>
  <c r="BK2228" i="2"/>
  <c r="J2228" i="2"/>
  <c r="BF2228" i="2"/>
  <c r="BI2227" i="2"/>
  <c r="BH2227" i="2"/>
  <c r="BG2227" i="2"/>
  <c r="BE2227" i="2"/>
  <c r="T2227" i="2"/>
  <c r="R2227" i="2"/>
  <c r="P2227" i="2"/>
  <c r="BK2227" i="2"/>
  <c r="J2227" i="2"/>
  <c r="BF2227" i="2"/>
  <c r="BI2226" i="2"/>
  <c r="BH2226" i="2"/>
  <c r="BG2226" i="2"/>
  <c r="BE2226" i="2"/>
  <c r="T2226" i="2"/>
  <c r="R2226" i="2"/>
  <c r="P2226" i="2"/>
  <c r="BK2226" i="2"/>
  <c r="J2226" i="2"/>
  <c r="BF2226" i="2"/>
  <c r="BI2225" i="2"/>
  <c r="BH2225" i="2"/>
  <c r="BG2225" i="2"/>
  <c r="BE2225" i="2"/>
  <c r="T2225" i="2"/>
  <c r="R2225" i="2"/>
  <c r="P2225" i="2"/>
  <c r="BK2225" i="2"/>
  <c r="J2225" i="2"/>
  <c r="BF2225" i="2"/>
  <c r="BI2223" i="2"/>
  <c r="BH2223" i="2"/>
  <c r="BG2223" i="2"/>
  <c r="BE2223" i="2"/>
  <c r="T2223" i="2"/>
  <c r="R2223" i="2"/>
  <c r="P2223" i="2"/>
  <c r="BK2223" i="2"/>
  <c r="J2223" i="2"/>
  <c r="BF2223" i="2"/>
  <c r="BI2222" i="2"/>
  <c r="BH2222" i="2"/>
  <c r="BG2222" i="2"/>
  <c r="BE2222" i="2"/>
  <c r="T2222" i="2"/>
  <c r="R2222" i="2"/>
  <c r="P2222" i="2"/>
  <c r="BK2222" i="2"/>
  <c r="J2222" i="2"/>
  <c r="BF2222" i="2"/>
  <c r="BI2221" i="2"/>
  <c r="BH2221" i="2"/>
  <c r="BG2221" i="2"/>
  <c r="BE2221" i="2"/>
  <c r="T2221" i="2"/>
  <c r="R2221" i="2"/>
  <c r="P2221" i="2"/>
  <c r="BK2221" i="2"/>
  <c r="J2221" i="2"/>
  <c r="BF2221" i="2"/>
  <c r="BI2219" i="2"/>
  <c r="BH2219" i="2"/>
  <c r="BG2219" i="2"/>
  <c r="BE2219" i="2"/>
  <c r="T2219" i="2"/>
  <c r="R2219" i="2"/>
  <c r="P2219" i="2"/>
  <c r="BK2219" i="2"/>
  <c r="J2219" i="2"/>
  <c r="BF2219" i="2"/>
  <c r="BI2218" i="2"/>
  <c r="BH2218" i="2"/>
  <c r="BG2218" i="2"/>
  <c r="BE2218" i="2"/>
  <c r="T2218" i="2"/>
  <c r="R2218" i="2"/>
  <c r="P2218" i="2"/>
  <c r="BK2218" i="2"/>
  <c r="J2218" i="2"/>
  <c r="BF2218" i="2"/>
  <c r="BI2217" i="2"/>
  <c r="BH2217" i="2"/>
  <c r="BG2217" i="2"/>
  <c r="BE2217" i="2"/>
  <c r="T2217" i="2"/>
  <c r="R2217" i="2"/>
  <c r="P2217" i="2"/>
  <c r="BK2217" i="2"/>
  <c r="J2217" i="2"/>
  <c r="BF2217" i="2"/>
  <c r="BI2216" i="2"/>
  <c r="BH2216" i="2"/>
  <c r="BG2216" i="2"/>
  <c r="BE2216" i="2"/>
  <c r="T2216" i="2"/>
  <c r="R2216" i="2"/>
  <c r="P2216" i="2"/>
  <c r="BK2216" i="2"/>
  <c r="J2216" i="2"/>
  <c r="BF2216" i="2"/>
  <c r="BI2214" i="2"/>
  <c r="BH2214" i="2"/>
  <c r="BG2214" i="2"/>
  <c r="BE2214" i="2"/>
  <c r="T2214" i="2"/>
  <c r="R2214" i="2"/>
  <c r="P2214" i="2"/>
  <c r="BK2214" i="2"/>
  <c r="J2214" i="2"/>
  <c r="BF2214" i="2"/>
  <c r="BI2213" i="2"/>
  <c r="BH2213" i="2"/>
  <c r="BG2213" i="2"/>
  <c r="BE2213" i="2"/>
  <c r="T2213" i="2"/>
  <c r="R2213" i="2"/>
  <c r="P2213" i="2"/>
  <c r="BK2213" i="2"/>
  <c r="J2213" i="2"/>
  <c r="BF2213" i="2"/>
  <c r="BI2212" i="2"/>
  <c r="BH2212" i="2"/>
  <c r="BG2212" i="2"/>
  <c r="BE2212" i="2"/>
  <c r="T2212" i="2"/>
  <c r="R2212" i="2"/>
  <c r="P2212" i="2"/>
  <c r="BK2212" i="2"/>
  <c r="J2212" i="2"/>
  <c r="BF2212" i="2"/>
  <c r="BI2211" i="2"/>
  <c r="BH2211" i="2"/>
  <c r="BG2211" i="2"/>
  <c r="BE2211" i="2"/>
  <c r="T2211" i="2"/>
  <c r="R2211" i="2"/>
  <c r="P2211" i="2"/>
  <c r="BK2211" i="2"/>
  <c r="J2211" i="2"/>
  <c r="BF2211" i="2"/>
  <c r="BI2210" i="2"/>
  <c r="BH2210" i="2"/>
  <c r="BG2210" i="2"/>
  <c r="BE2210" i="2"/>
  <c r="T2210" i="2"/>
  <c r="R2210" i="2"/>
  <c r="P2210" i="2"/>
  <c r="BK2210" i="2"/>
  <c r="J2210" i="2"/>
  <c r="BF2210" i="2"/>
  <c r="BI2209" i="2"/>
  <c r="BH2209" i="2"/>
  <c r="BG2209" i="2"/>
  <c r="BE2209" i="2"/>
  <c r="T2209" i="2"/>
  <c r="R2209" i="2"/>
  <c r="P2209" i="2"/>
  <c r="BK2209" i="2"/>
  <c r="J2209" i="2"/>
  <c r="BF2209" i="2"/>
  <c r="BI2208" i="2"/>
  <c r="BH2208" i="2"/>
  <c r="BG2208" i="2"/>
  <c r="BE2208" i="2"/>
  <c r="T2208" i="2"/>
  <c r="R2208" i="2"/>
  <c r="P2208" i="2"/>
  <c r="BK2208" i="2"/>
  <c r="J2208" i="2"/>
  <c r="BF2208" i="2"/>
  <c r="BI2207" i="2"/>
  <c r="BH2207" i="2"/>
  <c r="BG2207" i="2"/>
  <c r="BE2207" i="2"/>
  <c r="T2207" i="2"/>
  <c r="R2207" i="2"/>
  <c r="P2207" i="2"/>
  <c r="BK2207" i="2"/>
  <c r="J2207" i="2"/>
  <c r="BF2207" i="2"/>
  <c r="BI2206" i="2"/>
  <c r="BH2206" i="2"/>
  <c r="BG2206" i="2"/>
  <c r="BE2206" i="2"/>
  <c r="T2206" i="2"/>
  <c r="R2206" i="2"/>
  <c r="P2206" i="2"/>
  <c r="BK2206" i="2"/>
  <c r="J2206" i="2"/>
  <c r="BF2206" i="2"/>
  <c r="BI2205" i="2"/>
  <c r="BH2205" i="2"/>
  <c r="BG2205" i="2"/>
  <c r="BE2205" i="2"/>
  <c r="T2205" i="2"/>
  <c r="R2205" i="2"/>
  <c r="P2205" i="2"/>
  <c r="BK2205" i="2"/>
  <c r="J2205" i="2"/>
  <c r="BF2205" i="2"/>
  <c r="BI2204" i="2"/>
  <c r="BH2204" i="2"/>
  <c r="BG2204" i="2"/>
  <c r="BE2204" i="2"/>
  <c r="T2204" i="2"/>
  <c r="R2204" i="2"/>
  <c r="P2204" i="2"/>
  <c r="BK2204" i="2"/>
  <c r="J2204" i="2"/>
  <c r="BF2204" i="2"/>
  <c r="BI2203" i="2"/>
  <c r="BH2203" i="2"/>
  <c r="BG2203" i="2"/>
  <c r="BE2203" i="2"/>
  <c r="T2203" i="2"/>
  <c r="R2203" i="2"/>
  <c r="P2203" i="2"/>
  <c r="BK2203" i="2"/>
  <c r="J2203" i="2"/>
  <c r="BF2203" i="2"/>
  <c r="BI2201" i="2"/>
  <c r="BH2201" i="2"/>
  <c r="BG2201" i="2"/>
  <c r="BE2201" i="2"/>
  <c r="T2201" i="2"/>
  <c r="R2201" i="2"/>
  <c r="P2201" i="2"/>
  <c r="BK2201" i="2"/>
  <c r="J2201" i="2"/>
  <c r="BF2201" i="2"/>
  <c r="BI2200" i="2"/>
  <c r="BH2200" i="2"/>
  <c r="BG2200" i="2"/>
  <c r="BE2200" i="2"/>
  <c r="T2200" i="2"/>
  <c r="R2200" i="2"/>
  <c r="P2200" i="2"/>
  <c r="BK2200" i="2"/>
  <c r="J2200" i="2"/>
  <c r="BF2200" i="2"/>
  <c r="BI2198" i="2"/>
  <c r="BH2198" i="2"/>
  <c r="BG2198" i="2"/>
  <c r="BE2198" i="2"/>
  <c r="T2198" i="2"/>
  <c r="R2198" i="2"/>
  <c r="P2198" i="2"/>
  <c r="BK2198" i="2"/>
  <c r="J2198" i="2"/>
  <c r="BF2198" i="2"/>
  <c r="BI2197" i="2"/>
  <c r="BH2197" i="2"/>
  <c r="BG2197" i="2"/>
  <c r="BE2197" i="2"/>
  <c r="T2197" i="2"/>
  <c r="R2197" i="2"/>
  <c r="P2197" i="2"/>
  <c r="BK2197" i="2"/>
  <c r="J2197" i="2"/>
  <c r="BF2197" i="2"/>
  <c r="BI2183" i="2"/>
  <c r="BH2183" i="2"/>
  <c r="BG2183" i="2"/>
  <c r="BE2183" i="2"/>
  <c r="T2183" i="2"/>
  <c r="R2183" i="2"/>
  <c r="P2183" i="2"/>
  <c r="BK2183" i="2"/>
  <c r="J2183" i="2"/>
  <c r="BF2183" i="2"/>
  <c r="BI2181" i="2"/>
  <c r="BH2181" i="2"/>
  <c r="BG2181" i="2"/>
  <c r="BE2181" i="2"/>
  <c r="T2181" i="2"/>
  <c r="R2181" i="2"/>
  <c r="P2181" i="2"/>
  <c r="BK2181" i="2"/>
  <c r="J2181" i="2"/>
  <c r="BF2181" i="2"/>
  <c r="BI2180" i="2"/>
  <c r="BH2180" i="2"/>
  <c r="BG2180" i="2"/>
  <c r="BE2180" i="2"/>
  <c r="T2180" i="2"/>
  <c r="R2180" i="2"/>
  <c r="P2180" i="2"/>
  <c r="BK2180" i="2"/>
  <c r="J2180" i="2"/>
  <c r="BF2180" i="2"/>
  <c r="BI2179" i="2"/>
  <c r="BH2179" i="2"/>
  <c r="BG2179" i="2"/>
  <c r="BE2179" i="2"/>
  <c r="T2179" i="2"/>
  <c r="R2179" i="2"/>
  <c r="P2179" i="2"/>
  <c r="BK2179" i="2"/>
  <c r="J2179" i="2"/>
  <c r="BF2179" i="2"/>
  <c r="BI2178" i="2"/>
  <c r="BH2178" i="2"/>
  <c r="BG2178" i="2"/>
  <c r="BE2178" i="2"/>
  <c r="T2178" i="2"/>
  <c r="R2178" i="2"/>
  <c r="P2178" i="2"/>
  <c r="BK2178" i="2"/>
  <c r="J2178" i="2"/>
  <c r="BF2178" i="2"/>
  <c r="BI2172" i="2"/>
  <c r="BH2172" i="2"/>
  <c r="BG2172" i="2"/>
  <c r="BE2172" i="2"/>
  <c r="T2172" i="2"/>
  <c r="R2172" i="2"/>
  <c r="P2172" i="2"/>
  <c r="BK2172" i="2"/>
  <c r="J2172" i="2"/>
  <c r="BF2172" i="2"/>
  <c r="BI2171" i="2"/>
  <c r="BH2171" i="2"/>
  <c r="BG2171" i="2"/>
  <c r="BE2171" i="2"/>
  <c r="T2171" i="2"/>
  <c r="R2171" i="2"/>
  <c r="P2171" i="2"/>
  <c r="BK2171" i="2"/>
  <c r="J2171" i="2"/>
  <c r="BF2171" i="2"/>
  <c r="BI2167" i="2"/>
  <c r="BH2167" i="2"/>
  <c r="BG2167" i="2"/>
  <c r="BE2167" i="2"/>
  <c r="T2167" i="2"/>
  <c r="R2167" i="2"/>
  <c r="P2167" i="2"/>
  <c r="BK2167" i="2"/>
  <c r="J2167" i="2"/>
  <c r="BF2167" i="2"/>
  <c r="BI2166" i="2"/>
  <c r="BH2166" i="2"/>
  <c r="BG2166" i="2"/>
  <c r="BE2166" i="2"/>
  <c r="T2166" i="2"/>
  <c r="R2166" i="2"/>
  <c r="P2166" i="2"/>
  <c r="BK2166" i="2"/>
  <c r="J2166" i="2"/>
  <c r="BF2166" i="2"/>
  <c r="BI2160" i="2"/>
  <c r="BH2160" i="2"/>
  <c r="BG2160" i="2"/>
  <c r="BE2160" i="2"/>
  <c r="T2160" i="2"/>
  <c r="R2160" i="2"/>
  <c r="P2160" i="2"/>
  <c r="BK2160" i="2"/>
  <c r="J2160" i="2"/>
  <c r="BF2160" i="2"/>
  <c r="BI2159" i="2"/>
  <c r="BH2159" i="2"/>
  <c r="BG2159" i="2"/>
  <c r="BE2159" i="2"/>
  <c r="T2159" i="2"/>
  <c r="R2159" i="2"/>
  <c r="P2159" i="2"/>
  <c r="BK2159" i="2"/>
  <c r="J2159" i="2"/>
  <c r="BF2159" i="2"/>
  <c r="BI2157" i="2"/>
  <c r="BH2157" i="2"/>
  <c r="BG2157" i="2"/>
  <c r="BE2157" i="2"/>
  <c r="T2157" i="2"/>
  <c r="R2157" i="2"/>
  <c r="P2157" i="2"/>
  <c r="BK2157" i="2"/>
  <c r="J2157" i="2"/>
  <c r="BF2157" i="2"/>
  <c r="BI2156" i="2"/>
  <c r="BH2156" i="2"/>
  <c r="BG2156" i="2"/>
  <c r="BE2156" i="2"/>
  <c r="T2156" i="2"/>
  <c r="R2156" i="2"/>
  <c r="P2156" i="2"/>
  <c r="BK2156" i="2"/>
  <c r="J2156" i="2"/>
  <c r="BF2156" i="2"/>
  <c r="BI2154" i="2"/>
  <c r="BH2154" i="2"/>
  <c r="BG2154" i="2"/>
  <c r="BE2154" i="2"/>
  <c r="T2154" i="2"/>
  <c r="T2153" i="2"/>
  <c r="R2154" i="2"/>
  <c r="R2153" i="2"/>
  <c r="P2154" i="2"/>
  <c r="P2153" i="2"/>
  <c r="BK2154" i="2"/>
  <c r="BK2153" i="2"/>
  <c r="J2153" i="2" s="1"/>
  <c r="J109" i="2" s="1"/>
  <c r="J2154" i="2"/>
  <c r="BF2154" i="2" s="1"/>
  <c r="BI2152" i="2"/>
  <c r="BH2152" i="2"/>
  <c r="BG2152" i="2"/>
  <c r="BE2152" i="2"/>
  <c r="T2152" i="2"/>
  <c r="R2152" i="2"/>
  <c r="P2152" i="2"/>
  <c r="BK2152" i="2"/>
  <c r="J2152" i="2"/>
  <c r="BF2152" i="2"/>
  <c r="BI2151" i="2"/>
  <c r="BH2151" i="2"/>
  <c r="BG2151" i="2"/>
  <c r="BE2151" i="2"/>
  <c r="T2151" i="2"/>
  <c r="R2151" i="2"/>
  <c r="R2147" i="2" s="1"/>
  <c r="P2151" i="2"/>
  <c r="BK2151" i="2"/>
  <c r="J2151" i="2"/>
  <c r="BF2151" i="2"/>
  <c r="BI2149" i="2"/>
  <c r="BH2149" i="2"/>
  <c r="BG2149" i="2"/>
  <c r="BE2149" i="2"/>
  <c r="T2149" i="2"/>
  <c r="R2149" i="2"/>
  <c r="P2149" i="2"/>
  <c r="BK2149" i="2"/>
  <c r="BK2147" i="2" s="1"/>
  <c r="J2147" i="2" s="1"/>
  <c r="J108" i="2" s="1"/>
  <c r="J2149" i="2"/>
  <c r="BF2149" i="2"/>
  <c r="BI2148" i="2"/>
  <c r="BH2148" i="2"/>
  <c r="BG2148" i="2"/>
  <c r="BE2148" i="2"/>
  <c r="T2148" i="2"/>
  <c r="T2147" i="2"/>
  <c r="R2148" i="2"/>
  <c r="P2148" i="2"/>
  <c r="P2147" i="2"/>
  <c r="BK2148" i="2"/>
  <c r="J2148" i="2"/>
  <c r="BF2148" i="2" s="1"/>
  <c r="BI2146" i="2"/>
  <c r="BH2146" i="2"/>
  <c r="BG2146" i="2"/>
  <c r="BE2146" i="2"/>
  <c r="T2146" i="2"/>
  <c r="R2146" i="2"/>
  <c r="P2146" i="2"/>
  <c r="BK2146" i="2"/>
  <c r="J2146" i="2"/>
  <c r="BF2146" i="2"/>
  <c r="BI2113" i="2"/>
  <c r="BH2113" i="2"/>
  <c r="BG2113" i="2"/>
  <c r="BE2113" i="2"/>
  <c r="T2113" i="2"/>
  <c r="R2113" i="2"/>
  <c r="P2113" i="2"/>
  <c r="BK2113" i="2"/>
  <c r="J2113" i="2"/>
  <c r="BF2113" i="2"/>
  <c r="BI2099" i="2"/>
  <c r="BH2099" i="2"/>
  <c r="BG2099" i="2"/>
  <c r="BE2099" i="2"/>
  <c r="T2099" i="2"/>
  <c r="R2099" i="2"/>
  <c r="P2099" i="2"/>
  <c r="BK2099" i="2"/>
  <c r="J2099" i="2"/>
  <c r="BF2099" i="2"/>
  <c r="BI2093" i="2"/>
  <c r="BH2093" i="2"/>
  <c r="BG2093" i="2"/>
  <c r="BE2093" i="2"/>
  <c r="T2093" i="2"/>
  <c r="T2092" i="2"/>
  <c r="R2093" i="2"/>
  <c r="R2092" i="2" s="1"/>
  <c r="P2093" i="2"/>
  <c r="P2092" i="2"/>
  <c r="BK2093" i="2"/>
  <c r="BK2092" i="2" s="1"/>
  <c r="J2093" i="2"/>
  <c r="BF2093" i="2"/>
  <c r="BI2090" i="2"/>
  <c r="BH2090" i="2"/>
  <c r="BG2090" i="2"/>
  <c r="BE2090" i="2"/>
  <c r="T2090" i="2"/>
  <c r="T2089" i="2"/>
  <c r="R2090" i="2"/>
  <c r="R2089" i="2"/>
  <c r="P2090" i="2"/>
  <c r="P2089" i="2"/>
  <c r="BK2090" i="2"/>
  <c r="BK2089" i="2"/>
  <c r="J2089" i="2" s="1"/>
  <c r="J105" i="2" s="1"/>
  <c r="J2090" i="2"/>
  <c r="BF2090" i="2" s="1"/>
  <c r="BI2088" i="2"/>
  <c r="BH2088" i="2"/>
  <c r="BG2088" i="2"/>
  <c r="BE2088" i="2"/>
  <c r="T2088" i="2"/>
  <c r="R2088" i="2"/>
  <c r="P2088" i="2"/>
  <c r="BK2088" i="2"/>
  <c r="J2088" i="2"/>
  <c r="BF2088" i="2"/>
  <c r="BI2087" i="2"/>
  <c r="BH2087" i="2"/>
  <c r="BG2087" i="2"/>
  <c r="BE2087" i="2"/>
  <c r="T2087" i="2"/>
  <c r="R2087" i="2"/>
  <c r="P2087" i="2"/>
  <c r="BK2087" i="2"/>
  <c r="J2087" i="2"/>
  <c r="BF2087" i="2"/>
  <c r="BI2085" i="2"/>
  <c r="BH2085" i="2"/>
  <c r="BG2085" i="2"/>
  <c r="BE2085" i="2"/>
  <c r="T2085" i="2"/>
  <c r="R2085" i="2"/>
  <c r="P2085" i="2"/>
  <c r="BK2085" i="2"/>
  <c r="J2085" i="2"/>
  <c r="BF2085" i="2"/>
  <c r="BI2084" i="2"/>
  <c r="BH2084" i="2"/>
  <c r="BG2084" i="2"/>
  <c r="BE2084" i="2"/>
  <c r="T2084" i="2"/>
  <c r="R2084" i="2"/>
  <c r="P2084" i="2"/>
  <c r="BK2084" i="2"/>
  <c r="J2084" i="2"/>
  <c r="BF2084" i="2"/>
  <c r="BI2083" i="2"/>
  <c r="BH2083" i="2"/>
  <c r="BG2083" i="2"/>
  <c r="BE2083" i="2"/>
  <c r="T2083" i="2"/>
  <c r="R2083" i="2"/>
  <c r="P2083" i="2"/>
  <c r="BK2083" i="2"/>
  <c r="J2083" i="2"/>
  <c r="BF2083" i="2"/>
  <c r="BI2080" i="2"/>
  <c r="BH2080" i="2"/>
  <c r="BG2080" i="2"/>
  <c r="BE2080" i="2"/>
  <c r="T2080" i="2"/>
  <c r="R2080" i="2"/>
  <c r="P2080" i="2"/>
  <c r="BK2080" i="2"/>
  <c r="J2080" i="2"/>
  <c r="BF2080" i="2"/>
  <c r="BI2079" i="2"/>
  <c r="BH2079" i="2"/>
  <c r="BG2079" i="2"/>
  <c r="BE2079" i="2"/>
  <c r="T2079" i="2"/>
  <c r="R2079" i="2"/>
  <c r="P2079" i="2"/>
  <c r="BK2079" i="2"/>
  <c r="J2079" i="2"/>
  <c r="BF2079" i="2"/>
  <c r="BI2076" i="2"/>
  <c r="BH2076" i="2"/>
  <c r="BG2076" i="2"/>
  <c r="BE2076" i="2"/>
  <c r="T2076" i="2"/>
  <c r="R2076" i="2"/>
  <c r="P2076" i="2"/>
  <c r="BK2076" i="2"/>
  <c r="J2076" i="2"/>
  <c r="BF2076" i="2"/>
  <c r="BI2075" i="2"/>
  <c r="BH2075" i="2"/>
  <c r="BG2075" i="2"/>
  <c r="BE2075" i="2"/>
  <c r="T2075" i="2"/>
  <c r="R2075" i="2"/>
  <c r="P2075" i="2"/>
  <c r="BK2075" i="2"/>
  <c r="J2075" i="2"/>
  <c r="BF2075" i="2"/>
  <c r="BI2071" i="2"/>
  <c r="BH2071" i="2"/>
  <c r="BG2071" i="2"/>
  <c r="BE2071" i="2"/>
  <c r="T2071" i="2"/>
  <c r="R2071" i="2"/>
  <c r="P2071" i="2"/>
  <c r="BK2071" i="2"/>
  <c r="J2071" i="2"/>
  <c r="BF2071" i="2"/>
  <c r="BI1861" i="2"/>
  <c r="BH1861" i="2"/>
  <c r="BG1861" i="2"/>
  <c r="BE1861" i="2"/>
  <c r="T1861" i="2"/>
  <c r="R1861" i="2"/>
  <c r="P1861" i="2"/>
  <c r="BK1861" i="2"/>
  <c r="J1861" i="2"/>
  <c r="BF1861" i="2"/>
  <c r="BI1860" i="2"/>
  <c r="BH1860" i="2"/>
  <c r="BG1860" i="2"/>
  <c r="BE1860" i="2"/>
  <c r="T1860" i="2"/>
  <c r="R1860" i="2"/>
  <c r="P1860" i="2"/>
  <c r="BK1860" i="2"/>
  <c r="J1860" i="2"/>
  <c r="BF1860" i="2"/>
  <c r="BI1856" i="2"/>
  <c r="BH1856" i="2"/>
  <c r="BG1856" i="2"/>
  <c r="BE1856" i="2"/>
  <c r="T1856" i="2"/>
  <c r="R1856" i="2"/>
  <c r="P1856" i="2"/>
  <c r="BK1856" i="2"/>
  <c r="J1856" i="2"/>
  <c r="BF1856" i="2"/>
  <c r="BI1852" i="2"/>
  <c r="BH1852" i="2"/>
  <c r="BG1852" i="2"/>
  <c r="BE1852" i="2"/>
  <c r="T1852" i="2"/>
  <c r="R1852" i="2"/>
  <c r="P1852" i="2"/>
  <c r="BK1852" i="2"/>
  <c r="J1852" i="2"/>
  <c r="BF1852" i="2"/>
  <c r="BI1849" i="2"/>
  <c r="BH1849" i="2"/>
  <c r="BG1849" i="2"/>
  <c r="BE1849" i="2"/>
  <c r="T1849" i="2"/>
  <c r="R1849" i="2"/>
  <c r="P1849" i="2"/>
  <c r="BK1849" i="2"/>
  <c r="J1849" i="2"/>
  <c r="BF1849" i="2"/>
  <c r="BI1831" i="2"/>
  <c r="BH1831" i="2"/>
  <c r="BG1831" i="2"/>
  <c r="BE1831" i="2"/>
  <c r="T1831" i="2"/>
  <c r="R1831" i="2"/>
  <c r="P1831" i="2"/>
  <c r="BK1831" i="2"/>
  <c r="J1831" i="2"/>
  <c r="BF1831" i="2"/>
  <c r="BI1823" i="2"/>
  <c r="BH1823" i="2"/>
  <c r="BG1823" i="2"/>
  <c r="BE1823" i="2"/>
  <c r="T1823" i="2"/>
  <c r="R1823" i="2"/>
  <c r="P1823" i="2"/>
  <c r="BK1823" i="2"/>
  <c r="J1823" i="2"/>
  <c r="BF1823" i="2"/>
  <c r="BI1815" i="2"/>
  <c r="BH1815" i="2"/>
  <c r="BG1815" i="2"/>
  <c r="BE1815" i="2"/>
  <c r="T1815" i="2"/>
  <c r="R1815" i="2"/>
  <c r="P1815" i="2"/>
  <c r="BK1815" i="2"/>
  <c r="J1815" i="2"/>
  <c r="BF1815" i="2"/>
  <c r="BI1811" i="2"/>
  <c r="BH1811" i="2"/>
  <c r="BG1811" i="2"/>
  <c r="BE1811" i="2"/>
  <c r="T1811" i="2"/>
  <c r="R1811" i="2"/>
  <c r="P1811" i="2"/>
  <c r="BK1811" i="2"/>
  <c r="J1811" i="2"/>
  <c r="BF1811" i="2"/>
  <c r="BI1807" i="2"/>
  <c r="BH1807" i="2"/>
  <c r="BG1807" i="2"/>
  <c r="BE1807" i="2"/>
  <c r="T1807" i="2"/>
  <c r="R1807" i="2"/>
  <c r="P1807" i="2"/>
  <c r="BK1807" i="2"/>
  <c r="J1807" i="2"/>
  <c r="BF1807" i="2"/>
  <c r="BI1803" i="2"/>
  <c r="BH1803" i="2"/>
  <c r="BG1803" i="2"/>
  <c r="BE1803" i="2"/>
  <c r="T1803" i="2"/>
  <c r="R1803" i="2"/>
  <c r="P1803" i="2"/>
  <c r="BK1803" i="2"/>
  <c r="J1803" i="2"/>
  <c r="BF1803" i="2"/>
  <c r="BI1799" i="2"/>
  <c r="BH1799" i="2"/>
  <c r="BG1799" i="2"/>
  <c r="BE1799" i="2"/>
  <c r="T1799" i="2"/>
  <c r="R1799" i="2"/>
  <c r="P1799" i="2"/>
  <c r="BK1799" i="2"/>
  <c r="J1799" i="2"/>
  <c r="BF1799" i="2"/>
  <c r="BI1783" i="2"/>
  <c r="BH1783" i="2"/>
  <c r="BG1783" i="2"/>
  <c r="BE1783" i="2"/>
  <c r="T1783" i="2"/>
  <c r="R1783" i="2"/>
  <c r="P1783" i="2"/>
  <c r="BK1783" i="2"/>
  <c r="J1783" i="2"/>
  <c r="BF1783" i="2"/>
  <c r="BI1780" i="2"/>
  <c r="BH1780" i="2"/>
  <c r="BG1780" i="2"/>
  <c r="BE1780" i="2"/>
  <c r="T1780" i="2"/>
  <c r="R1780" i="2"/>
  <c r="P1780" i="2"/>
  <c r="BK1780" i="2"/>
  <c r="J1780" i="2"/>
  <c r="BF1780" i="2"/>
  <c r="BI1778" i="2"/>
  <c r="BH1778" i="2"/>
  <c r="BG1778" i="2"/>
  <c r="BE1778" i="2"/>
  <c r="T1778" i="2"/>
  <c r="R1778" i="2"/>
  <c r="P1778" i="2"/>
  <c r="BK1778" i="2"/>
  <c r="J1778" i="2"/>
  <c r="BF1778" i="2"/>
  <c r="BI1777" i="2"/>
  <c r="BH1777" i="2"/>
  <c r="BG1777" i="2"/>
  <c r="BE1777" i="2"/>
  <c r="T1777" i="2"/>
  <c r="R1777" i="2"/>
  <c r="P1777" i="2"/>
  <c r="BK1777" i="2"/>
  <c r="J1777" i="2"/>
  <c r="BF1777" i="2"/>
  <c r="BI1773" i="2"/>
  <c r="BH1773" i="2"/>
  <c r="BG1773" i="2"/>
  <c r="BE1773" i="2"/>
  <c r="T1773" i="2"/>
  <c r="R1773" i="2"/>
  <c r="P1773" i="2"/>
  <c r="BK1773" i="2"/>
  <c r="J1773" i="2"/>
  <c r="BF1773" i="2"/>
  <c r="BI1769" i="2"/>
  <c r="BH1769" i="2"/>
  <c r="BG1769" i="2"/>
  <c r="BE1769" i="2"/>
  <c r="T1769" i="2"/>
  <c r="R1769" i="2"/>
  <c r="P1769" i="2"/>
  <c r="BK1769" i="2"/>
  <c r="J1769" i="2"/>
  <c r="BF1769" i="2"/>
  <c r="BI1765" i="2"/>
  <c r="BH1765" i="2"/>
  <c r="BG1765" i="2"/>
  <c r="BE1765" i="2"/>
  <c r="T1765" i="2"/>
  <c r="R1765" i="2"/>
  <c r="P1765" i="2"/>
  <c r="BK1765" i="2"/>
  <c r="J1765" i="2"/>
  <c r="BF1765" i="2"/>
  <c r="BI1764" i="2"/>
  <c r="BH1764" i="2"/>
  <c r="BG1764" i="2"/>
  <c r="BE1764" i="2"/>
  <c r="T1764" i="2"/>
  <c r="R1764" i="2"/>
  <c r="P1764" i="2"/>
  <c r="BK1764" i="2"/>
  <c r="J1764" i="2"/>
  <c r="BF1764" i="2"/>
  <c r="BI1763" i="2"/>
  <c r="BH1763" i="2"/>
  <c r="BG1763" i="2"/>
  <c r="BE1763" i="2"/>
  <c r="T1763" i="2"/>
  <c r="R1763" i="2"/>
  <c r="P1763" i="2"/>
  <c r="BK1763" i="2"/>
  <c r="J1763" i="2"/>
  <c r="BF1763" i="2"/>
  <c r="BI1748" i="2"/>
  <c r="BH1748" i="2"/>
  <c r="BG1748" i="2"/>
  <c r="BE1748" i="2"/>
  <c r="T1748" i="2"/>
  <c r="R1748" i="2"/>
  <c r="P1748" i="2"/>
  <c r="BK1748" i="2"/>
  <c r="J1748" i="2"/>
  <c r="BF1748" i="2"/>
  <c r="BI1743" i="2"/>
  <c r="BH1743" i="2"/>
  <c r="BG1743" i="2"/>
  <c r="BE1743" i="2"/>
  <c r="T1743" i="2"/>
  <c r="R1743" i="2"/>
  <c r="P1743" i="2"/>
  <c r="BK1743" i="2"/>
  <c r="J1743" i="2"/>
  <c r="BF1743" i="2"/>
  <c r="BI1742" i="2"/>
  <c r="BH1742" i="2"/>
  <c r="BG1742" i="2"/>
  <c r="BE1742" i="2"/>
  <c r="T1742" i="2"/>
  <c r="R1742" i="2"/>
  <c r="P1742" i="2"/>
  <c r="BK1742" i="2"/>
  <c r="J1742" i="2"/>
  <c r="BF1742" i="2"/>
  <c r="BI1740" i="2"/>
  <c r="BH1740" i="2"/>
  <c r="BG1740" i="2"/>
  <c r="BE1740" i="2"/>
  <c r="T1740" i="2"/>
  <c r="R1740" i="2"/>
  <c r="P1740" i="2"/>
  <c r="BK1740" i="2"/>
  <c r="J1740" i="2"/>
  <c r="BF1740" i="2"/>
  <c r="BI1731" i="2"/>
  <c r="BH1731" i="2"/>
  <c r="BG1731" i="2"/>
  <c r="BE1731" i="2"/>
  <c r="T1731" i="2"/>
  <c r="R1731" i="2"/>
  <c r="P1731" i="2"/>
  <c r="BK1731" i="2"/>
  <c r="J1731" i="2"/>
  <c r="BF1731" i="2"/>
  <c r="BI1651" i="2"/>
  <c r="BH1651" i="2"/>
  <c r="BG1651" i="2"/>
  <c r="BE1651" i="2"/>
  <c r="T1651" i="2"/>
  <c r="R1651" i="2"/>
  <c r="P1651" i="2"/>
  <c r="BK1651" i="2"/>
  <c r="J1651" i="2"/>
  <c r="BF1651" i="2"/>
  <c r="BI1645" i="2"/>
  <c r="BH1645" i="2"/>
  <c r="BG1645" i="2"/>
  <c r="BE1645" i="2"/>
  <c r="T1645" i="2"/>
  <c r="R1645" i="2"/>
  <c r="P1645" i="2"/>
  <c r="BK1645" i="2"/>
  <c r="J1645" i="2"/>
  <c r="BF1645" i="2"/>
  <c r="BI1638" i="2"/>
  <c r="BH1638" i="2"/>
  <c r="BG1638" i="2"/>
  <c r="BE1638" i="2"/>
  <c r="T1638" i="2"/>
  <c r="R1638" i="2"/>
  <c r="P1638" i="2"/>
  <c r="BK1638" i="2"/>
  <c r="J1638" i="2"/>
  <c r="BF1638" i="2"/>
  <c r="BI1617" i="2"/>
  <c r="BH1617" i="2"/>
  <c r="BG1617" i="2"/>
  <c r="BE1617" i="2"/>
  <c r="T1617" i="2"/>
  <c r="R1617" i="2"/>
  <c r="P1617" i="2"/>
  <c r="BK1617" i="2"/>
  <c r="J1617" i="2"/>
  <c r="BF1617" i="2"/>
  <c r="BI1613" i="2"/>
  <c r="BH1613" i="2"/>
  <c r="BG1613" i="2"/>
  <c r="BE1613" i="2"/>
  <c r="T1613" i="2"/>
  <c r="R1613" i="2"/>
  <c r="P1613" i="2"/>
  <c r="BK1613" i="2"/>
  <c r="J1613" i="2"/>
  <c r="BF1613" i="2"/>
  <c r="BI1605" i="2"/>
  <c r="BH1605" i="2"/>
  <c r="BG1605" i="2"/>
  <c r="BE1605" i="2"/>
  <c r="T1605" i="2"/>
  <c r="R1605" i="2"/>
  <c r="P1605" i="2"/>
  <c r="BK1605" i="2"/>
  <c r="J1605" i="2"/>
  <c r="BF1605" i="2"/>
  <c r="BI1601" i="2"/>
  <c r="BH1601" i="2"/>
  <c r="BG1601" i="2"/>
  <c r="BE1601" i="2"/>
  <c r="T1601" i="2"/>
  <c r="R1601" i="2"/>
  <c r="P1601" i="2"/>
  <c r="BK1601" i="2"/>
  <c r="J1601" i="2"/>
  <c r="BF1601" i="2"/>
  <c r="BI1591" i="2"/>
  <c r="BH1591" i="2"/>
  <c r="BG1591" i="2"/>
  <c r="BE1591" i="2"/>
  <c r="T1591" i="2"/>
  <c r="R1591" i="2"/>
  <c r="P1591" i="2"/>
  <c r="BK1591" i="2"/>
  <c r="J1591" i="2"/>
  <c r="BF1591" i="2"/>
  <c r="BI1581" i="2"/>
  <c r="BH1581" i="2"/>
  <c r="BG1581" i="2"/>
  <c r="BE1581" i="2"/>
  <c r="T1581" i="2"/>
  <c r="R1581" i="2"/>
  <c r="P1581" i="2"/>
  <c r="BK1581" i="2"/>
  <c r="J1581" i="2"/>
  <c r="BF1581" i="2"/>
  <c r="BI1580" i="2"/>
  <c r="BH1580" i="2"/>
  <c r="BG1580" i="2"/>
  <c r="BE1580" i="2"/>
  <c r="T1580" i="2"/>
  <c r="R1580" i="2"/>
  <c r="P1580" i="2"/>
  <c r="BK1580" i="2"/>
  <c r="J1580" i="2"/>
  <c r="BF1580" i="2"/>
  <c r="BI1579" i="2"/>
  <c r="BH1579" i="2"/>
  <c r="BG1579" i="2"/>
  <c r="BE1579" i="2"/>
  <c r="T1579" i="2"/>
  <c r="R1579" i="2"/>
  <c r="P1579" i="2"/>
  <c r="BK1579" i="2"/>
  <c r="J1579" i="2"/>
  <c r="BF1579" i="2"/>
  <c r="BI1578" i="2"/>
  <c r="BH1578" i="2"/>
  <c r="BG1578" i="2"/>
  <c r="BE1578" i="2"/>
  <c r="T1578" i="2"/>
  <c r="R1578" i="2"/>
  <c r="P1578" i="2"/>
  <c r="BK1578" i="2"/>
  <c r="J1578" i="2"/>
  <c r="BF1578" i="2"/>
  <c r="BI1577" i="2"/>
  <c r="BH1577" i="2"/>
  <c r="BG1577" i="2"/>
  <c r="BE1577" i="2"/>
  <c r="T1577" i="2"/>
  <c r="R1577" i="2"/>
  <c r="P1577" i="2"/>
  <c r="BK1577" i="2"/>
  <c r="J1577" i="2"/>
  <c r="BF1577" i="2"/>
  <c r="BI1573" i="2"/>
  <c r="BH1573" i="2"/>
  <c r="BG1573" i="2"/>
  <c r="BE1573" i="2"/>
  <c r="T1573" i="2"/>
  <c r="R1573" i="2"/>
  <c r="P1573" i="2"/>
  <c r="BK1573" i="2"/>
  <c r="J1573" i="2"/>
  <c r="BF1573" i="2"/>
  <c r="BI1533" i="2"/>
  <c r="BH1533" i="2"/>
  <c r="BG1533" i="2"/>
  <c r="BE1533" i="2"/>
  <c r="T1533" i="2"/>
  <c r="R1533" i="2"/>
  <c r="P1533" i="2"/>
  <c r="BK1533" i="2"/>
  <c r="J1533" i="2"/>
  <c r="BF1533" i="2"/>
  <c r="BI1490" i="2"/>
  <c r="BH1490" i="2"/>
  <c r="BG1490" i="2"/>
  <c r="BE1490" i="2"/>
  <c r="T1490" i="2"/>
  <c r="R1490" i="2"/>
  <c r="P1490" i="2"/>
  <c r="BK1490" i="2"/>
  <c r="J1490" i="2"/>
  <c r="BF1490" i="2"/>
  <c r="BI1473" i="2"/>
  <c r="BH1473" i="2"/>
  <c r="BG1473" i="2"/>
  <c r="BE1473" i="2"/>
  <c r="T1473" i="2"/>
  <c r="R1473" i="2"/>
  <c r="P1473" i="2"/>
  <c r="BK1473" i="2"/>
  <c r="J1473" i="2"/>
  <c r="BF1473" i="2"/>
  <c r="BI1456" i="2"/>
  <c r="BH1456" i="2"/>
  <c r="BG1456" i="2"/>
  <c r="BE1456" i="2"/>
  <c r="T1456" i="2"/>
  <c r="R1456" i="2"/>
  <c r="P1456" i="2"/>
  <c r="BK1456" i="2"/>
  <c r="J1456" i="2"/>
  <c r="BF1456" i="2"/>
  <c r="BI1452" i="2"/>
  <c r="BH1452" i="2"/>
  <c r="BG1452" i="2"/>
  <c r="BE1452" i="2"/>
  <c r="T1452" i="2"/>
  <c r="R1452" i="2"/>
  <c r="P1452" i="2"/>
  <c r="BK1452" i="2"/>
  <c r="J1452" i="2"/>
  <c r="BF1452" i="2"/>
  <c r="BI1450" i="2"/>
  <c r="BH1450" i="2"/>
  <c r="BG1450" i="2"/>
  <c r="BE1450" i="2"/>
  <c r="T1450" i="2"/>
  <c r="R1450" i="2"/>
  <c r="P1450" i="2"/>
  <c r="BK1450" i="2"/>
  <c r="J1450" i="2"/>
  <c r="BF1450" i="2"/>
  <c r="BI1429" i="2"/>
  <c r="BH1429" i="2"/>
  <c r="BG1429" i="2"/>
  <c r="BE1429" i="2"/>
  <c r="T1429" i="2"/>
  <c r="R1429" i="2"/>
  <c r="P1429" i="2"/>
  <c r="BK1429" i="2"/>
  <c r="J1429" i="2"/>
  <c r="BF1429" i="2"/>
  <c r="BI1427" i="2"/>
  <c r="BH1427" i="2"/>
  <c r="BG1427" i="2"/>
  <c r="BE1427" i="2"/>
  <c r="T1427" i="2"/>
  <c r="R1427" i="2"/>
  <c r="P1427" i="2"/>
  <c r="BK1427" i="2"/>
  <c r="J1427" i="2"/>
  <c r="BF1427" i="2"/>
  <c r="BI1416" i="2"/>
  <c r="BH1416" i="2"/>
  <c r="BG1416" i="2"/>
  <c r="BE1416" i="2"/>
  <c r="T1416" i="2"/>
  <c r="R1416" i="2"/>
  <c r="P1416" i="2"/>
  <c r="BK1416" i="2"/>
  <c r="J1416" i="2"/>
  <c r="BF1416" i="2"/>
  <c r="BI1412" i="2"/>
  <c r="BH1412" i="2"/>
  <c r="BG1412" i="2"/>
  <c r="BE1412" i="2"/>
  <c r="T1412" i="2"/>
  <c r="R1412" i="2"/>
  <c r="P1412" i="2"/>
  <c r="BK1412" i="2"/>
  <c r="J1412" i="2"/>
  <c r="BF1412" i="2"/>
  <c r="BI1410" i="2"/>
  <c r="BH1410" i="2"/>
  <c r="BG1410" i="2"/>
  <c r="BE1410" i="2"/>
  <c r="T1410" i="2"/>
  <c r="R1410" i="2"/>
  <c r="P1410" i="2"/>
  <c r="BK1410" i="2"/>
  <c r="J1410" i="2"/>
  <c r="BF1410" i="2"/>
  <c r="BI1409" i="2"/>
  <c r="BH1409" i="2"/>
  <c r="BG1409" i="2"/>
  <c r="BE1409" i="2"/>
  <c r="T1409" i="2"/>
  <c r="R1409" i="2"/>
  <c r="P1409" i="2"/>
  <c r="BK1409" i="2"/>
  <c r="J1409" i="2"/>
  <c r="BF1409" i="2"/>
  <c r="BI1391" i="2"/>
  <c r="BH1391" i="2"/>
  <c r="BG1391" i="2"/>
  <c r="BE1391" i="2"/>
  <c r="T1391" i="2"/>
  <c r="R1391" i="2"/>
  <c r="P1391" i="2"/>
  <c r="BK1391" i="2"/>
  <c r="J1391" i="2"/>
  <c r="BF1391" i="2"/>
  <c r="BI1361" i="2"/>
  <c r="BH1361" i="2"/>
  <c r="BG1361" i="2"/>
  <c r="BE1361" i="2"/>
  <c r="T1361" i="2"/>
  <c r="R1361" i="2"/>
  <c r="P1361" i="2"/>
  <c r="BK1361" i="2"/>
  <c r="J1361" i="2"/>
  <c r="BF1361" i="2"/>
  <c r="BI1359" i="2"/>
  <c r="BH1359" i="2"/>
  <c r="BG1359" i="2"/>
  <c r="BE1359" i="2"/>
  <c r="T1359" i="2"/>
  <c r="R1359" i="2"/>
  <c r="P1359" i="2"/>
  <c r="BK1359" i="2"/>
  <c r="J1359" i="2"/>
  <c r="BF1359" i="2"/>
  <c r="BI1358" i="2"/>
  <c r="BH1358" i="2"/>
  <c r="BG1358" i="2"/>
  <c r="BE1358" i="2"/>
  <c r="T1358" i="2"/>
  <c r="R1358" i="2"/>
  <c r="P1358" i="2"/>
  <c r="BK1358" i="2"/>
  <c r="J1358" i="2"/>
  <c r="BF1358" i="2"/>
  <c r="BI1356" i="2"/>
  <c r="BH1356" i="2"/>
  <c r="BG1356" i="2"/>
  <c r="BE1356" i="2"/>
  <c r="T1356" i="2"/>
  <c r="R1356" i="2"/>
  <c r="P1356" i="2"/>
  <c r="BK1356" i="2"/>
  <c r="J1356" i="2"/>
  <c r="BF1356" i="2"/>
  <c r="BI1355" i="2"/>
  <c r="BH1355" i="2"/>
  <c r="BG1355" i="2"/>
  <c r="BE1355" i="2"/>
  <c r="T1355" i="2"/>
  <c r="R1355" i="2"/>
  <c r="P1355" i="2"/>
  <c r="BK1355" i="2"/>
  <c r="J1355" i="2"/>
  <c r="BF1355" i="2"/>
  <c r="BI1352" i="2"/>
  <c r="BH1352" i="2"/>
  <c r="BG1352" i="2"/>
  <c r="BE1352" i="2"/>
  <c r="T1352" i="2"/>
  <c r="R1352" i="2"/>
  <c r="P1352" i="2"/>
  <c r="BK1352" i="2"/>
  <c r="J1352" i="2"/>
  <c r="BF1352" i="2"/>
  <c r="BI1349" i="2"/>
  <c r="BH1349" i="2"/>
  <c r="BG1349" i="2"/>
  <c r="BE1349" i="2"/>
  <c r="T1349" i="2"/>
  <c r="T1348" i="2"/>
  <c r="R1349" i="2"/>
  <c r="R1348" i="2"/>
  <c r="P1349" i="2"/>
  <c r="P1348" i="2"/>
  <c r="BK1349" i="2"/>
  <c r="BK1348" i="2"/>
  <c r="J1348" i="2" s="1"/>
  <c r="J104" i="2" s="1"/>
  <c r="J1349" i="2"/>
  <c r="BF1349" i="2" s="1"/>
  <c r="BI1346" i="2"/>
  <c r="BH1346" i="2"/>
  <c r="BG1346" i="2"/>
  <c r="BE1346" i="2"/>
  <c r="T1346" i="2"/>
  <c r="R1346" i="2"/>
  <c r="P1346" i="2"/>
  <c r="BK1346" i="2"/>
  <c r="J1346" i="2"/>
  <c r="BF1346" i="2"/>
  <c r="BI1344" i="2"/>
  <c r="BH1344" i="2"/>
  <c r="BG1344" i="2"/>
  <c r="BE1344" i="2"/>
  <c r="T1344" i="2"/>
  <c r="R1344" i="2"/>
  <c r="P1344" i="2"/>
  <c r="BK1344" i="2"/>
  <c r="J1344" i="2"/>
  <c r="BF1344" i="2"/>
  <c r="BI1342" i="2"/>
  <c r="BH1342" i="2"/>
  <c r="BG1342" i="2"/>
  <c r="BE1342" i="2"/>
  <c r="T1342" i="2"/>
  <c r="R1342" i="2"/>
  <c r="P1342" i="2"/>
  <c r="BK1342" i="2"/>
  <c r="J1342" i="2"/>
  <c r="BF1342" i="2"/>
  <c r="BI1334" i="2"/>
  <c r="BH1334" i="2"/>
  <c r="BG1334" i="2"/>
  <c r="BE1334" i="2"/>
  <c r="T1334" i="2"/>
  <c r="R1334" i="2"/>
  <c r="P1334" i="2"/>
  <c r="BK1334" i="2"/>
  <c r="J1334" i="2"/>
  <c r="BF1334" i="2"/>
  <c r="BI1333" i="2"/>
  <c r="BH1333" i="2"/>
  <c r="BG1333" i="2"/>
  <c r="BE1333" i="2"/>
  <c r="T1333" i="2"/>
  <c r="R1333" i="2"/>
  <c r="P1333" i="2"/>
  <c r="BK1333" i="2"/>
  <c r="J1333" i="2"/>
  <c r="BF1333" i="2"/>
  <c r="BI1332" i="2"/>
  <c r="BH1332" i="2"/>
  <c r="BG1332" i="2"/>
  <c r="BE1332" i="2"/>
  <c r="T1332" i="2"/>
  <c r="R1332" i="2"/>
  <c r="P1332" i="2"/>
  <c r="BK1332" i="2"/>
  <c r="J1332" i="2"/>
  <c r="BF1332" i="2"/>
  <c r="BI1331" i="2"/>
  <c r="BH1331" i="2"/>
  <c r="BG1331" i="2"/>
  <c r="BE1331" i="2"/>
  <c r="T1331" i="2"/>
  <c r="R1331" i="2"/>
  <c r="P1331" i="2"/>
  <c r="BK1331" i="2"/>
  <c r="J1331" i="2"/>
  <c r="BF1331" i="2"/>
  <c r="BI1330" i="2"/>
  <c r="BH1330" i="2"/>
  <c r="BG1330" i="2"/>
  <c r="BE1330" i="2"/>
  <c r="T1330" i="2"/>
  <c r="R1330" i="2"/>
  <c r="P1330" i="2"/>
  <c r="BK1330" i="2"/>
  <c r="J1330" i="2"/>
  <c r="BF1330" i="2"/>
  <c r="BI1329" i="2"/>
  <c r="BH1329" i="2"/>
  <c r="BG1329" i="2"/>
  <c r="BE1329" i="2"/>
  <c r="T1329" i="2"/>
  <c r="R1329" i="2"/>
  <c r="P1329" i="2"/>
  <c r="BK1329" i="2"/>
  <c r="J1329" i="2"/>
  <c r="BF1329" i="2"/>
  <c r="BI1328" i="2"/>
  <c r="BH1328" i="2"/>
  <c r="BG1328" i="2"/>
  <c r="BE1328" i="2"/>
  <c r="T1328" i="2"/>
  <c r="R1328" i="2"/>
  <c r="P1328" i="2"/>
  <c r="BK1328" i="2"/>
  <c r="J1328" i="2"/>
  <c r="BF1328" i="2"/>
  <c r="BI1327" i="2"/>
  <c r="BH1327" i="2"/>
  <c r="BG1327" i="2"/>
  <c r="BE1327" i="2"/>
  <c r="T1327" i="2"/>
  <c r="R1327" i="2"/>
  <c r="P1327" i="2"/>
  <c r="BK1327" i="2"/>
  <c r="J1327" i="2"/>
  <c r="BF1327" i="2"/>
  <c r="BI1326" i="2"/>
  <c r="BH1326" i="2"/>
  <c r="BG1326" i="2"/>
  <c r="BE1326" i="2"/>
  <c r="T1326" i="2"/>
  <c r="R1326" i="2"/>
  <c r="P1326" i="2"/>
  <c r="BK1326" i="2"/>
  <c r="J1326" i="2"/>
  <c r="BF1326" i="2"/>
  <c r="BI1325" i="2"/>
  <c r="BH1325" i="2"/>
  <c r="BG1325" i="2"/>
  <c r="BE1325" i="2"/>
  <c r="T1325" i="2"/>
  <c r="R1325" i="2"/>
  <c r="P1325" i="2"/>
  <c r="BK1325" i="2"/>
  <c r="J1325" i="2"/>
  <c r="BF1325" i="2"/>
  <c r="BI1324" i="2"/>
  <c r="BH1324" i="2"/>
  <c r="BG1324" i="2"/>
  <c r="BE1324" i="2"/>
  <c r="T1324" i="2"/>
  <c r="R1324" i="2"/>
  <c r="P1324" i="2"/>
  <c r="BK1324" i="2"/>
  <c r="J1324" i="2"/>
  <c r="BF1324" i="2"/>
  <c r="BI1323" i="2"/>
  <c r="BH1323" i="2"/>
  <c r="BG1323" i="2"/>
  <c r="BE1323" i="2"/>
  <c r="T1323" i="2"/>
  <c r="R1323" i="2"/>
  <c r="P1323" i="2"/>
  <c r="BK1323" i="2"/>
  <c r="J1323" i="2"/>
  <c r="BF1323" i="2"/>
  <c r="BI1316" i="2"/>
  <c r="BH1316" i="2"/>
  <c r="BG1316" i="2"/>
  <c r="BE1316" i="2"/>
  <c r="T1316" i="2"/>
  <c r="R1316" i="2"/>
  <c r="P1316" i="2"/>
  <c r="BK1316" i="2"/>
  <c r="J1316" i="2"/>
  <c r="BF1316" i="2"/>
  <c r="BI1313" i="2"/>
  <c r="BH1313" i="2"/>
  <c r="BG1313" i="2"/>
  <c r="BE1313" i="2"/>
  <c r="T1313" i="2"/>
  <c r="R1313" i="2"/>
  <c r="P1313" i="2"/>
  <c r="BK1313" i="2"/>
  <c r="J1313" i="2"/>
  <c r="BF1313" i="2"/>
  <c r="BI1307" i="2"/>
  <c r="BH1307" i="2"/>
  <c r="BG1307" i="2"/>
  <c r="BE1307" i="2"/>
  <c r="T1307" i="2"/>
  <c r="R1307" i="2"/>
  <c r="P1307" i="2"/>
  <c r="BK1307" i="2"/>
  <c r="J1307" i="2"/>
  <c r="BF1307" i="2"/>
  <c r="BI1300" i="2"/>
  <c r="BH1300" i="2"/>
  <c r="BG1300" i="2"/>
  <c r="BE1300" i="2"/>
  <c r="T1300" i="2"/>
  <c r="R1300" i="2"/>
  <c r="P1300" i="2"/>
  <c r="BK1300" i="2"/>
  <c r="J1300" i="2"/>
  <c r="BF1300" i="2"/>
  <c r="BI1278" i="2"/>
  <c r="BH1278" i="2"/>
  <c r="BG1278" i="2"/>
  <c r="BE1278" i="2"/>
  <c r="T1278" i="2"/>
  <c r="R1278" i="2"/>
  <c r="P1278" i="2"/>
  <c r="BK1278" i="2"/>
  <c r="J1278" i="2"/>
  <c r="BF1278" i="2"/>
  <c r="BI1264" i="2"/>
  <c r="BH1264" i="2"/>
  <c r="BG1264" i="2"/>
  <c r="BE1264" i="2"/>
  <c r="T1264" i="2"/>
  <c r="R1264" i="2"/>
  <c r="P1264" i="2"/>
  <c r="BK1264" i="2"/>
  <c r="J1264" i="2"/>
  <c r="BF1264" i="2"/>
  <c r="BI1252" i="2"/>
  <c r="BH1252" i="2"/>
  <c r="BG1252" i="2"/>
  <c r="BE1252" i="2"/>
  <c r="T1252" i="2"/>
  <c r="R1252" i="2"/>
  <c r="P1252" i="2"/>
  <c r="BK1252" i="2"/>
  <c r="J1252" i="2"/>
  <c r="BF1252" i="2"/>
  <c r="BI1248" i="2"/>
  <c r="BH1248" i="2"/>
  <c r="BG1248" i="2"/>
  <c r="BE1248" i="2"/>
  <c r="T1248" i="2"/>
  <c r="R1248" i="2"/>
  <c r="P1248" i="2"/>
  <c r="BK1248" i="2"/>
  <c r="J1248" i="2"/>
  <c r="BF1248" i="2"/>
  <c r="BI1240" i="2"/>
  <c r="BH1240" i="2"/>
  <c r="BG1240" i="2"/>
  <c r="BE1240" i="2"/>
  <c r="T1240" i="2"/>
  <c r="R1240" i="2"/>
  <c r="P1240" i="2"/>
  <c r="BK1240" i="2"/>
  <c r="J1240" i="2"/>
  <c r="BF1240" i="2"/>
  <c r="BI1227" i="2"/>
  <c r="BH1227" i="2"/>
  <c r="BG1227" i="2"/>
  <c r="BE1227" i="2"/>
  <c r="T1227" i="2"/>
  <c r="R1227" i="2"/>
  <c r="P1227" i="2"/>
  <c r="BK1227" i="2"/>
  <c r="J1227" i="2"/>
  <c r="BF1227" i="2"/>
  <c r="BI1190" i="2"/>
  <c r="BH1190" i="2"/>
  <c r="BG1190" i="2"/>
  <c r="BE1190" i="2"/>
  <c r="T1190" i="2"/>
  <c r="R1190" i="2"/>
  <c r="P1190" i="2"/>
  <c r="BK1190" i="2"/>
  <c r="J1190" i="2"/>
  <c r="BF1190" i="2"/>
  <c r="BI1188" i="2"/>
  <c r="BH1188" i="2"/>
  <c r="BG1188" i="2"/>
  <c r="BE1188" i="2"/>
  <c r="T1188" i="2"/>
  <c r="R1188" i="2"/>
  <c r="P1188" i="2"/>
  <c r="BK1188" i="2"/>
  <c r="J1188" i="2"/>
  <c r="BF1188" i="2"/>
  <c r="BI1182" i="2"/>
  <c r="BH1182" i="2"/>
  <c r="BG1182" i="2"/>
  <c r="BE1182" i="2"/>
  <c r="T1182" i="2"/>
  <c r="R1182" i="2"/>
  <c r="P1182" i="2"/>
  <c r="BK1182" i="2"/>
  <c r="J1182" i="2"/>
  <c r="BF1182" i="2"/>
  <c r="BI1180" i="2"/>
  <c r="BH1180" i="2"/>
  <c r="BG1180" i="2"/>
  <c r="BE1180" i="2"/>
  <c r="T1180" i="2"/>
  <c r="R1180" i="2"/>
  <c r="P1180" i="2"/>
  <c r="BK1180" i="2"/>
  <c r="J1180" i="2"/>
  <c r="BF1180" i="2"/>
  <c r="BI972" i="2"/>
  <c r="BH972" i="2"/>
  <c r="BG972" i="2"/>
  <c r="BE972" i="2"/>
  <c r="T972" i="2"/>
  <c r="R972" i="2"/>
  <c r="P972" i="2"/>
  <c r="BK972" i="2"/>
  <c r="J972" i="2"/>
  <c r="BF972" i="2"/>
  <c r="BI803" i="2"/>
  <c r="BH803" i="2"/>
  <c r="BG803" i="2"/>
  <c r="BE803" i="2"/>
  <c r="T803" i="2"/>
  <c r="R803" i="2"/>
  <c r="P803" i="2"/>
  <c r="BK803" i="2"/>
  <c r="J803" i="2"/>
  <c r="BF803" i="2"/>
  <c r="BI799" i="2"/>
  <c r="BH799" i="2"/>
  <c r="BG799" i="2"/>
  <c r="BE799" i="2"/>
  <c r="T799" i="2"/>
  <c r="R799" i="2"/>
  <c r="P799" i="2"/>
  <c r="BK799" i="2"/>
  <c r="J799" i="2"/>
  <c r="BF799" i="2"/>
  <c r="BI589" i="2"/>
  <c r="BH589" i="2"/>
  <c r="BG589" i="2"/>
  <c r="BE589" i="2"/>
  <c r="T589" i="2"/>
  <c r="T588" i="2"/>
  <c r="R589" i="2"/>
  <c r="R588" i="2"/>
  <c r="P589" i="2"/>
  <c r="P588" i="2"/>
  <c r="BK589" i="2"/>
  <c r="BK588" i="2"/>
  <c r="J588" i="2" s="1"/>
  <c r="J103" i="2" s="1"/>
  <c r="J589" i="2"/>
  <c r="BF589" i="2" s="1"/>
  <c r="BI587" i="2"/>
  <c r="BH587" i="2"/>
  <c r="BG587" i="2"/>
  <c r="BE587" i="2"/>
  <c r="T587" i="2"/>
  <c r="R587" i="2"/>
  <c r="P587" i="2"/>
  <c r="BK587" i="2"/>
  <c r="J587" i="2"/>
  <c r="BF587" i="2"/>
  <c r="BI586" i="2"/>
  <c r="BH586" i="2"/>
  <c r="BG586" i="2"/>
  <c r="BE586" i="2"/>
  <c r="T586" i="2"/>
  <c r="R586" i="2"/>
  <c r="P586" i="2"/>
  <c r="BK586" i="2"/>
  <c r="J586" i="2"/>
  <c r="BF586" i="2"/>
  <c r="BI580" i="2"/>
  <c r="BH580" i="2"/>
  <c r="BG580" i="2"/>
  <c r="BE580" i="2"/>
  <c r="T580" i="2"/>
  <c r="R580" i="2"/>
  <c r="P580" i="2"/>
  <c r="BK580" i="2"/>
  <c r="J580" i="2"/>
  <c r="BF580" i="2"/>
  <c r="BI578" i="2"/>
  <c r="BH578" i="2"/>
  <c r="BG578" i="2"/>
  <c r="BE578" i="2"/>
  <c r="T578" i="2"/>
  <c r="R578" i="2"/>
  <c r="P578" i="2"/>
  <c r="BK578" i="2"/>
  <c r="J578" i="2"/>
  <c r="BF578" i="2"/>
  <c r="BI577" i="2"/>
  <c r="BH577" i="2"/>
  <c r="BG577" i="2"/>
  <c r="BE577" i="2"/>
  <c r="T577" i="2"/>
  <c r="R577" i="2"/>
  <c r="R573" i="2" s="1"/>
  <c r="P577" i="2"/>
  <c r="BK577" i="2"/>
  <c r="J577" i="2"/>
  <c r="BF577" i="2"/>
  <c r="BI576" i="2"/>
  <c r="BH576" i="2"/>
  <c r="BG576" i="2"/>
  <c r="BE576" i="2"/>
  <c r="T576" i="2"/>
  <c r="R576" i="2"/>
  <c r="P576" i="2"/>
  <c r="BK576" i="2"/>
  <c r="BK573" i="2" s="1"/>
  <c r="J573" i="2" s="1"/>
  <c r="J102" i="2" s="1"/>
  <c r="J576" i="2"/>
  <c r="BF576" i="2"/>
  <c r="BI574" i="2"/>
  <c r="BH574" i="2"/>
  <c r="BG574" i="2"/>
  <c r="BE574" i="2"/>
  <c r="T574" i="2"/>
  <c r="T573" i="2"/>
  <c r="R574" i="2"/>
  <c r="P574" i="2"/>
  <c r="P573" i="2"/>
  <c r="BK574" i="2"/>
  <c r="J574" i="2"/>
  <c r="BF574" i="2" s="1"/>
  <c r="BI572" i="2"/>
  <c r="BH572" i="2"/>
  <c r="BG572" i="2"/>
  <c r="BE572" i="2"/>
  <c r="T572" i="2"/>
  <c r="R572" i="2"/>
  <c r="P572" i="2"/>
  <c r="BK572" i="2"/>
  <c r="J572" i="2"/>
  <c r="BF572" i="2"/>
  <c r="BI570" i="2"/>
  <c r="BH570" i="2"/>
  <c r="BG570" i="2"/>
  <c r="BE570" i="2"/>
  <c r="T570" i="2"/>
  <c r="R570" i="2"/>
  <c r="P570" i="2"/>
  <c r="BK570" i="2"/>
  <c r="J570" i="2"/>
  <c r="BF570" i="2"/>
  <c r="BI569" i="2"/>
  <c r="BH569" i="2"/>
  <c r="BG569" i="2"/>
  <c r="BE569" i="2"/>
  <c r="T569" i="2"/>
  <c r="R569" i="2"/>
  <c r="P569" i="2"/>
  <c r="BK569" i="2"/>
  <c r="J569" i="2"/>
  <c r="BF569" i="2"/>
  <c r="BI567" i="2"/>
  <c r="BH567" i="2"/>
  <c r="BG567" i="2"/>
  <c r="BE567" i="2"/>
  <c r="T567" i="2"/>
  <c r="R567" i="2"/>
  <c r="P567" i="2"/>
  <c r="BK567" i="2"/>
  <c r="J567" i="2"/>
  <c r="BF567" i="2"/>
  <c r="BI565" i="2"/>
  <c r="BH565" i="2"/>
  <c r="BG565" i="2"/>
  <c r="BE565" i="2"/>
  <c r="T565" i="2"/>
  <c r="R565" i="2"/>
  <c r="P565" i="2"/>
  <c r="BK565" i="2"/>
  <c r="J565" i="2"/>
  <c r="BF565" i="2"/>
  <c r="BI560" i="2"/>
  <c r="BH560" i="2"/>
  <c r="BG560" i="2"/>
  <c r="BE560" i="2"/>
  <c r="T560" i="2"/>
  <c r="R560" i="2"/>
  <c r="P560" i="2"/>
  <c r="BK560" i="2"/>
  <c r="J560" i="2"/>
  <c r="BF560" i="2"/>
  <c r="BI557" i="2"/>
  <c r="BH557" i="2"/>
  <c r="BG557" i="2"/>
  <c r="BE557" i="2"/>
  <c r="T557" i="2"/>
  <c r="R557" i="2"/>
  <c r="P557" i="2"/>
  <c r="BK557" i="2"/>
  <c r="J557" i="2"/>
  <c r="BF557" i="2"/>
  <c r="BI556" i="2"/>
  <c r="BH556" i="2"/>
  <c r="BG556" i="2"/>
  <c r="BE556" i="2"/>
  <c r="T556" i="2"/>
  <c r="R556" i="2"/>
  <c r="P556" i="2"/>
  <c r="BK556" i="2"/>
  <c r="J556" i="2"/>
  <c r="BF556" i="2"/>
  <c r="BI524" i="2"/>
  <c r="BH524" i="2"/>
  <c r="BG524" i="2"/>
  <c r="BE524" i="2"/>
  <c r="T524" i="2"/>
  <c r="R524" i="2"/>
  <c r="P524" i="2"/>
  <c r="BK524" i="2"/>
  <c r="J524" i="2"/>
  <c r="BF524" i="2"/>
  <c r="BI492" i="2"/>
  <c r="BH492" i="2"/>
  <c r="BG492" i="2"/>
  <c r="BE492" i="2"/>
  <c r="T492" i="2"/>
  <c r="R492" i="2"/>
  <c r="P492" i="2"/>
  <c r="BK492" i="2"/>
  <c r="J492" i="2"/>
  <c r="BF492" i="2"/>
  <c r="BI491" i="2"/>
  <c r="BH491" i="2"/>
  <c r="BG491" i="2"/>
  <c r="BE491" i="2"/>
  <c r="T491" i="2"/>
  <c r="R491" i="2"/>
  <c r="P491" i="2"/>
  <c r="BK491" i="2"/>
  <c r="J491" i="2"/>
  <c r="BF491" i="2"/>
  <c r="BI475" i="2"/>
  <c r="BH475" i="2"/>
  <c r="BG475" i="2"/>
  <c r="BE475" i="2"/>
  <c r="T475" i="2"/>
  <c r="R475" i="2"/>
  <c r="P475" i="2"/>
  <c r="BK475" i="2"/>
  <c r="J475" i="2"/>
  <c r="BF475" i="2"/>
  <c r="BI474" i="2"/>
  <c r="BH474" i="2"/>
  <c r="BG474" i="2"/>
  <c r="BE474" i="2"/>
  <c r="T474" i="2"/>
  <c r="R474" i="2"/>
  <c r="P474" i="2"/>
  <c r="BK474" i="2"/>
  <c r="J474" i="2"/>
  <c r="BF474" i="2"/>
  <c r="BI458" i="2"/>
  <c r="BH458" i="2"/>
  <c r="BG458" i="2"/>
  <c r="BE458" i="2"/>
  <c r="T458" i="2"/>
  <c r="R458" i="2"/>
  <c r="P458" i="2"/>
  <c r="BK458" i="2"/>
  <c r="J458" i="2"/>
  <c r="BF458" i="2"/>
  <c r="BI442" i="2"/>
  <c r="BH442" i="2"/>
  <c r="BG442" i="2"/>
  <c r="BE442" i="2"/>
  <c r="T442" i="2"/>
  <c r="R442" i="2"/>
  <c r="P442" i="2"/>
  <c r="BK442" i="2"/>
  <c r="J442" i="2"/>
  <c r="BF442" i="2"/>
  <c r="BI441" i="2"/>
  <c r="BH441" i="2"/>
  <c r="BG441" i="2"/>
  <c r="BE441" i="2"/>
  <c r="T441" i="2"/>
  <c r="R441" i="2"/>
  <c r="P441" i="2"/>
  <c r="BK441" i="2"/>
  <c r="J441" i="2"/>
  <c r="BF441" i="2"/>
  <c r="BI439" i="2"/>
  <c r="BH439" i="2"/>
  <c r="BG439" i="2"/>
  <c r="BE439" i="2"/>
  <c r="T439" i="2"/>
  <c r="R439" i="2"/>
  <c r="P439" i="2"/>
  <c r="BK439" i="2"/>
  <c r="J439" i="2"/>
  <c r="BF439" i="2"/>
  <c r="BI438" i="2"/>
  <c r="BH438" i="2"/>
  <c r="BG438" i="2"/>
  <c r="BE438" i="2"/>
  <c r="T438" i="2"/>
  <c r="R438" i="2"/>
  <c r="P438" i="2"/>
  <c r="BK438" i="2"/>
  <c r="J438" i="2"/>
  <c r="BF438" i="2"/>
  <c r="BI437" i="2"/>
  <c r="BH437" i="2"/>
  <c r="BG437" i="2"/>
  <c r="BE437" i="2"/>
  <c r="T437" i="2"/>
  <c r="R437" i="2"/>
  <c r="P437" i="2"/>
  <c r="BK437" i="2"/>
  <c r="J437" i="2"/>
  <c r="BF437" i="2"/>
  <c r="BI436" i="2"/>
  <c r="BH436" i="2"/>
  <c r="BG436" i="2"/>
  <c r="BE436" i="2"/>
  <c r="T436" i="2"/>
  <c r="R436" i="2"/>
  <c r="P436" i="2"/>
  <c r="BK436" i="2"/>
  <c r="J436" i="2"/>
  <c r="BF436" i="2"/>
  <c r="BI432" i="2"/>
  <c r="BH432" i="2"/>
  <c r="BG432" i="2"/>
  <c r="BE432" i="2"/>
  <c r="T432" i="2"/>
  <c r="R432" i="2"/>
  <c r="R424" i="2" s="1"/>
  <c r="P432" i="2"/>
  <c r="BK432" i="2"/>
  <c r="J432" i="2"/>
  <c r="BF432" i="2"/>
  <c r="BI428" i="2"/>
  <c r="BH428" i="2"/>
  <c r="BG428" i="2"/>
  <c r="BE428" i="2"/>
  <c r="T428" i="2"/>
  <c r="R428" i="2"/>
  <c r="P428" i="2"/>
  <c r="BK428" i="2"/>
  <c r="BK424" i="2" s="1"/>
  <c r="J424" i="2" s="1"/>
  <c r="J101" i="2" s="1"/>
  <c r="J428" i="2"/>
  <c r="BF428" i="2"/>
  <c r="BI425" i="2"/>
  <c r="BH425" i="2"/>
  <c r="BG425" i="2"/>
  <c r="BE425" i="2"/>
  <c r="T425" i="2"/>
  <c r="T424" i="2"/>
  <c r="R425" i="2"/>
  <c r="P425" i="2"/>
  <c r="P424" i="2"/>
  <c r="BK425" i="2"/>
  <c r="J425" i="2"/>
  <c r="BF425" i="2" s="1"/>
  <c r="BI416" i="2"/>
  <c r="BH416" i="2"/>
  <c r="BG416" i="2"/>
  <c r="BE416" i="2"/>
  <c r="T416" i="2"/>
  <c r="R416" i="2"/>
  <c r="P416" i="2"/>
  <c r="BK416" i="2"/>
  <c r="J416" i="2"/>
  <c r="BF416" i="2"/>
  <c r="BI386" i="2"/>
  <c r="BH386" i="2"/>
  <c r="BG386" i="2"/>
  <c r="BE386" i="2"/>
  <c r="T386" i="2"/>
  <c r="R386" i="2"/>
  <c r="P386" i="2"/>
  <c r="BK386" i="2"/>
  <c r="J386" i="2"/>
  <c r="BF386" i="2"/>
  <c r="BI384" i="2"/>
  <c r="BH384" i="2"/>
  <c r="BG384" i="2"/>
  <c r="BE384" i="2"/>
  <c r="T384" i="2"/>
  <c r="R384" i="2"/>
  <c r="P384" i="2"/>
  <c r="BK384" i="2"/>
  <c r="J384" i="2"/>
  <c r="BF384" i="2"/>
  <c r="BI356" i="2"/>
  <c r="BH356" i="2"/>
  <c r="BG356" i="2"/>
  <c r="BE356" i="2"/>
  <c r="T356" i="2"/>
  <c r="R356" i="2"/>
  <c r="P356" i="2"/>
  <c r="BK356" i="2"/>
  <c r="J356" i="2"/>
  <c r="BF356" i="2"/>
  <c r="BI345" i="2"/>
  <c r="BH345" i="2"/>
  <c r="BG345" i="2"/>
  <c r="BE345" i="2"/>
  <c r="T345" i="2"/>
  <c r="R345" i="2"/>
  <c r="P345" i="2"/>
  <c r="BK345" i="2"/>
  <c r="J345" i="2"/>
  <c r="BF345" i="2"/>
  <c r="BI333" i="2"/>
  <c r="BH333" i="2"/>
  <c r="BG333" i="2"/>
  <c r="BE333" i="2"/>
  <c r="T333" i="2"/>
  <c r="R333" i="2"/>
  <c r="P333" i="2"/>
  <c r="BK333" i="2"/>
  <c r="J333" i="2"/>
  <c r="BF333" i="2"/>
  <c r="BI332" i="2"/>
  <c r="BH332" i="2"/>
  <c r="BG332" i="2"/>
  <c r="BE332" i="2"/>
  <c r="T332" i="2"/>
  <c r="R332" i="2"/>
  <c r="P332" i="2"/>
  <c r="BK332" i="2"/>
  <c r="J332" i="2"/>
  <c r="BF332" i="2"/>
  <c r="BI322" i="2"/>
  <c r="BH322" i="2"/>
  <c r="BG322" i="2"/>
  <c r="BE322" i="2"/>
  <c r="T322" i="2"/>
  <c r="R322" i="2"/>
  <c r="P322" i="2"/>
  <c r="BK322" i="2"/>
  <c r="J322" i="2"/>
  <c r="BF322" i="2"/>
  <c r="BI311" i="2"/>
  <c r="BH311" i="2"/>
  <c r="BG311" i="2"/>
  <c r="BE311" i="2"/>
  <c r="T311" i="2"/>
  <c r="R311" i="2"/>
  <c r="P311" i="2"/>
  <c r="BK311" i="2"/>
  <c r="J311" i="2"/>
  <c r="BF311" i="2"/>
  <c r="BI309" i="2"/>
  <c r="BH309" i="2"/>
  <c r="BG309" i="2"/>
  <c r="BE309" i="2"/>
  <c r="T309" i="2"/>
  <c r="R309" i="2"/>
  <c r="P309" i="2"/>
  <c r="BK309" i="2"/>
  <c r="J309" i="2"/>
  <c r="BF309" i="2"/>
  <c r="BI307" i="2"/>
  <c r="BH307" i="2"/>
  <c r="BG307" i="2"/>
  <c r="BE307" i="2"/>
  <c r="T307" i="2"/>
  <c r="R307" i="2"/>
  <c r="P307" i="2"/>
  <c r="BK307" i="2"/>
  <c r="J307" i="2"/>
  <c r="BF307" i="2"/>
  <c r="BI305" i="2"/>
  <c r="BH305" i="2"/>
  <c r="BG305" i="2"/>
  <c r="BE305" i="2"/>
  <c r="T305" i="2"/>
  <c r="R305" i="2"/>
  <c r="P305" i="2"/>
  <c r="BK305" i="2"/>
  <c r="J305" i="2"/>
  <c r="BF305" i="2"/>
  <c r="BI303" i="2"/>
  <c r="BH303" i="2"/>
  <c r="BG303" i="2"/>
  <c r="BE303" i="2"/>
  <c r="T303" i="2"/>
  <c r="R303" i="2"/>
  <c r="P303" i="2"/>
  <c r="BK303" i="2"/>
  <c r="J303" i="2"/>
  <c r="BF303" i="2"/>
  <c r="BI302" i="2"/>
  <c r="BH302" i="2"/>
  <c r="BG302" i="2"/>
  <c r="BE302" i="2"/>
  <c r="T302" i="2"/>
  <c r="R302" i="2"/>
  <c r="P302" i="2"/>
  <c r="BK302" i="2"/>
  <c r="J302" i="2"/>
  <c r="BF302" i="2"/>
  <c r="BI299" i="2"/>
  <c r="BH299" i="2"/>
  <c r="BG299" i="2"/>
  <c r="BE299" i="2"/>
  <c r="T299" i="2"/>
  <c r="R299" i="2"/>
  <c r="P299" i="2"/>
  <c r="BK299" i="2"/>
  <c r="J299" i="2"/>
  <c r="BF299" i="2"/>
  <c r="BI297" i="2"/>
  <c r="BH297" i="2"/>
  <c r="BG297" i="2"/>
  <c r="BE297" i="2"/>
  <c r="T297" i="2"/>
  <c r="R297" i="2"/>
  <c r="P297" i="2"/>
  <c r="BK297" i="2"/>
  <c r="J297" i="2"/>
  <c r="BF297" i="2"/>
  <c r="BI296" i="2"/>
  <c r="BH296" i="2"/>
  <c r="BG296" i="2"/>
  <c r="BE296" i="2"/>
  <c r="T296" i="2"/>
  <c r="R296" i="2"/>
  <c r="P296" i="2"/>
  <c r="BK296" i="2"/>
  <c r="J296" i="2"/>
  <c r="BF296" i="2"/>
  <c r="BI295" i="2"/>
  <c r="BH295" i="2"/>
  <c r="BG295" i="2"/>
  <c r="BE295" i="2"/>
  <c r="T295" i="2"/>
  <c r="R295" i="2"/>
  <c r="P295" i="2"/>
  <c r="BK295" i="2"/>
  <c r="J295" i="2"/>
  <c r="BF295" i="2"/>
  <c r="BI293" i="2"/>
  <c r="BH293" i="2"/>
  <c r="BG293" i="2"/>
  <c r="BE293" i="2"/>
  <c r="T293" i="2"/>
  <c r="R293" i="2"/>
  <c r="P293" i="2"/>
  <c r="BK293" i="2"/>
  <c r="J293" i="2"/>
  <c r="BF293" i="2"/>
  <c r="BI290" i="2"/>
  <c r="BH290" i="2"/>
  <c r="BG290" i="2"/>
  <c r="BE290" i="2"/>
  <c r="T290" i="2"/>
  <c r="R290" i="2"/>
  <c r="P290" i="2"/>
  <c r="BK290" i="2"/>
  <c r="J290" i="2"/>
  <c r="BF290" i="2"/>
  <c r="BI275" i="2"/>
  <c r="BH275" i="2"/>
  <c r="BG275" i="2"/>
  <c r="BE275" i="2"/>
  <c r="T275" i="2"/>
  <c r="R275" i="2"/>
  <c r="R246" i="2" s="1"/>
  <c r="P275" i="2"/>
  <c r="BK275" i="2"/>
  <c r="J275" i="2"/>
  <c r="BF275" i="2"/>
  <c r="BI260" i="2"/>
  <c r="BH260" i="2"/>
  <c r="BG260" i="2"/>
  <c r="BE260" i="2"/>
  <c r="T260" i="2"/>
  <c r="R260" i="2"/>
  <c r="P260" i="2"/>
  <c r="BK260" i="2"/>
  <c r="BK246" i="2" s="1"/>
  <c r="J246" i="2" s="1"/>
  <c r="J100" i="2" s="1"/>
  <c r="J260" i="2"/>
  <c r="BF260" i="2"/>
  <c r="BI247" i="2"/>
  <c r="BH247" i="2"/>
  <c r="BG247" i="2"/>
  <c r="BE247" i="2"/>
  <c r="T247" i="2"/>
  <c r="T246" i="2"/>
  <c r="R247" i="2"/>
  <c r="P247" i="2"/>
  <c r="P246" i="2"/>
  <c r="BK247" i="2"/>
  <c r="J247" i="2"/>
  <c r="BF247" i="2" s="1"/>
  <c r="BI244" i="2"/>
  <c r="BH244" i="2"/>
  <c r="BG244" i="2"/>
  <c r="BE244" i="2"/>
  <c r="T244" i="2"/>
  <c r="R244" i="2"/>
  <c r="P244" i="2"/>
  <c r="BK244" i="2"/>
  <c r="J244" i="2"/>
  <c r="BF244" i="2"/>
  <c r="BI241" i="2"/>
  <c r="BH241" i="2"/>
  <c r="BG241" i="2"/>
  <c r="BE241" i="2"/>
  <c r="T241" i="2"/>
  <c r="R241" i="2"/>
  <c r="P241" i="2"/>
  <c r="BK241" i="2"/>
  <c r="J241" i="2"/>
  <c r="BF241" i="2"/>
  <c r="BI238" i="2"/>
  <c r="BH238" i="2"/>
  <c r="BG238" i="2"/>
  <c r="BE238" i="2"/>
  <c r="T238" i="2"/>
  <c r="R238" i="2"/>
  <c r="P238" i="2"/>
  <c r="BK238" i="2"/>
  <c r="J238" i="2"/>
  <c r="BF238" i="2"/>
  <c r="BI235" i="2"/>
  <c r="BH235" i="2"/>
  <c r="BG235" i="2"/>
  <c r="BE235" i="2"/>
  <c r="T235" i="2"/>
  <c r="R235" i="2"/>
  <c r="P235" i="2"/>
  <c r="BK235" i="2"/>
  <c r="J235" i="2"/>
  <c r="BF235" i="2"/>
  <c r="BI228" i="2"/>
  <c r="BH228" i="2"/>
  <c r="BG228" i="2"/>
  <c r="BE228" i="2"/>
  <c r="T228" i="2"/>
  <c r="R228" i="2"/>
  <c r="P228" i="2"/>
  <c r="BK228" i="2"/>
  <c r="J228" i="2"/>
  <c r="BF228" i="2"/>
  <c r="BI227" i="2"/>
  <c r="BH227" i="2"/>
  <c r="BG227" i="2"/>
  <c r="BE227" i="2"/>
  <c r="T227" i="2"/>
  <c r="R227" i="2"/>
  <c r="P227" i="2"/>
  <c r="BK227" i="2"/>
  <c r="J227" i="2"/>
  <c r="BF227" i="2"/>
  <c r="BI220" i="2"/>
  <c r="BH220" i="2"/>
  <c r="BG220" i="2"/>
  <c r="BE220" i="2"/>
  <c r="T220" i="2"/>
  <c r="R220" i="2"/>
  <c r="P220" i="2"/>
  <c r="BK220" i="2"/>
  <c r="J220" i="2"/>
  <c r="BF220" i="2"/>
  <c r="BI212" i="2"/>
  <c r="BH212" i="2"/>
  <c r="BG212" i="2"/>
  <c r="BE212" i="2"/>
  <c r="T212" i="2"/>
  <c r="R212" i="2"/>
  <c r="P212" i="2"/>
  <c r="BK212" i="2"/>
  <c r="J212" i="2"/>
  <c r="BF212" i="2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/>
  <c r="BI199" i="2"/>
  <c r="BH199" i="2"/>
  <c r="BG199" i="2"/>
  <c r="BE199" i="2"/>
  <c r="T199" i="2"/>
  <c r="R199" i="2"/>
  <c r="P199" i="2"/>
  <c r="BK199" i="2"/>
  <c r="J199" i="2"/>
  <c r="BF199" i="2"/>
  <c r="BI195" i="2"/>
  <c r="BH195" i="2"/>
  <c r="BG195" i="2"/>
  <c r="BE195" i="2"/>
  <c r="T195" i="2"/>
  <c r="R195" i="2"/>
  <c r="P195" i="2"/>
  <c r="BK195" i="2"/>
  <c r="J195" i="2"/>
  <c r="BF195" i="2"/>
  <c r="BI185" i="2"/>
  <c r="BH185" i="2"/>
  <c r="BG185" i="2"/>
  <c r="BE185" i="2"/>
  <c r="T185" i="2"/>
  <c r="R185" i="2"/>
  <c r="P185" i="2"/>
  <c r="BK185" i="2"/>
  <c r="J185" i="2"/>
  <c r="BF185" i="2"/>
  <c r="BI179" i="2"/>
  <c r="BH179" i="2"/>
  <c r="BG179" i="2"/>
  <c r="BE179" i="2"/>
  <c r="T179" i="2"/>
  <c r="T178" i="2"/>
  <c r="R179" i="2"/>
  <c r="R178" i="2"/>
  <c r="P179" i="2"/>
  <c r="P178" i="2"/>
  <c r="BK179" i="2"/>
  <c r="BK178" i="2"/>
  <c r="J178" i="2" s="1"/>
  <c r="J99" i="2" s="1"/>
  <c r="J179" i="2"/>
  <c r="BF179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2" i="2"/>
  <c r="F37" i="2"/>
  <c r="BD95" i="1" s="1"/>
  <c r="BD94" i="1" s="1"/>
  <c r="W33" i="1" s="1"/>
  <c r="BH162" i="2"/>
  <c r="F36" i="2" s="1"/>
  <c r="BC95" i="1" s="1"/>
  <c r="BC94" i="1" s="1"/>
  <c r="BG162" i="2"/>
  <c r="F35" i="2"/>
  <c r="BB95" i="1" s="1"/>
  <c r="BB94" i="1" s="1"/>
  <c r="BE162" i="2"/>
  <c r="F33" i="2" s="1"/>
  <c r="AZ95" i="1" s="1"/>
  <c r="AZ94" i="1" s="1"/>
  <c r="T162" i="2"/>
  <c r="T161" i="2"/>
  <c r="T160" i="2" s="1"/>
  <c r="R162" i="2"/>
  <c r="R161" i="2"/>
  <c r="R160" i="2" s="1"/>
  <c r="P162" i="2"/>
  <c r="P161" i="2"/>
  <c r="P160" i="2" s="1"/>
  <c r="BK162" i="2"/>
  <c r="BK161" i="2" s="1"/>
  <c r="J162" i="2"/>
  <c r="BF162" i="2" s="1"/>
  <c r="J156" i="2"/>
  <c r="J155" i="2"/>
  <c r="F155" i="2"/>
  <c r="F153" i="2"/>
  <c r="E151" i="2"/>
  <c r="J92" i="2"/>
  <c r="J91" i="2"/>
  <c r="F91" i="2"/>
  <c r="F89" i="2"/>
  <c r="E87" i="2"/>
  <c r="J18" i="2"/>
  <c r="E18" i="2"/>
  <c r="F156" i="2" s="1"/>
  <c r="F92" i="2"/>
  <c r="J17" i="2"/>
  <c r="J12" i="2"/>
  <c r="J153" i="2" s="1"/>
  <c r="J89" i="2"/>
  <c r="E7" i="2"/>
  <c r="E149" i="2"/>
  <c r="E85" i="2"/>
  <c r="AS94" i="1"/>
  <c r="L90" i="1"/>
  <c r="AM90" i="1"/>
  <c r="AM89" i="1"/>
  <c r="L89" i="1"/>
  <c r="AM87" i="1"/>
  <c r="L87" i="1"/>
  <c r="L85" i="1"/>
  <c r="L84" i="1"/>
  <c r="J34" i="2" l="1"/>
  <c r="AW95" i="1" s="1"/>
  <c r="F34" i="2"/>
  <c r="BA95" i="1" s="1"/>
  <c r="BA94" i="1" s="1"/>
  <c r="W29" i="1"/>
  <c r="AV94" i="1"/>
  <c r="R2091" i="2"/>
  <c r="R159" i="2" s="1"/>
  <c r="J161" i="2"/>
  <c r="J98" i="2" s="1"/>
  <c r="BK160" i="2"/>
  <c r="W31" i="1"/>
  <c r="AX94" i="1"/>
  <c r="J2092" i="2"/>
  <c r="J107" i="2" s="1"/>
  <c r="AY94" i="1"/>
  <c r="W32" i="1"/>
  <c r="J33" i="2"/>
  <c r="AV95" i="1" s="1"/>
  <c r="AT95" i="1" s="1"/>
  <c r="BK3080" i="2"/>
  <c r="J3080" i="2" s="1"/>
  <c r="J116" i="2" s="1"/>
  <c r="T3155" i="2"/>
  <c r="T2091" i="2" s="1"/>
  <c r="T159" i="2" s="1"/>
  <c r="T3523" i="2"/>
  <c r="R3939" i="2"/>
  <c r="T3031" i="2"/>
  <c r="R3105" i="2"/>
  <c r="P3155" i="2"/>
  <c r="T3939" i="2"/>
  <c r="T3983" i="2"/>
  <c r="P3031" i="2"/>
  <c r="P2091" i="2" s="1"/>
  <c r="P159" i="2" s="1"/>
  <c r="AU95" i="1" s="1"/>
  <c r="AU94" i="1" s="1"/>
  <c r="BK3105" i="2"/>
  <c r="J3105" i="2" s="1"/>
  <c r="J117" i="2" s="1"/>
  <c r="BK3245" i="2"/>
  <c r="J3245" i="2" s="1"/>
  <c r="J119" i="2" s="1"/>
  <c r="T3364" i="2"/>
  <c r="R3383" i="2"/>
  <c r="P3523" i="2"/>
  <c r="T3547" i="2"/>
  <c r="T4057" i="2"/>
  <c r="P3364" i="2"/>
  <c r="BK3383" i="2"/>
  <c r="J3383" i="2" s="1"/>
  <c r="J121" i="2" s="1"/>
  <c r="T3719" i="2"/>
  <c r="BK4519" i="2"/>
  <c r="BK4426" i="2"/>
  <c r="J4426" i="2" l="1"/>
  <c r="J136" i="2" s="1"/>
  <c r="BK3939" i="2"/>
  <c r="J3939" i="2" s="1"/>
  <c r="J127" i="2" s="1"/>
  <c r="AK29" i="1"/>
  <c r="J4519" i="2"/>
  <c r="J139" i="2" s="1"/>
  <c r="BK4518" i="2"/>
  <c r="J4518" i="2" s="1"/>
  <c r="J138" i="2" s="1"/>
  <c r="BK2091" i="2"/>
  <c r="J2091" i="2" s="1"/>
  <c r="J106" i="2" s="1"/>
  <c r="J160" i="2"/>
  <c r="J97" i="2" s="1"/>
  <c r="AW94" i="1"/>
  <c r="AK30" i="1" s="1"/>
  <c r="W30" i="1"/>
  <c r="AT94" i="1" l="1"/>
  <c r="BK159" i="2"/>
  <c r="J159" i="2" s="1"/>
  <c r="J30" i="2" l="1"/>
  <c r="J96" i="2"/>
  <c r="J39" i="2" l="1"/>
  <c r="AG95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<sst xmlns="http://schemas.openxmlformats.org/spreadsheetml/2006/main" count="47488" uniqueCount="6556">
  <si>
    <t>Export Komplet</t>
  </si>
  <si>
    <t/>
  </si>
  <si>
    <t>2.0</t>
  </si>
  <si>
    <t>False</t>
  </si>
  <si>
    <t>{4401d4cf-2546-43b1-af69-572fd9513dd8}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</si>
  <si>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</si>
  <si>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</si>
  <si>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</si>
  <si>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</si>
  <si>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</si>
  <si>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</si>
  <si>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</si>
  <si>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1045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</si>
  <si>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</si>
  <si>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</si>
  <si>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PD-Rekonštrukcia budovy CSS-AVE , Dubnica n/Váhom</t>
  </si>
  <si>
    <t>JKSO:</t>
  </si>
  <si>
    <t>KS:</t>
  </si>
  <si>
    <t>Miesto:</t>
  </si>
  <si>
    <t xml:space="preserve"> </t>
  </si>
  <si>
    <t>Dátum:</t>
  </si>
  <si>
    <t>5.3.2019</t>
  </si>
  <si>
    <t>Objednávateľ:</t>
  </si>
  <si>
    <t>IČO:</t>
  </si>
  <si>
    <t>CSS-AVE , Dubnica n/Váhom</t>
  </si>
  <si>
    <t>IČ DPH:</t>
  </si>
  <si>
    <t>Zhotoviteľ:</t>
  </si>
  <si>
    <t>Vyplň údaj</t>
  </si>
  <si>
    <t>Projektant:</t>
  </si>
  <si>
    <t>Projektová kancelária-AB , Dubnica n/V</t>
  </si>
  <si>
    <t>True</t>
  </si>
  <si>
    <t>0,01</t>
  </si>
  <si>
    <t>Spracovateľ:</t>
  </si>
  <si>
    <t>Martinusová Katarína</t>
  </si>
  <si>
    <t>Poznámka:</t>
  </si>
  <si>
    <t>Výkaz výmer a rozpočet nie je záväzný. Každá firma ktorá vypracováva cenovú ponuku na daný projekt je povinná si skontrolovať výkaz výmer a zhotoviť vlastný rozpočet. Prípadné chýbajúce položky je povinná doplniť do svojej ponuky.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</si>
  <si>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</si>
  <si>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</si>
  <si>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</si>
  <si>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</si>
  <si>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</si>
  <si>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</si>
  <si>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</si>
  <si>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</si>
  <si>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</si>
  <si>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</si>
  <si>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</si>
  <si>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</si>
  <si>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</si>
  <si>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</si>
  <si>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</si>
  <si>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</si>
  <si>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</si>
  <si>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</si>
  <si>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</si>
  <si>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</si>
  <si>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</si>
  <si>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</si>
  <si>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</si>
  <si>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</si>
  <si>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</si>
  <si>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</si>
  <si>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</si>
  <si>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</si>
  <si>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</si>
  <si>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</si>
  <si>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</si>
  <si>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</si>
  <si>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</si>
  <si>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</si>
  <si>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</si>
  <si>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</si>
  <si>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</si>
  <si>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</si>
  <si>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</si>
  <si>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</si>
  <si>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</si>
  <si>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</si>
  <si>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</si>
  <si>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</si>
  <si>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</si>
  <si>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</si>
  <si>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Rekonštrukcia budovy CSS-AVE</t>
  </si>
  <si>
    <t>STA</t>
  </si>
  <si>
    <t>{11190aaa-b8ff-47e7-af33-8fee0c5d1d40}</t>
  </si>
  <si>
    <t>KRYCÍ LIST ROZPOČTU</t>
  </si>
  <si>
    <t>Objekt:</t>
  </si>
  <si>
    <t>1 - Rekonštrukcia budovy CSS-AVE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</si>
  <si>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</si>
  <si>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</si>
  <si>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</si>
  <si>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</si>
  <si>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</si>
  <si>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</si>
  <si>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</si>
  <si>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</si>
  <si>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</si>
  <si>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</si>
  <si>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</si>
  <si>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</si>
  <si>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</si>
  <si>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</si>
  <si>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</si>
  <si>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</si>
  <si>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</si>
  <si>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721 - Zdravotechnika</t>
  </si>
  <si>
    <t xml:space="preserve">    721.5 - Vsak</t>
  </si>
  <si>
    <t xml:space="preserve">    731.5 - Vykurovanie a vzduchotechnika</t>
  </si>
  <si>
    <t xml:space="preserve">    713 - Izolácie tepelné</t>
  </si>
  <si>
    <t xml:space="preserve">    762 - Konštrukcie tesárske</t>
  </si>
  <si>
    <t xml:space="preserve">    761 - Konštrukcie sklobetónové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</si>
  <si>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</si>
  <si>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</si>
  <si>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</si>
  <si>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</si>
  <si>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</si>
  <si>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prírod.a konglomer.kameňa</t>
  </si>
  <si>
    <t xml:space="preserve">    776 - Podlahy povlakové</t>
  </si>
  <si>
    <t xml:space="preserve">    777 - Podlahy syntetické</t>
  </si>
  <si>
    <t xml:space="preserve">    781 - Dokončovacie práce a obklady</t>
  </si>
  <si>
    <t xml:space="preserve">    783 - Dokončovacie práce - nátery</t>
  </si>
  <si>
    <t xml:space="preserve">    784 -  Dokončovacie práce</t>
  </si>
  <si>
    <t xml:space="preserve">    796 - Hasiace prístroje</t>
  </si>
  <si>
    <t>M - Práce a dodávky M</t>
  </si>
  <si>
    <t xml:space="preserve">    21-B -  Elektromontáže-  Bleskozvod</t>
  </si>
  <si>
    <t xml:space="preserve">    21-K -  Elektromontáže- Plynová kotolňa</t>
  </si>
  <si>
    <t xml:space="preserve">    21-O -  Elektromontáže- Umelé osvetlenie, silnoprúdové zar. a rozvody</t>
  </si>
  <si>
    <t xml:space="preserve">    21-ŠK - Štruktúrovaná Kabeláž</t>
  </si>
  <si>
    <t xml:space="preserve">    21-EPS - EPS</t>
  </si>
  <si>
    <t xml:space="preserve">    21-PR - Požiarny rozhlas</t>
  </si>
  <si>
    <t xml:space="preserve">    21-PV - Požiarne vetranie</t>
  </si>
  <si>
    <t xml:space="preserve">    24-M -  Montáže vzduchotechnických zariad.</t>
  </si>
  <si>
    <t xml:space="preserve">    33-M - Montáže dopr.zariad.sklad.zar.a váh</t>
  </si>
  <si>
    <t xml:space="preserve">    D18 - 3.7. Ostatné</t>
  </si>
  <si>
    <t>VRN -  Vedľajšie rozpočtové náklady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</si>
  <si>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</si>
  <si>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</si>
  <si>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</si>
  <si>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</si>
  <si>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</si>
  <si>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</si>
  <si>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</si>
  <si>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</si>
  <si>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</si>
  <si>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</si>
  <si>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</si>
  <si>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</si>
  <si>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</si>
  <si>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</si>
  <si>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</si>
  <si>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</si>
  <si>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Zemné práce</t>
  </si>
  <si>
    <t>K</t>
  </si>
  <si>
    <t>113307231</t>
  </si>
  <si>
    <t>Odstránenie podkladu v ploche nad 200 m2 z betónu prostého, hr. vrstvy do 150 mm,  -0,22500t</t>
  </si>
  <si>
    <t>m2</t>
  </si>
  <si>
    <t>4</t>
  </si>
  <si>
    <t>2</t>
  </si>
  <si>
    <t>-107278065</t>
  </si>
  <si>
    <t>113307241</t>
  </si>
  <si>
    <t>Odstránenie podkladu v ploche nad 200 m2 asfaltového, hr. vrstvy do 50 mm,  -0,09800t</t>
  </si>
  <si>
    <t>-141059561</t>
  </si>
  <si>
    <t>3</t>
  </si>
  <si>
    <t>132201101</t>
  </si>
  <si>
    <t>Výkop ryhy do šírky 600 mm v horn.3 do 100 m3</t>
  </si>
  <si>
    <t>m3</t>
  </si>
  <si>
    <t>1707342795</t>
  </si>
  <si>
    <t>VV</t>
  </si>
  <si>
    <t>pre rampu</t>
  </si>
  <si>
    <t>od úrovne -1,25 m  do -2,0 m</t>
  </si>
  <si>
    <t>(4,17*2+2,35)*0,3*0,75</t>
  </si>
  <si>
    <t>(7,6+4,13+7,755+1,55)*0,3*0,75</t>
  </si>
  <si>
    <t>(6,6+1,3+6,5)*0,3*0,75</t>
  </si>
  <si>
    <t>Súčet</t>
  </si>
  <si>
    <t>132201109</t>
  </si>
  <si>
    <t>Príplatok k cene za lepivosť pri hĺbení rýh šírky do 600 mm zapažených i nezapažených s urovnaním dna v hornine 3</t>
  </si>
  <si>
    <t>-1049136965</t>
  </si>
  <si>
    <t>5</t>
  </si>
  <si>
    <t>162501102</t>
  </si>
  <si>
    <t>Vodorovné premiestnenie výkopku po spevnenej ceste z horniny tr.1-4, do 100 m3 na vzdialenosť do 3000 m</t>
  </si>
  <si>
    <t>1020752853</t>
  </si>
  <si>
    <t>6</t>
  </si>
  <si>
    <t>162501105</t>
  </si>
  <si>
    <t>Vodorovné premiestnenie výkopku po spevnenej ceste z horniny tr.1-4, do 100 m3, príplatok k cene za každých ďalšich a začatých 1000 m</t>
  </si>
  <si>
    <t>-628800341</t>
  </si>
  <si>
    <t>7</t>
  </si>
  <si>
    <t>167101101</t>
  </si>
  <si>
    <t>Nakladanie neuľahnutého výkopku z hornín tr.1-4 do 100 m3</t>
  </si>
  <si>
    <t>1032341020</t>
  </si>
  <si>
    <t>8</t>
  </si>
  <si>
    <t>171201201</t>
  </si>
  <si>
    <t>Uloženie sypaniny na skládky do 100 m3</t>
  </si>
  <si>
    <t>-401330317</t>
  </si>
  <si>
    <t>9</t>
  </si>
  <si>
    <t>171209002</t>
  </si>
  <si>
    <t>Poplatok za skladovanie - zemina a kamenivo (17 05) ostatné</t>
  </si>
  <si>
    <t>t</t>
  </si>
  <si>
    <t>-228179357</t>
  </si>
  <si>
    <t>10,378*1,7</t>
  </si>
  <si>
    <t>Zakladanie</t>
  </si>
  <si>
    <t>10</t>
  </si>
  <si>
    <t>2715730010</t>
  </si>
  <si>
    <t>Násyp pod základové  konštrukcie so zhutnením zo štrku</t>
  </si>
  <si>
    <t>1887854926</t>
  </si>
  <si>
    <t>3,0*2,4*1,0</t>
  </si>
  <si>
    <t>6,3*1,6*(1,0+0,5)/2</t>
  </si>
  <si>
    <t>4,18*1,6*0,5</t>
  </si>
  <si>
    <t>6,335*1,6*(0,5+0,3)/2</t>
  </si>
  <si>
    <t>11</t>
  </si>
  <si>
    <t>273313899</t>
  </si>
  <si>
    <t>Betón podlahových dosiek, prostý tr. C 30/37</t>
  </si>
  <si>
    <t>1705077597</t>
  </si>
  <si>
    <t>1.pp</t>
  </si>
  <si>
    <t>stojisko pod škrabku na zemiaky</t>
  </si>
  <si>
    <t>0,9*0,9*0,2</t>
  </si>
  <si>
    <t>1.np</t>
  </si>
  <si>
    <t>D2</t>
  </si>
  <si>
    <t>3,5*2,7*0,12</t>
  </si>
  <si>
    <t>D3</t>
  </si>
  <si>
    <t>2,65*3,0*0,12</t>
  </si>
  <si>
    <t>12</t>
  </si>
  <si>
    <t>2733214111</t>
  </si>
  <si>
    <t>Betón  dosky rampy, železový (bez výstuže), tr. C 25/30</t>
  </si>
  <si>
    <t>746687384</t>
  </si>
  <si>
    <t>3,0*2,4*0,12</t>
  </si>
  <si>
    <t>(6,3+4,18+6,335)*1,6*0,12*1,12</t>
  </si>
  <si>
    <t>13</t>
  </si>
  <si>
    <t>2733512170</t>
  </si>
  <si>
    <t>Debnenie stien dosky rampy, zhotovenie-tradičné</t>
  </si>
  <si>
    <t>721847799</t>
  </si>
  <si>
    <t>(2,4+3,0+0,8)*0,12</t>
  </si>
  <si>
    <t>(6,3+1,6+4,18+1,44+6,335+1,6)*0,12</t>
  </si>
  <si>
    <t>(6,3+1,135+6,5)*0,12</t>
  </si>
  <si>
    <t>14</t>
  </si>
  <si>
    <t>273351218</t>
  </si>
  <si>
    <t>Debnenie  stien dosky rampy, odstránenie-tradičné</t>
  </si>
  <si>
    <t>-1634945502</t>
  </si>
  <si>
    <t>15</t>
  </si>
  <si>
    <t>274313711</t>
  </si>
  <si>
    <t>Betón základových pásov, prostý tr. C 25/30</t>
  </si>
  <si>
    <t>-1283369323</t>
  </si>
  <si>
    <t>16</t>
  </si>
  <si>
    <t>2793213210</t>
  </si>
  <si>
    <t>Betón stien rampy, železový (bez výstuže), tr. C 25/30</t>
  </si>
  <si>
    <t>745411151</t>
  </si>
  <si>
    <t>St</t>
  </si>
  <si>
    <t>(4,17*2)*0,2*1,0</t>
  </si>
  <si>
    <t>(7,6+6,6)*0,2*(0,5+1,0)/2</t>
  </si>
  <si>
    <t>(4,13+1,3)*0,2*0,5</t>
  </si>
  <si>
    <t>(7,755+6,5)*0,2*(0,5+0,3)/2</t>
  </si>
  <si>
    <t>1,55*0,2*0,3</t>
  </si>
  <si>
    <t>17</t>
  </si>
  <si>
    <t>2793511050</t>
  </si>
  <si>
    <t>Debnenie stien rampy  obojstranné zhotovenie-dielce</t>
  </si>
  <si>
    <t>2058379284</t>
  </si>
  <si>
    <t>(4,17*2)*1,0*2</t>
  </si>
  <si>
    <t>(7,6+6,6)*(0,5+1,0)/2*2</t>
  </si>
  <si>
    <t>(4,13+1,3)*0,5*2</t>
  </si>
  <si>
    <t>(7,755+6,5)*(0,5+0,3)/2*2</t>
  </si>
  <si>
    <t>1,55*0,3*2</t>
  </si>
  <si>
    <t>18</t>
  </si>
  <si>
    <t>2793511060</t>
  </si>
  <si>
    <t>Debnenie stien rampy obojstranné odstránenie-dielce</t>
  </si>
  <si>
    <t>-1203428320</t>
  </si>
  <si>
    <t>19</t>
  </si>
  <si>
    <t>2733624220</t>
  </si>
  <si>
    <t>Výstuž stien a dosky rampy  zo zvár. sietí KARI, priemer drôtu 6/6 mm, veľkosť oka 150x150 mm</t>
  </si>
  <si>
    <t>-2110025878</t>
  </si>
  <si>
    <t>doska</t>
  </si>
  <si>
    <t>45,0</t>
  </si>
  <si>
    <t>50,0</t>
  </si>
  <si>
    <t>95,0*1,3</t>
  </si>
  <si>
    <t>2733214111.1</t>
  </si>
  <si>
    <t>Betón základových dosiek,železový (bez výstuže), tr. C 25/30</t>
  </si>
  <si>
    <t>1252896215</t>
  </si>
  <si>
    <t xml:space="preserve"> základ výťahu</t>
  </si>
  <si>
    <t>1,65*2,15*0,2</t>
  </si>
  <si>
    <t>21</t>
  </si>
  <si>
    <t>273362441.2</t>
  </si>
  <si>
    <t>Výstuž základových dosiek zo zvár. sietí KARI, priemer drôtu 10/10 mm, veľkosť oka 100x100 mm</t>
  </si>
  <si>
    <t>-1129509361</t>
  </si>
  <si>
    <t>pre základ výťahu</t>
  </si>
  <si>
    <t>1,65*2,15*1,3*2</t>
  </si>
  <si>
    <t>22</t>
  </si>
  <si>
    <t>274271302</t>
  </si>
  <si>
    <t>Murivo základových pásov (m3) PREMAC 50x25x25 s betónovou výplňou C 16/20 hr. 250 mm</t>
  </si>
  <si>
    <t>-1383921889</t>
  </si>
  <si>
    <t>(2*(1,65+2,15))*0,25*0,5</t>
  </si>
  <si>
    <t>23</t>
  </si>
  <si>
    <t>274361825</t>
  </si>
  <si>
    <t>Výstuž pre murivo základových pásov PREMAC s betónovou výplňou z ocele 10505</t>
  </si>
  <si>
    <t>-569131045</t>
  </si>
  <si>
    <t>0,95*60/1000</t>
  </si>
  <si>
    <t>Zvislé a kompletné konštrukcie</t>
  </si>
  <si>
    <t>24</t>
  </si>
  <si>
    <t>3102392110</t>
  </si>
  <si>
    <t>Zamurovanie otvoru s plochou nad 1 do 4 m2 v murive  tehlami  Porotherm na maltu vápennocementovú</t>
  </si>
  <si>
    <t>1069987858</t>
  </si>
  <si>
    <t>1,0*2,02*0,2</t>
  </si>
  <si>
    <t>Medzisúčet</t>
  </si>
  <si>
    <t>1,0*2,02*0,35*5</t>
  </si>
  <si>
    <t>1,2*2,95*0,2</t>
  </si>
  <si>
    <t>2.np</t>
  </si>
  <si>
    <t>0,4*0,35*2,02</t>
  </si>
  <si>
    <t>1,0*2,02*0,35*6</t>
  </si>
  <si>
    <t>25</t>
  </si>
  <si>
    <t>311231487</t>
  </si>
  <si>
    <t>Murivo z tehál pálených POROTHERM na pero a drážku P+D 38x25x23.8 P10</t>
  </si>
  <si>
    <t>-1316637011</t>
  </si>
  <si>
    <t>3.NP</t>
  </si>
  <si>
    <t>9,2*0,75*0,4</t>
  </si>
  <si>
    <t>9,75*0,75*0,4*2</t>
  </si>
  <si>
    <t>2,75*0,75*0,4</t>
  </si>
  <si>
    <t>11,25*0,75*0,4*2</t>
  </si>
  <si>
    <t>3,55*0,75*0,4</t>
  </si>
  <si>
    <t>2,625*0,75*0,4</t>
  </si>
  <si>
    <t>(37,6-2,625)*2,5*0,4</t>
  </si>
  <si>
    <t>-1,4*1,5*0,4*8</t>
  </si>
  <si>
    <t>-0,5*1,5*0,4*3</t>
  </si>
  <si>
    <t>(4,625+4,625)*0,75*0,4</t>
  </si>
  <si>
    <t>(56,3-4,625*2)*2,5*0,4</t>
  </si>
  <si>
    <t>-1,4*1,5*0,4*13</t>
  </si>
  <si>
    <t>26</t>
  </si>
  <si>
    <t>311231489</t>
  </si>
  <si>
    <t>Murivo z tehál pálených POROTHERM na pero a drážku P+D 25x37.5x23.8 P15</t>
  </si>
  <si>
    <t>-713239622</t>
  </si>
  <si>
    <t>6,9*0,25*2,8</t>
  </si>
  <si>
    <t>4,4*0,25*2,8</t>
  </si>
  <si>
    <t>-1,0*2,02*0,25</t>
  </si>
  <si>
    <t>6,5*0,25*2,8</t>
  </si>
  <si>
    <t>3,6*0,25*2,8</t>
  </si>
  <si>
    <t>4,0*0,25*2,8</t>
  </si>
  <si>
    <t>(36,4-2,4)*0,25*2,8</t>
  </si>
  <si>
    <t>-1,0*2,02*0,25*10</t>
  </si>
  <si>
    <t>35,4*0,25*2,8</t>
  </si>
  <si>
    <t>-1,0*2,02*0,25*5</t>
  </si>
  <si>
    <t>5,0*0,25*2,8</t>
  </si>
  <si>
    <t>27</t>
  </si>
  <si>
    <t>311271300</t>
  </si>
  <si>
    <t>Murivo nosné (m3) PREMAC 50x15x25 s betónovou výplňou hr. 150 mm</t>
  </si>
  <si>
    <t>-1098634388</t>
  </si>
  <si>
    <t>(2,68+1,3*2)*0,15*1,0</t>
  </si>
  <si>
    <t>28</t>
  </si>
  <si>
    <t>311361825</t>
  </si>
  <si>
    <t>Výstuž pre murivo nosné PREMAC s betónovou výplňou z ocele 10505</t>
  </si>
  <si>
    <t>779957322</t>
  </si>
  <si>
    <t>0,792*60/1000</t>
  </si>
  <si>
    <t>29</t>
  </si>
  <si>
    <t>317162102</t>
  </si>
  <si>
    <t>Keramický predpätý preklad POROTHERM KPP, šírky 120 mm, výšky 65 mm, dĺžky 1250 mm</t>
  </si>
  <si>
    <t>ks</t>
  </si>
  <si>
    <t>-267548409</t>
  </si>
  <si>
    <t>30</t>
  </si>
  <si>
    <t>317162106</t>
  </si>
  <si>
    <t>Keramický predpätý preklad POROTHERM KPP, šírky 120 mm, výšky 65 mm, dĺžky 2250 mm</t>
  </si>
  <si>
    <t>-729799681</t>
  </si>
  <si>
    <t>31</t>
  </si>
  <si>
    <t>317162132</t>
  </si>
  <si>
    <t>Keramický preklad POROTHERM 23,8, šírky 70 mm, výšky 238 mm, dĺžky 1250 mm</t>
  </si>
  <si>
    <t>1298101303</t>
  </si>
  <si>
    <t>5+12+8</t>
  </si>
  <si>
    <t>32</t>
  </si>
  <si>
    <t>317941121</t>
  </si>
  <si>
    <t>Osadenie oceľových valcovaných nosníkov I,IE,U,UE,L ,vr. kotv. mat.</t>
  </si>
  <si>
    <t>-1257222960</t>
  </si>
  <si>
    <t>výkaz ocele</t>
  </si>
  <si>
    <t>2570,172/1000</t>
  </si>
  <si>
    <t>33</t>
  </si>
  <si>
    <t>M</t>
  </si>
  <si>
    <t>1338053000</t>
  </si>
  <si>
    <t>Oceľový materiál  S235 - tyče tvaru I ,U , vr. platní a kotv.mat.</t>
  </si>
  <si>
    <t>-1583461739</t>
  </si>
  <si>
    <t>34</t>
  </si>
  <si>
    <t>3179411233</t>
  </si>
  <si>
    <t>Osadenie oceľových stľpov na hlav. schodisku , vr. kotv.prvkov - ozn.Z9/ St1 -3</t>
  </si>
  <si>
    <t>-584763799</t>
  </si>
  <si>
    <t>0,038+0,040+0,052</t>
  </si>
  <si>
    <t>35</t>
  </si>
  <si>
    <t>13383320030</t>
  </si>
  <si>
    <t>Tyče oceľová kruhová d 153x2,0 mm - dl. 2,5 m- 2 ks ,nerez brúsený , vr.  kotv. mat. - ozn. Z9/St1</t>
  </si>
  <si>
    <t>974696645</t>
  </si>
  <si>
    <t>2,5*7,62*2/1000</t>
  </si>
  <si>
    <t>36</t>
  </si>
  <si>
    <t>13383320031</t>
  </si>
  <si>
    <t>Tyče oceľová kruhová d 153x2,0 mm - dl. 2,65 m- 2 ks ,nerez brúsený , vr.  kotv. mat. - ozn. Z9/St2</t>
  </si>
  <si>
    <t>308568023</t>
  </si>
  <si>
    <t>2,65*7,62*2/1000</t>
  </si>
  <si>
    <t>37</t>
  </si>
  <si>
    <t>13383320032</t>
  </si>
  <si>
    <t>Tyče oceľová kruhová d 153x2,0 mm - dl. 3,4 m- 2 ks ,nerez brúsený , vr.  kotv. mat. - ozn. Z9/St3</t>
  </si>
  <si>
    <t>1641306531</t>
  </si>
  <si>
    <t>3,4*7,62*2/1000</t>
  </si>
  <si>
    <t>38</t>
  </si>
  <si>
    <t>331321610</t>
  </si>
  <si>
    <t>Betón stĺpov a pilierov hranatých, ťahadiel, rámových stojok, vzpier, železový (bez výstuže) tr. C 30/37</t>
  </si>
  <si>
    <t>326014261</t>
  </si>
  <si>
    <t>3.np</t>
  </si>
  <si>
    <t>S1 -11x</t>
  </si>
  <si>
    <t>0,4*0,4*0,75*11</t>
  </si>
  <si>
    <t>S2-2x</t>
  </si>
  <si>
    <t>0,4*0,4*2,8*2</t>
  </si>
  <si>
    <t>S3-1x</t>
  </si>
  <si>
    <t>0,4*0,5*2,8</t>
  </si>
  <si>
    <t>S4-1x</t>
  </si>
  <si>
    <t>0,25*0,25*0,75</t>
  </si>
  <si>
    <t>39</t>
  </si>
  <si>
    <t>331351101</t>
  </si>
  <si>
    <t>Debnenie hranatých stĺpov prierezu pravouhlého štvoruholníka výšky do 4 m, zhotovenie-dielce</t>
  </si>
  <si>
    <t>1037046297</t>
  </si>
  <si>
    <t>4*0,4*0,75*11</t>
  </si>
  <si>
    <t>4*0,4*2,8*2</t>
  </si>
  <si>
    <t>2*(0,4+0,5)*2,8</t>
  </si>
  <si>
    <t>4*0,25*0,75</t>
  </si>
  <si>
    <t>40</t>
  </si>
  <si>
    <t>331351102</t>
  </si>
  <si>
    <t>Debnenie hranatých stĺpov prierezu pravouhlého štvoruholníka výšky do 4 m, odstránenie-dielce</t>
  </si>
  <si>
    <t>426120069</t>
  </si>
  <si>
    <t>41</t>
  </si>
  <si>
    <t>342242020</t>
  </si>
  <si>
    <t>Priečky z tehál pálených POROTHERM 8 P 8, na maltu POROTHERM MM 50 (80x500x238)</t>
  </si>
  <si>
    <t>-474383129</t>
  </si>
  <si>
    <t>3,0*2,95*3</t>
  </si>
  <si>
    <t>3,25*2,95</t>
  </si>
  <si>
    <t>(3,1+0,2*1,2)*2,95</t>
  </si>
  <si>
    <t>-1,0*2,02</t>
  </si>
  <si>
    <t>3,25*2,8</t>
  </si>
  <si>
    <t>42</t>
  </si>
  <si>
    <t>342242021</t>
  </si>
  <si>
    <t>Priečky z tehál pálených POROTHERM 11,5 P 8, na maltu POROTHERM MM 50 (115x500x238)</t>
  </si>
  <si>
    <t>-1526632575</t>
  </si>
  <si>
    <t>1,np</t>
  </si>
  <si>
    <t>(2,7+0,6+4,0)*2,95</t>
  </si>
  <si>
    <t>9,85*2,8</t>
  </si>
  <si>
    <t>-0,8*2,02</t>
  </si>
  <si>
    <t>-1,5*0,6*2</t>
  </si>
  <si>
    <t>43</t>
  </si>
  <si>
    <t>342242022</t>
  </si>
  <si>
    <t>Priečky z tehál pálených POROTHERM 14 P 8, na maltu POROTHERM MM 50 (140x500x238)</t>
  </si>
  <si>
    <t>1518914980</t>
  </si>
  <si>
    <t>m.1.37</t>
  </si>
  <si>
    <t>1,7*2,95</t>
  </si>
  <si>
    <t>-1,45*2,02</t>
  </si>
  <si>
    <t>m.2.32</t>
  </si>
  <si>
    <t>1,7*2,8*2</t>
  </si>
  <si>
    <t>-1,45*2,02*2</t>
  </si>
  <si>
    <t>m.3.02</t>
  </si>
  <si>
    <t>(2,85+3,3)*2,8</t>
  </si>
  <si>
    <t>m.3.03-3.04</t>
  </si>
  <si>
    <t>(5,8+3,3+3,2)*2,8</t>
  </si>
  <si>
    <t>-1,0*2,02*2</t>
  </si>
  <si>
    <t>m.3.05</t>
  </si>
  <si>
    <t>m.3.06-3.20</t>
  </si>
  <si>
    <t>(5,15*10+3,35+2,2+2,1+0,6)*2,8</t>
  </si>
  <si>
    <t>-1,0*2,02*7</t>
  </si>
  <si>
    <t>m.3.22-3.34</t>
  </si>
  <si>
    <t>3,1*9</t>
  </si>
  <si>
    <t>44</t>
  </si>
  <si>
    <t>342948112</t>
  </si>
  <si>
    <t xml:space="preserve">Ukotvenie priečok k murovaným konštrukciám </t>
  </si>
  <si>
    <t>m</t>
  </si>
  <si>
    <t>2131277182</t>
  </si>
  <si>
    <t>8*2,95+4*2,95+52*2,8</t>
  </si>
  <si>
    <t>1378</t>
  </si>
  <si>
    <t>346244351</t>
  </si>
  <si>
    <t>Obmurovka kúpelňových vaní z akéhokoľvek druhu pálených tehál plných a malty, hrúbky 65 mm</t>
  </si>
  <si>
    <t>-620265865</t>
  </si>
  <si>
    <t>m.1.07b</t>
  </si>
  <si>
    <t>(1,5*2+0,6)*0,5/3</t>
  </si>
  <si>
    <t>m.1.10b</t>
  </si>
  <si>
    <t>m.1.12b</t>
  </si>
  <si>
    <t>m.2.07b</t>
  </si>
  <si>
    <t>m.2.10b</t>
  </si>
  <si>
    <t>m.2.13b</t>
  </si>
  <si>
    <t>m.2.15</t>
  </si>
  <si>
    <t>(1,8*2+0,6)*0,5/3</t>
  </si>
  <si>
    <t>m.3.09</t>
  </si>
  <si>
    <t>m.3.13</t>
  </si>
  <si>
    <t>m.3.17</t>
  </si>
  <si>
    <t>m.3.19</t>
  </si>
  <si>
    <t>45</t>
  </si>
  <si>
    <t>349231811</t>
  </si>
  <si>
    <t>Domurovanie  ostenia  z tehál po vybúraných zárubniach hr.100 mm</t>
  </si>
  <si>
    <t>2080913955</t>
  </si>
  <si>
    <t>0,05*2,02*2*3</t>
  </si>
  <si>
    <t>0,05*2,02*2*14</t>
  </si>
  <si>
    <t>0,05*2,02*2*23</t>
  </si>
  <si>
    <t>Vodorovné konštrukcie</t>
  </si>
  <si>
    <t>46</t>
  </si>
  <si>
    <t>411145140</t>
  </si>
  <si>
    <t>Stropný systém z panelov SPIROLL PPD 205</t>
  </si>
  <si>
    <t>-77820597</t>
  </si>
  <si>
    <t>nad 2.np</t>
  </si>
  <si>
    <t>629,151</t>
  </si>
  <si>
    <t>47</t>
  </si>
  <si>
    <t>411321616</t>
  </si>
  <si>
    <t>Betón stropov doskových a trámových,  železový tr. C 30/37</t>
  </si>
  <si>
    <t>-1002470937</t>
  </si>
  <si>
    <t>D1</t>
  </si>
  <si>
    <t>(2,3*0,8+1,0*0,6)*0,15</t>
  </si>
  <si>
    <t>48</t>
  </si>
  <si>
    <t>411351101</t>
  </si>
  <si>
    <t>Debnenie stropov doskových zhotovenie-dielce</t>
  </si>
  <si>
    <t>590412702</t>
  </si>
  <si>
    <t>(2,3*0,8+1,0*0,6)</t>
  </si>
  <si>
    <t>49</t>
  </si>
  <si>
    <t>411351102</t>
  </si>
  <si>
    <t>Debnenie stropov doskových odstránenie-dielce</t>
  </si>
  <si>
    <t>-167808279</t>
  </si>
  <si>
    <t>50</t>
  </si>
  <si>
    <t>411351103</t>
  </si>
  <si>
    <t>Debnenie stropov vložkovych zhotovenie</t>
  </si>
  <si>
    <t>100326755</t>
  </si>
  <si>
    <t>51</t>
  </si>
  <si>
    <t>411351104</t>
  </si>
  <si>
    <t>Debnenie stropov vložkovych odstránenie</t>
  </si>
  <si>
    <t>-1981362461</t>
  </si>
  <si>
    <t>52</t>
  </si>
  <si>
    <t>411354173</t>
  </si>
  <si>
    <t>Podporná konštrukcia stropov výšky do 4 m pre zaťaženie do 12 kPa zhotovenie</t>
  </si>
  <si>
    <t>-164810222</t>
  </si>
  <si>
    <t>2,44+629,151</t>
  </si>
  <si>
    <t>53</t>
  </si>
  <si>
    <t>411354174</t>
  </si>
  <si>
    <t>Podporná konštrukcia stropov výšky do 4 m pre zaťaženie do 12 kPa odstránenie</t>
  </si>
  <si>
    <t>681332528</t>
  </si>
  <si>
    <t>54</t>
  </si>
  <si>
    <t>413321616</t>
  </si>
  <si>
    <t>Betón nosníkov, železový tr. C 30/37</t>
  </si>
  <si>
    <t>695379039</t>
  </si>
  <si>
    <t>N5</t>
  </si>
  <si>
    <t>3,3*0,3*0,3</t>
  </si>
  <si>
    <t>N1</t>
  </si>
  <si>
    <t>2,3*0,2*0,36</t>
  </si>
  <si>
    <t>N2</t>
  </si>
  <si>
    <t>0,8*0,2*0,36</t>
  </si>
  <si>
    <t>N3</t>
  </si>
  <si>
    <t>1,5*0,2*0,36</t>
  </si>
  <si>
    <t>N4</t>
  </si>
  <si>
    <t>1,75*0,37*0,183</t>
  </si>
  <si>
    <t>55</t>
  </si>
  <si>
    <t>413351109</t>
  </si>
  <si>
    <t>Debnenie nosníka zhotovenie-tradičné</t>
  </si>
  <si>
    <t>-351031606</t>
  </si>
  <si>
    <t>3,3*0,3*3</t>
  </si>
  <si>
    <t>2,3*(0,2+2*0,36)</t>
  </si>
  <si>
    <t>0,8*(0,2+2*0,36)</t>
  </si>
  <si>
    <t>1,5*(0,2+2*0,36)</t>
  </si>
  <si>
    <t>1,75*(0,37+2*0,183)</t>
  </si>
  <si>
    <t>56</t>
  </si>
  <si>
    <t>413351110</t>
  </si>
  <si>
    <t>Debnenie nosníka odstránenie-tradičné</t>
  </si>
  <si>
    <t>1509943480</t>
  </si>
  <si>
    <t>57</t>
  </si>
  <si>
    <t>413351211</t>
  </si>
  <si>
    <t>Podporná konštrukcia nosníkov výšky do 4 m zaťaženia do 5 kPa - zhotovenie</t>
  </si>
  <si>
    <t>-1679368942</t>
  </si>
  <si>
    <t>3,3*0,3</t>
  </si>
  <si>
    <t>2,3*0,2</t>
  </si>
  <si>
    <t>0,8*0,2</t>
  </si>
  <si>
    <t>1,5*0,2</t>
  </si>
  <si>
    <t>1,75*0,37</t>
  </si>
  <si>
    <t>58</t>
  </si>
  <si>
    <t>413351212</t>
  </si>
  <si>
    <t>Podporná konštrukcia nosníkov výšky do 4 m zaťaženia do 5 kPa - odstránenie</t>
  </si>
  <si>
    <t>-1240678101</t>
  </si>
  <si>
    <t>59</t>
  </si>
  <si>
    <t>417321616</t>
  </si>
  <si>
    <t>Betón stužujúcich pásov a vencov železový tr. C 30/37</t>
  </si>
  <si>
    <t>-365274831</t>
  </si>
  <si>
    <t>V1</t>
  </si>
  <si>
    <t>(50,9*2+11,25+10,2*2+2,2)*(0,45*0,115+0,325*0,2)</t>
  </si>
  <si>
    <t>V2</t>
  </si>
  <si>
    <t>(5,8*3+9,2+4,25)*0,45*0,315</t>
  </si>
  <si>
    <t>V3</t>
  </si>
  <si>
    <t>11,25*(0,45*0,115+0,3*0,2)</t>
  </si>
  <si>
    <t>V4</t>
  </si>
  <si>
    <t>(10,55+6,97+1,15)*(0,35*0,115+0,225*0,2)</t>
  </si>
  <si>
    <t>V5</t>
  </si>
  <si>
    <t>36,9*(0,35*0,115+0,1*0,2)</t>
  </si>
  <si>
    <t>V6</t>
  </si>
  <si>
    <t>36,9*(0,3*0,115+0,05*0,2)</t>
  </si>
  <si>
    <t>V7</t>
  </si>
  <si>
    <t>4,25*0,3*0,315</t>
  </si>
  <si>
    <t>V8</t>
  </si>
  <si>
    <t>2,05*(0,3*0,115+0,2*0,2)</t>
  </si>
  <si>
    <t>V9</t>
  </si>
  <si>
    <t>(3,75+1,85)*0,25*0,315</t>
  </si>
  <si>
    <t>V10</t>
  </si>
  <si>
    <t>(11,25*2+10,15*2+9,2+6,2+5,975+4,35+4,15+3,15)*0,4*0,3</t>
  </si>
  <si>
    <t>V11</t>
  </si>
  <si>
    <t>(45,275+34,25)*0,4*0,3</t>
  </si>
  <si>
    <t>V12</t>
  </si>
  <si>
    <t>(36,9*2+10,65+10,35+7,75+5,8+5,7+5,05)*0,25*0,3</t>
  </si>
  <si>
    <t>V13</t>
  </si>
  <si>
    <t>2,6*0,25*0,38</t>
  </si>
  <si>
    <t>60</t>
  </si>
  <si>
    <t>417351115</t>
  </si>
  <si>
    <t>Debnenie bočníc stužujúcich pásov a vencov vrátane vzpier zhotovenie</t>
  </si>
  <si>
    <t>-358786283</t>
  </si>
  <si>
    <t>(50,9*2+11,25+10,2*2+2,2)*0,315*2</t>
  </si>
  <si>
    <t>(5,8*3+9,2+4,25)*0,315*2</t>
  </si>
  <si>
    <t>11,25*0,315</t>
  </si>
  <si>
    <t>(10,55+6,97+1,15)*0,315</t>
  </si>
  <si>
    <t>36,9*0,315</t>
  </si>
  <si>
    <t>4,25*0,315</t>
  </si>
  <si>
    <t>2,05*0,315</t>
  </si>
  <si>
    <t>(3,75+1,85)*0,315</t>
  </si>
  <si>
    <t>(11,25*2+10,15*2+9,2+6,2+5,975+4,35+4,15+3,15)*0,3</t>
  </si>
  <si>
    <t>(45,275+34,25)*0,3</t>
  </si>
  <si>
    <t>(36,9*2+10,65+10,35+7,75+5,8+5,7+5,05)*0,3</t>
  </si>
  <si>
    <t>2,6*0,38</t>
  </si>
  <si>
    <t>61</t>
  </si>
  <si>
    <t>417351116</t>
  </si>
  <si>
    <t>Debnenie bočníc stužujúcich pásov a vencov vrátane vzpier odstránenie</t>
  </si>
  <si>
    <t>-654100988</t>
  </si>
  <si>
    <t>62</t>
  </si>
  <si>
    <t>417361821.2</t>
  </si>
  <si>
    <t>Výstuž stužujúcich vencov , nosníkov , dosiek a stľpov z betonárskej ocele 10505</t>
  </si>
  <si>
    <t>-429716036</t>
  </si>
  <si>
    <t>výkaz výstuže</t>
  </si>
  <si>
    <t>4279,655/1000</t>
  </si>
  <si>
    <t>63</t>
  </si>
  <si>
    <t>430321414</t>
  </si>
  <si>
    <t>Schodiskové konštrukcie, betón železový tr. C 25/30</t>
  </si>
  <si>
    <t>552645954</t>
  </si>
  <si>
    <t>vonk.sch.- rampa</t>
  </si>
  <si>
    <t>2,1*3,0*0,15</t>
  </si>
  <si>
    <t>7*0,15*0,3/2*3,0</t>
  </si>
  <si>
    <t>64</t>
  </si>
  <si>
    <t>430361821</t>
  </si>
  <si>
    <t>Výstuž schodiskových konštrukcií z betonárskej ocele 10505</t>
  </si>
  <si>
    <t>-1998765320</t>
  </si>
  <si>
    <t>1,418*100/1000</t>
  </si>
  <si>
    <t>65</t>
  </si>
  <si>
    <t>433351131</t>
  </si>
  <si>
    <t>Debnenie - vrátane podpernej konštrukcie - schodníc pôdorysne priamočiarych zhotovenie</t>
  </si>
  <si>
    <t>104732600</t>
  </si>
  <si>
    <t>2,1*0,3*2</t>
  </si>
  <si>
    <t>66</t>
  </si>
  <si>
    <t>433351132</t>
  </si>
  <si>
    <t>Debnenie - vrátane podpernej konštrukcie - schodníc pôdorysne priamočiarych odstránenie</t>
  </si>
  <si>
    <t>1168831847</t>
  </si>
  <si>
    <t>67</t>
  </si>
  <si>
    <t>434351141</t>
  </si>
  <si>
    <t>Debnenie stupňov na podstupňovej doske alebo na teréne pôdorysne priamočiarych zhotovenie</t>
  </si>
  <si>
    <t>-431228510</t>
  </si>
  <si>
    <t>7*0,15*3,0</t>
  </si>
  <si>
    <t>68</t>
  </si>
  <si>
    <t>434351142</t>
  </si>
  <si>
    <t>Debnenie stupňov na podstupňovej doske alebo na teréne pôdorysne priamočiarych odstránenie</t>
  </si>
  <si>
    <t>-660502742</t>
  </si>
  <si>
    <t>Komunikácie</t>
  </si>
  <si>
    <t>69</t>
  </si>
  <si>
    <t>5647321115</t>
  </si>
  <si>
    <t>Podklad alebo kryt zo štrkodrvy veľ. 4-8 mm s rozprestretím a zhutn.hr. 40 mm</t>
  </si>
  <si>
    <t>978224967</t>
  </si>
  <si>
    <t>470,0+80,0</t>
  </si>
  <si>
    <t>70</t>
  </si>
  <si>
    <t>5648511111</t>
  </si>
  <si>
    <t>Podklad zo štrkodrviny fr. 0-32 mm s rozprestretím a zhutnením, po zhutnení hr. 150 mm</t>
  </si>
  <si>
    <t>-981659570</t>
  </si>
  <si>
    <t>71</t>
  </si>
  <si>
    <t>5969111141</t>
  </si>
  <si>
    <t>Kladenie zámkovej dlažby hr. 60 mm</t>
  </si>
  <si>
    <t>-150826297</t>
  </si>
  <si>
    <t>72</t>
  </si>
  <si>
    <t>59219523912</t>
  </si>
  <si>
    <t xml:space="preserve">Dlažba zámková hr. 60 mm </t>
  </si>
  <si>
    <t>997008130</t>
  </si>
  <si>
    <t>550,0*1,02</t>
  </si>
  <si>
    <t>73</t>
  </si>
  <si>
    <t>9165611111</t>
  </si>
  <si>
    <t xml:space="preserve">Osadenie  obrubníka betón., do lôžka z bet. pros. tr. C 20/25 </t>
  </si>
  <si>
    <t>-843424051</t>
  </si>
  <si>
    <t xml:space="preserve">parkový </t>
  </si>
  <si>
    <t>72,0</t>
  </si>
  <si>
    <t>cestný + okolo garáže</t>
  </si>
  <si>
    <t>60,0+50,0</t>
  </si>
  <si>
    <t>74</t>
  </si>
  <si>
    <t>592170001800</t>
  </si>
  <si>
    <t>Obrubník  parkový,1000x50x200 mm</t>
  </si>
  <si>
    <t>-901394798</t>
  </si>
  <si>
    <t>75</t>
  </si>
  <si>
    <t>59217451030</t>
  </si>
  <si>
    <t xml:space="preserve">Obrubník betónový cestný 100x200x1000 mm </t>
  </si>
  <si>
    <t>-1028037162</t>
  </si>
  <si>
    <t>Úpravy povrchov, podlahy, osadenie</t>
  </si>
  <si>
    <t>76</t>
  </si>
  <si>
    <t>612421431.1</t>
  </si>
  <si>
    <t>Oprava vnútorných vápenných omietok, v množstve opravenej plochy nad 30 do 50 % štukových</t>
  </si>
  <si>
    <t>627678186</t>
  </si>
  <si>
    <t>m.018-0.22 , 0.27</t>
  </si>
  <si>
    <t>stropy</t>
  </si>
  <si>
    <t>9,4+14,7+13,18+30,32+31,49+27,5+8,78</t>
  </si>
  <si>
    <t>steny</t>
  </si>
  <si>
    <t>m.017</t>
  </si>
  <si>
    <t>(2*(4,7+2,0))*2,4</t>
  </si>
  <si>
    <t>-0,8*2,0*2</t>
  </si>
  <si>
    <t>m.018</t>
  </si>
  <si>
    <t>(2*(6,0+2,45))*2,4</t>
  </si>
  <si>
    <t>-0,8*2,0</t>
  </si>
  <si>
    <t>-1,8*2,0</t>
  </si>
  <si>
    <t>m.019</t>
  </si>
  <si>
    <t>(2*(3,1+4,25))*2,4</t>
  </si>
  <si>
    <t>m.1.20</t>
  </si>
  <si>
    <t>(2*(6,7+4,7))*2,4</t>
  </si>
  <si>
    <t>-0,7*2,0</t>
  </si>
  <si>
    <t>m.1.21</t>
  </si>
  <si>
    <t>m.1.22</t>
  </si>
  <si>
    <t>(2*(5,9+4,7))*2,4</t>
  </si>
  <si>
    <t>jestv. m.0.27</t>
  </si>
  <si>
    <t>(2*(3,25+2,7))*0,4</t>
  </si>
  <si>
    <t>585,24</t>
  </si>
  <si>
    <t>jestv. m.1.01</t>
  </si>
  <si>
    <t>(2*(3,35+4,3))*2,95</t>
  </si>
  <si>
    <t>-1,8*2,1*2</t>
  </si>
  <si>
    <t>-1,45*2,0</t>
  </si>
  <si>
    <t>-0,9*2,0</t>
  </si>
  <si>
    <t>jestv. m.1.02</t>
  </si>
  <si>
    <t>(2*(2,624+2,7))*2,95</t>
  </si>
  <si>
    <t>-1,4*1,6</t>
  </si>
  <si>
    <t>jestv. m.1.03</t>
  </si>
  <si>
    <t>(2*(3,4+2,7))*2,95</t>
  </si>
  <si>
    <t>jestv. m.1.04</t>
  </si>
  <si>
    <t>(2*(9,8+5,6))*2,95</t>
  </si>
  <si>
    <t>-1,75*2,0</t>
  </si>
  <si>
    <t>-2,0*2,5</t>
  </si>
  <si>
    <t>-1,1*2,1</t>
  </si>
  <si>
    <t>jestv. m.1.05-11</t>
  </si>
  <si>
    <t>(2*(3,35+5,0))*2,95*7</t>
  </si>
  <si>
    <t>-0,85*2,0*7</t>
  </si>
  <si>
    <t>-1,4*1,6*7</t>
  </si>
  <si>
    <t>jestv. m.1.12,13</t>
  </si>
  <si>
    <t>(2*(5,0+3,4))*0,95</t>
  </si>
  <si>
    <t>jestv. m.1.14</t>
  </si>
  <si>
    <t>(2*(5,0+6,7)+1,655*2)*0,95</t>
  </si>
  <si>
    <t>jestv. m.1.15</t>
  </si>
  <si>
    <t>(2*(5,0+4,95))*0,95</t>
  </si>
  <si>
    <t>jestv. m.1.16</t>
  </si>
  <si>
    <t>(2*(5,0+3,3))*2,95</t>
  </si>
  <si>
    <t>-1,15*2,55</t>
  </si>
  <si>
    <t>jestv. m.1.17</t>
  </si>
  <si>
    <t>(2*(4,9+3,0))*2,95</t>
  </si>
  <si>
    <t>jestv. m.1.18</t>
  </si>
  <si>
    <t>(3,0+3,35*2)*0,95</t>
  </si>
  <si>
    <t>jestv. m.1.19</t>
  </si>
  <si>
    <t>(1,15+3,0+3,3)*0,95</t>
  </si>
  <si>
    <t>jestv. m.1.20-25</t>
  </si>
  <si>
    <t>(2*(3,35+3,0))*2,95*6</t>
  </si>
  <si>
    <t>-0,85*2,0*6</t>
  </si>
  <si>
    <t>-1,4*1,6*6</t>
  </si>
  <si>
    <t>jestv. m.1.26</t>
  </si>
  <si>
    <t>(2*(3,4+3,0))*2,95</t>
  </si>
  <si>
    <t>-1,5*2,0</t>
  </si>
  <si>
    <t>-1,1*2,0</t>
  </si>
  <si>
    <t>jestv. m.1.28</t>
  </si>
  <si>
    <t>(2*(1,3+6,8))*2,95</t>
  </si>
  <si>
    <t>-0,9*2,0*3</t>
  </si>
  <si>
    <t>-1,05*2,1*2</t>
  </si>
  <si>
    <t>-1,9*2,1</t>
  </si>
  <si>
    <t>jestv. m.1.29</t>
  </si>
  <si>
    <t>(2*(2,575+2,5))*2,95</t>
  </si>
  <si>
    <t>jestv. m.1.30</t>
  </si>
  <si>
    <t>(2*(2,575+2,885))*2,95</t>
  </si>
  <si>
    <t>jestv. m.1.31</t>
  </si>
  <si>
    <t>(2*(1,0+1,5))*0,95</t>
  </si>
  <si>
    <t>jestv. m.1.32</t>
  </si>
  <si>
    <t>(2*(3,0+2,85))*2,95</t>
  </si>
  <si>
    <t>jestv. m.1.33</t>
  </si>
  <si>
    <t>(2*(9,3+4,0))*0,95</t>
  </si>
  <si>
    <t>jestv. m.1.34</t>
  </si>
  <si>
    <t>(2*(1,8+3,3))*0,95</t>
  </si>
  <si>
    <t>jestv. m.1.35</t>
  </si>
  <si>
    <t>(2*(5,0+10,35))*2,95</t>
  </si>
  <si>
    <t>-3,7*2,45</t>
  </si>
  <si>
    <t>-1,4*1,6*3</t>
  </si>
  <si>
    <t>jestv. m.1.36</t>
  </si>
  <si>
    <t>(6,5*2+2,5)*2,95</t>
  </si>
  <si>
    <t>jestv. m.1.37,38</t>
  </si>
  <si>
    <t>(2*(36,2+1,7)+1,7*2)*2,95</t>
  </si>
  <si>
    <t>-0,85*2,0*14</t>
  </si>
  <si>
    <t>-0,9*2,0*8</t>
  </si>
  <si>
    <t>589,7</t>
  </si>
  <si>
    <t>jestv. m.2.01</t>
  </si>
  <si>
    <t>jestv. m.2.02</t>
  </si>
  <si>
    <t>(2*(3,35+4,5)-1,3)*2,95</t>
  </si>
  <si>
    <t>-0,85*2,0</t>
  </si>
  <si>
    <t>jestv. m.2.03</t>
  </si>
  <si>
    <t>(2*(6,35+2,7))*2,95</t>
  </si>
  <si>
    <t>-1,4*1,6*2</t>
  </si>
  <si>
    <t>jestv. m.2.04</t>
  </si>
  <si>
    <t>(2*(9,85+5,7))*2,95</t>
  </si>
  <si>
    <t>-0,6*2,0</t>
  </si>
  <si>
    <t>-0,85*2,0*2</t>
  </si>
  <si>
    <t>-0,9*2,0*2</t>
  </si>
  <si>
    <t>jestv. m.2.05-14</t>
  </si>
  <si>
    <t>(2*(3,35+5,0))*2,95*10</t>
  </si>
  <si>
    <t>-0,85*2,0*10</t>
  </si>
  <si>
    <t>-1,4*1,6*10</t>
  </si>
  <si>
    <t>jestv. m.2.15</t>
  </si>
  <si>
    <t>(2*(4,85+5,0))*0,95</t>
  </si>
  <si>
    <t>jestv. m.2.16</t>
  </si>
  <si>
    <t>(3,3+1,8+2,2+2,0+0,5)*0,95</t>
  </si>
  <si>
    <t>jestv. m.2.17</t>
  </si>
  <si>
    <t>jestv. m.2.19</t>
  </si>
  <si>
    <t>(1,3+1,55)*0,95</t>
  </si>
  <si>
    <t>jestv. m.2.20</t>
  </si>
  <si>
    <t>(2,45+1,35*2)*0,95</t>
  </si>
  <si>
    <t>jestv. m.2.21</t>
  </si>
  <si>
    <t>jestv. m.2.22</t>
  </si>
  <si>
    <t>jestv. m.2.23-30</t>
  </si>
  <si>
    <t>(2*(3,35+3,0))*2,95*8</t>
  </si>
  <si>
    <t>-0,85*2,0*8</t>
  </si>
  <si>
    <t>-1,4*1,6*8</t>
  </si>
  <si>
    <t>jestv. m.2.31</t>
  </si>
  <si>
    <t>jestv. m.2.32</t>
  </si>
  <si>
    <t>(2*(36,2+1,7))*2,95</t>
  </si>
  <si>
    <t>-0,85*2,0*17</t>
  </si>
  <si>
    <t>-0,9*2,0*5</t>
  </si>
  <si>
    <t>jestv. m.2.33</t>
  </si>
  <si>
    <t>(2*(5,8+1,3))*2,95</t>
  </si>
  <si>
    <t>-0,65*2,0</t>
  </si>
  <si>
    <t>-0,85*2,0*3</t>
  </si>
  <si>
    <t>jestv. m.2.37</t>
  </si>
  <si>
    <t>(2*(2,45+2,2))*2,95</t>
  </si>
  <si>
    <t>jestv. m.2.38</t>
  </si>
  <si>
    <t>(2*(4,0+3,15))*2,95</t>
  </si>
  <si>
    <t>jestv. m.2.39</t>
  </si>
  <si>
    <t>(2*(4,0+4,7))*2,95</t>
  </si>
  <si>
    <t>jestv. m.2.40</t>
  </si>
  <si>
    <t>(2*(4,0+4,45))*2,95</t>
  </si>
  <si>
    <t>jestv. m.2.41</t>
  </si>
  <si>
    <t>(2*(4,95+3,5))*2,95</t>
  </si>
  <si>
    <t>jestv. m.2.42</t>
  </si>
  <si>
    <t>-1,0*2,0</t>
  </si>
  <si>
    <t>jestv. m.2.43</t>
  </si>
  <si>
    <t>(2*(4,95+3,05))*2,95</t>
  </si>
  <si>
    <t>77</t>
  </si>
  <si>
    <t>612467211</t>
  </si>
  <si>
    <t xml:space="preserve">Vnútorný sanačný systém stien- sanačná omietka </t>
  </si>
  <si>
    <t>921193211</t>
  </si>
  <si>
    <t>m.0.12,19,20</t>
  </si>
  <si>
    <t>3,0+12,0+3,0</t>
  </si>
  <si>
    <t>78</t>
  </si>
  <si>
    <t>612421615</t>
  </si>
  <si>
    <t>Vnútorná omietka vápenná alebo vápennocementová v podlaží a v schodisku hrubá zatretá</t>
  </si>
  <si>
    <t>-1640355772</t>
  </si>
  <si>
    <t>pod ker.obklady</t>
  </si>
  <si>
    <t>m.0.5</t>
  </si>
  <si>
    <t>(2*(2,375+2,515))*2,0</t>
  </si>
  <si>
    <t>m.0.20</t>
  </si>
  <si>
    <t>3,0*1,4</t>
  </si>
  <si>
    <t>m.0.27</t>
  </si>
  <si>
    <t>(2*(3,25+2,7))*2,0</t>
  </si>
  <si>
    <t>m.1.03</t>
  </si>
  <si>
    <t>1,2*1,5</t>
  </si>
  <si>
    <t>(2*(3,35+2,875))*2,0</t>
  </si>
  <si>
    <t>-0,95*2,0</t>
  </si>
  <si>
    <t>m.1.12a</t>
  </si>
  <si>
    <t>(2*(1,5+2,1))*2,0</t>
  </si>
  <si>
    <t>-0,95*2,0*2</t>
  </si>
  <si>
    <t>(2*(3,4+2,775))*2,0</t>
  </si>
  <si>
    <t>m.1.13</t>
  </si>
  <si>
    <t>(2*(1,775+2,1))*2,0</t>
  </si>
  <si>
    <t>m.1.14</t>
  </si>
  <si>
    <t>(2*(6,7+5,0)+1,665*2)*2,0</t>
  </si>
  <si>
    <t>m.1.15</t>
  </si>
  <si>
    <t>(2*(4,95+5,0))*2,0</t>
  </si>
  <si>
    <t>m.1.17c</t>
  </si>
  <si>
    <t>(2*(1,35+3,0))*1,5</t>
  </si>
  <si>
    <t>-0,9*1,5</t>
  </si>
  <si>
    <t>m.1.18</t>
  </si>
  <si>
    <t>(0,6+3,0+1,2)*1,4</t>
  </si>
  <si>
    <t>m.1.19a</t>
  </si>
  <si>
    <t>(0,8+0,6)*1,5</t>
  </si>
  <si>
    <t>m.1.19b</t>
  </si>
  <si>
    <t>(2*(1,05+3,0))*2,0</t>
  </si>
  <si>
    <t>m.1.23</t>
  </si>
  <si>
    <t>m.1.24</t>
  </si>
  <si>
    <t>m.1.25</t>
  </si>
  <si>
    <t>m.1.26</t>
  </si>
  <si>
    <t>m.2.02b</t>
  </si>
  <si>
    <t>(1,1+0,6)*1,5</t>
  </si>
  <si>
    <t>m.2.03</t>
  </si>
  <si>
    <t>(1,9+0,6)*1,5</t>
  </si>
  <si>
    <t>m.2.05</t>
  </si>
  <si>
    <t>(4,85+5,0+1,2+0,5+2,2+2,2+3,05)*2,0</t>
  </si>
  <si>
    <t>m.2.16</t>
  </si>
  <si>
    <t>(3,3+1,8+2,2+2,0+0,5)*1,5</t>
  </si>
  <si>
    <t>m.2.18</t>
  </si>
  <si>
    <t>(2*(2,45+1,45))*2,0</t>
  </si>
  <si>
    <t>m.2.20</t>
  </si>
  <si>
    <t>(2*(2,45+1,425))*2,0</t>
  </si>
  <si>
    <t>m.2.21</t>
  </si>
  <si>
    <t>m.2.22</t>
  </si>
  <si>
    <t>m.2.23</t>
  </si>
  <si>
    <t>m.2.24</t>
  </si>
  <si>
    <t>m.2.25</t>
  </si>
  <si>
    <t>m.2.26</t>
  </si>
  <si>
    <t>m.2.27</t>
  </si>
  <si>
    <t>m.2.28</t>
  </si>
  <si>
    <t>m.2.29</t>
  </si>
  <si>
    <t>m.2.30</t>
  </si>
  <si>
    <t>m.2.31</t>
  </si>
  <si>
    <t>m.2.38</t>
  </si>
  <si>
    <t>1,0*1,5</t>
  </si>
  <si>
    <t>m.2.39</t>
  </si>
  <si>
    <t>m.2.40</t>
  </si>
  <si>
    <t>(1,0+0,6)*1,5</t>
  </si>
  <si>
    <t>m.2.41</t>
  </si>
  <si>
    <t>m.2.43</t>
  </si>
  <si>
    <t>(3,05+0,6*2)*1,4</t>
  </si>
  <si>
    <t>m.3.03</t>
  </si>
  <si>
    <t>(2*(1,5+3,2))*1,5</t>
  </si>
  <si>
    <t>m.3.04</t>
  </si>
  <si>
    <t>(2*(1,65+3,2))*1,5</t>
  </si>
  <si>
    <t>(2*(3,35+3,025))*2,0</t>
  </si>
  <si>
    <t>(4,95+5,15+1,35+0,6+2,2+2,1+3,05)*2,0</t>
  </si>
  <si>
    <t>m.3.20</t>
  </si>
  <si>
    <t>(3,45+1,9+2,2+2,0+0,5)*1,5</t>
  </si>
  <si>
    <t>m.3.22</t>
  </si>
  <si>
    <t>(2*(2,5+1,475))*2,0</t>
  </si>
  <si>
    <t>m.3.23</t>
  </si>
  <si>
    <t>(2*(2,5+1,5))*1,5</t>
  </si>
  <si>
    <t>-0,95*1,5</t>
  </si>
  <si>
    <t>m.3.24</t>
  </si>
  <si>
    <t>(2*(2,45+1,5))*1,5</t>
  </si>
  <si>
    <t>m.3.25</t>
  </si>
  <si>
    <t>(2*(2,45+1,475))*2,0</t>
  </si>
  <si>
    <t>m.3.37</t>
  </si>
  <si>
    <t>m.3.40</t>
  </si>
  <si>
    <t>(6,1+0,6*2)*1,4</t>
  </si>
  <si>
    <t>79</t>
  </si>
  <si>
    <t>612421637</t>
  </si>
  <si>
    <t>Vnútorná omietka vápenná alebo vápennocementová v podlaží a v schodisku stien štuková</t>
  </si>
  <si>
    <t>-1536802745</t>
  </si>
  <si>
    <t>m.1.04</t>
  </si>
  <si>
    <t>m.1.07a</t>
  </si>
  <si>
    <t>(2*(3,35+2,0))*2,95</t>
  </si>
  <si>
    <t>m.1.10a</t>
  </si>
  <si>
    <t>1,2*0,95</t>
  </si>
  <si>
    <t>m.1.17a</t>
  </si>
  <si>
    <t>3,0*2,95</t>
  </si>
  <si>
    <t>m.1.17b</t>
  </si>
  <si>
    <t>3,0*2,95*2</t>
  </si>
  <si>
    <t>3,0*0,95</t>
  </si>
  <si>
    <t>m.1.27</t>
  </si>
  <si>
    <t>1,0*2,05*5</t>
  </si>
  <si>
    <t>1,7*2,95*2</t>
  </si>
  <si>
    <t>m.2.04</t>
  </si>
  <si>
    <t>9,85*2,8*2</t>
  </si>
  <si>
    <t>-0,8*2,02*2</t>
  </si>
  <si>
    <t>-1,5*0,6*2*2</t>
  </si>
  <si>
    <t>m.2.07a</t>
  </si>
  <si>
    <t>2*(3,35+2,0)*2,95</t>
  </si>
  <si>
    <t>m.2.13a</t>
  </si>
  <si>
    <t>1,7*2,8*2*2</t>
  </si>
  <si>
    <t>-1,45*2,02*2*2</t>
  </si>
  <si>
    <t>m. 3.01</t>
  </si>
  <si>
    <t>(3,3*2+2,8+4,0+6,5*2+1,3)*2,75</t>
  </si>
  <si>
    <t>2*(3,6+2,85)*2,75</t>
  </si>
  <si>
    <t>(2*(1,5+3,2))*1,25</t>
  </si>
  <si>
    <t>(2*(1,65+3,2))*1,25</t>
  </si>
  <si>
    <t>m. 3.05</t>
  </si>
  <si>
    <t>(2*(36,2+1,7)-2,4)*2,75</t>
  </si>
  <si>
    <t>-0,9*2,0*16</t>
  </si>
  <si>
    <t>m. 3.06</t>
  </si>
  <si>
    <t>(2*(3,4+5,15))*2,75</t>
  </si>
  <si>
    <t>-1,4*1,5</t>
  </si>
  <si>
    <t>(1,4+1,5*2)*0,2</t>
  </si>
  <si>
    <t>m. 3.07</t>
  </si>
  <si>
    <t>(2*(3,35+5,15))*2,75</t>
  </si>
  <si>
    <t>(1,4+1,5+1,5)*0,2</t>
  </si>
  <si>
    <t>m.3.08</t>
  </si>
  <si>
    <t>(2*(3,35+2,0))*2,75</t>
  </si>
  <si>
    <t>(2*(3,35+3,025))*0,75</t>
  </si>
  <si>
    <t>m. 3.10</t>
  </si>
  <si>
    <t>m. 3.11</t>
  </si>
  <si>
    <t>m.3.12</t>
  </si>
  <si>
    <t>m. 3.14</t>
  </si>
  <si>
    <t>m. 3.15</t>
  </si>
  <si>
    <t>m.3.16</t>
  </si>
  <si>
    <t>m. 3.18</t>
  </si>
  <si>
    <t>(4,95+5,15+1,35+0,6+2,2+2,1+3,05)*0,75</t>
  </si>
  <si>
    <t>(3,45+1,9+2,2+2,0+0,5)*1,25</t>
  </si>
  <si>
    <t>m.3.21</t>
  </si>
  <si>
    <t>(2*(3,35+5,2))*2,75</t>
  </si>
  <si>
    <t>(2*(2,5+1,475))*0,75</t>
  </si>
  <si>
    <t>(2*(2,5+1,5))*1,25</t>
  </si>
  <si>
    <t>(2*(2,45+1,5))*1,25</t>
  </si>
  <si>
    <t>(2*(2,45+1,475))*0,75</t>
  </si>
  <si>
    <t>m. 3.26</t>
  </si>
  <si>
    <t>(2*(3,25+3,1))*2,75</t>
  </si>
  <si>
    <t>m. 3.27</t>
  </si>
  <si>
    <t>m. 3.28</t>
  </si>
  <si>
    <t>(2*(3,35+3,1))*2,75</t>
  </si>
  <si>
    <t>m. 3.29</t>
  </si>
  <si>
    <t>m. 3.30</t>
  </si>
  <si>
    <t>m. 3.31</t>
  </si>
  <si>
    <t>m. 3.32</t>
  </si>
  <si>
    <t>m. 3.33</t>
  </si>
  <si>
    <t>m.3.34</t>
  </si>
  <si>
    <t>(2*(3,4+3,15)-2,4)*2,75</t>
  </si>
  <si>
    <t>-1,2*2,15</t>
  </si>
  <si>
    <t>m.3.35</t>
  </si>
  <si>
    <t>(2,2+3,46+1,6+6,9)*2,75</t>
  </si>
  <si>
    <t>m.3.36</t>
  </si>
  <si>
    <t>(4,775+4,0+3,4+2,0+2,7)*2,75</t>
  </si>
  <si>
    <t>(2*4,125+3,1)*2,75</t>
  </si>
  <si>
    <t>3,1*1,5</t>
  </si>
  <si>
    <t>m.3.38</t>
  </si>
  <si>
    <t>(8,4+6,35*2)*1,5</t>
  </si>
  <si>
    <t>8,4*2,75</t>
  </si>
  <si>
    <t>m.3.39</t>
  </si>
  <si>
    <t>(5,15+10,45+3,25+2,75)*1,5</t>
  </si>
  <si>
    <t>(4,125+6,0)*2,75</t>
  </si>
  <si>
    <t>6,1*1,5</t>
  </si>
  <si>
    <t>2*(6,1+2,85)*2,75</t>
  </si>
  <si>
    <t>-1,4*1,5*2</t>
  </si>
  <si>
    <t>(1,4+1,5*2)*0,2*2</t>
  </si>
  <si>
    <t>-ker. obkl.</t>
  </si>
  <si>
    <t>-(6,1+0,6*2)*1,4</t>
  </si>
  <si>
    <t>80</t>
  </si>
  <si>
    <t>622462524</t>
  </si>
  <si>
    <t>Vonkajšia omietka stien tenkovrstvová mozaiková PCI Multiputz MP odtieň P144</t>
  </si>
  <si>
    <t>1547857375</t>
  </si>
  <si>
    <t>(2*(56,62+21,32)+1,45)*1,05</t>
  </si>
  <si>
    <t>81</t>
  </si>
  <si>
    <t>622462573</t>
  </si>
  <si>
    <t>Vonkajšia omietka stien tenkovrstvová silikónová so zatieranou štruktúrou PCI Muliputz NoBio Z , Ral 9010 , Ral 7024</t>
  </si>
  <si>
    <t>-401353307</t>
  </si>
  <si>
    <t>fasáda +ostenia</t>
  </si>
  <si>
    <t>1435,297+92,34</t>
  </si>
  <si>
    <t>podbitie</t>
  </si>
  <si>
    <t>118,95</t>
  </si>
  <si>
    <t>82</t>
  </si>
  <si>
    <t>622481119</t>
  </si>
  <si>
    <t>Potiahnutie vonkajších stien, sklotextílnou mriežkou , vr.lepiacej stierky</t>
  </si>
  <si>
    <t>1129809268</t>
  </si>
  <si>
    <t>165,197+1646,587</t>
  </si>
  <si>
    <t>83</t>
  </si>
  <si>
    <t>625250131</t>
  </si>
  <si>
    <t>Kontaktný zatepľovací systém hr. 160 mm PCI MultiTherm M - minerálne riešenie</t>
  </si>
  <si>
    <t>427810793</t>
  </si>
  <si>
    <t>pohľad zadný</t>
  </si>
  <si>
    <t>37,76*10,5</t>
  </si>
  <si>
    <t>-4,5*2,4</t>
  </si>
  <si>
    <t>-1,8*0,6</t>
  </si>
  <si>
    <t>-1,4*1,6*18</t>
  </si>
  <si>
    <t>-1,4*1,5*9</t>
  </si>
  <si>
    <t>3,2*13,5</t>
  </si>
  <si>
    <t>3,55*13,5*2</t>
  </si>
  <si>
    <t>3,55*8,8</t>
  </si>
  <si>
    <t>-2,0*2,6</t>
  </si>
  <si>
    <t>9,52*8,8</t>
  </si>
  <si>
    <t>-1,25*2,5</t>
  </si>
  <si>
    <t>2,75*8,8</t>
  </si>
  <si>
    <t>pohľad bočný zľava</t>
  </si>
  <si>
    <t>21,32*8,8</t>
  </si>
  <si>
    <t>pohľad predný</t>
  </si>
  <si>
    <t>56,62*8,8</t>
  </si>
  <si>
    <t>(56,3-5,125*2)*2,4+1,12*2,4/2*2</t>
  </si>
  <si>
    <t>-1,8*2,1</t>
  </si>
  <si>
    <t>-1,4*1,6*25</t>
  </si>
  <si>
    <t>-1,4*1,5*13</t>
  </si>
  <si>
    <t>pohľad bočný uprava</t>
  </si>
  <si>
    <t>11,57*8,8</t>
  </si>
  <si>
    <t>-1,25*2,4</t>
  </si>
  <si>
    <t>9,75*8,8</t>
  </si>
  <si>
    <t>-0,6*1,6*3</t>
  </si>
  <si>
    <t>84</t>
  </si>
  <si>
    <t>625250120</t>
  </si>
  <si>
    <t>Kontaktný zatepľovací systém ostenia hr. 20 mm PCI MultiTherm M -minerálne riešenie</t>
  </si>
  <si>
    <t>1534643993</t>
  </si>
  <si>
    <t>(0,9+0,6*2)*0,2</t>
  </si>
  <si>
    <t>(1,5+0,6*2)*0,2</t>
  </si>
  <si>
    <t>(1,8+0,6*2)*0,2</t>
  </si>
  <si>
    <t>(0,6+1,6*2)*0,2*3</t>
  </si>
  <si>
    <t>(1,4+1,6*2)*0,2*67</t>
  </si>
  <si>
    <t>(1,4+1,5*2)*0,2*22</t>
  </si>
  <si>
    <t>3*1,5*0,2</t>
  </si>
  <si>
    <t>(2,0+2,6*2)*0,2</t>
  </si>
  <si>
    <t>(1,25+2,5*2)*0,2</t>
  </si>
  <si>
    <t>(1,8+2,1*2)*0,45</t>
  </si>
  <si>
    <t>(1,25+2,4*2)*0,2</t>
  </si>
  <si>
    <t>85</t>
  </si>
  <si>
    <t>632452152.47</t>
  </si>
  <si>
    <t>Poter cementový  hr.  47 mm</t>
  </si>
  <si>
    <t>-596732798</t>
  </si>
  <si>
    <t>skl. P1a</t>
  </si>
  <si>
    <t>10,6+16,07+17,25+6,7+17,25+17,25+6,7+17,25+17,25+6,7+17,25+10,08*2+10,39*6</t>
  </si>
  <si>
    <t>skl. P2a</t>
  </si>
  <si>
    <t>13,2+61,88+17,25+11,21+8,79+18,39+12,79+53,34+77,23+17,39</t>
  </si>
  <si>
    <t>86</t>
  </si>
  <si>
    <t>632452152.50</t>
  </si>
  <si>
    <t>Poter cementový  hr.  50 mm</t>
  </si>
  <si>
    <t>-778495551</t>
  </si>
  <si>
    <t>skl. P3a</t>
  </si>
  <si>
    <t>4,8+5,13+10,22+10,22+10,22+18,89+5,64+3,75+3,75+3,68+3,68</t>
  </si>
  <si>
    <t>87</t>
  </si>
  <si>
    <t>631362411</t>
  </si>
  <si>
    <t>Výstuž mazanín z betónov (z kameniva) a z ľahkých betónov zo sietí KARI, priemer drôtu 5/5 mm, veľkosť oka 100x100 mm</t>
  </si>
  <si>
    <t>-487034570</t>
  </si>
  <si>
    <t>604,22*1,3</t>
  </si>
  <si>
    <t>88</t>
  </si>
  <si>
    <t>4514751211</t>
  </si>
  <si>
    <t>Podkladová vrstva plastbetónová Mastertop 617 + kremičitý piesok , hr. 15 mm</t>
  </si>
  <si>
    <t>2070476630</t>
  </si>
  <si>
    <t>skl. P1</t>
  </si>
  <si>
    <t>1.NP</t>
  </si>
  <si>
    <t>16,75+6,7+16,75+16,75+6,7+16,5+10,0+10,05*6</t>
  </si>
  <si>
    <t>2.NP</t>
  </si>
  <si>
    <t>16,0+16,75+6,7+16,75+16,75+6,7+16,75+16,75+6,7+16,75+10,0*2+10,05*6</t>
  </si>
  <si>
    <t>skl. P2</t>
  </si>
  <si>
    <t>22,54+9,18+38,83+16,0+14,3+12,63+51,23+43,35+14,28</t>
  </si>
  <si>
    <t>4,36+10,0+17,15+49,45+10,2+61,71+11,82+5,39+12,6+18,8+17,8+17,33+17,33+15,1</t>
  </si>
  <si>
    <t>89</t>
  </si>
  <si>
    <t>4514751212</t>
  </si>
  <si>
    <t>Vyrovnávacia vrstva - záškrab , Mastertop 617-transparentná epoxidová živica s presypom kremičitého piesku</t>
  </si>
  <si>
    <t>-1447412817</t>
  </si>
  <si>
    <t>90</t>
  </si>
  <si>
    <t>625463271</t>
  </si>
  <si>
    <t>Vyrovnávacia malta rýchlotvrdnúca  hr.5-50 mm / v sprche vyspádovať  1%/</t>
  </si>
  <si>
    <t>-1213595027</t>
  </si>
  <si>
    <t>skl. P3</t>
  </si>
  <si>
    <t>9,63+9,63+3,15+9,45+3,73+5,03+5,03+4,05+6,6+3,15+8,81+6,44+7,42+1,23+7,06+30,81+5,78+3,16</t>
  </si>
  <si>
    <t>9,72+9,72+9,72+18,34+5,23+3,55*4</t>
  </si>
  <si>
    <t>1376</t>
  </si>
  <si>
    <t>625463271.1</t>
  </si>
  <si>
    <t xml:space="preserve">Vyrovnávacia malta rýchlotvrdnúca  hr.20-30 mm </t>
  </si>
  <si>
    <t>-1440773700</t>
  </si>
  <si>
    <t>pre ker. dl.mrazuvzd.</t>
  </si>
  <si>
    <t>3,16+10,55+8*0,15*1,1</t>
  </si>
  <si>
    <t>5,0+7*0,15*1,3</t>
  </si>
  <si>
    <t>1377</t>
  </si>
  <si>
    <t>625463271.2</t>
  </si>
  <si>
    <t xml:space="preserve">Vyrovnávacia malta rýchlotvrdnúca  hr.30 mm </t>
  </si>
  <si>
    <t>351316565</t>
  </si>
  <si>
    <t>5,97+8,78</t>
  </si>
  <si>
    <t>1379</t>
  </si>
  <si>
    <t>625463271.3</t>
  </si>
  <si>
    <t xml:space="preserve">Vyrovnávacia malta hr.10-20 mm </t>
  </si>
  <si>
    <t>1639860137</t>
  </si>
  <si>
    <t xml:space="preserve">rampa </t>
  </si>
  <si>
    <t>3,0*2,4</t>
  </si>
  <si>
    <t>(6,3+4,18+6,335)*1,6</t>
  </si>
  <si>
    <t>sch.vonk.</t>
  </si>
  <si>
    <t>7*(0,15+0,3)*3,0</t>
  </si>
  <si>
    <t>91</t>
  </si>
  <si>
    <t>642942111</t>
  </si>
  <si>
    <t>Osadenie oceľového dverového rámu plochy otvoru do 2, 5m2</t>
  </si>
  <si>
    <t>-1883689976</t>
  </si>
  <si>
    <t>92</t>
  </si>
  <si>
    <t>553310007300</t>
  </si>
  <si>
    <t xml:space="preserve">Zárubňa oceľová CgU  700x1970 mm </t>
  </si>
  <si>
    <t>-402937145</t>
  </si>
  <si>
    <t>93</t>
  </si>
  <si>
    <t>553310006400</t>
  </si>
  <si>
    <t>Zárubňa oceľová CgU  800x1970 mm</t>
  </si>
  <si>
    <t>-371351159</t>
  </si>
  <si>
    <t>94</t>
  </si>
  <si>
    <t>5533194600</t>
  </si>
  <si>
    <t xml:space="preserve">Zárubňa oceľová CgU 900x1970 mm </t>
  </si>
  <si>
    <t>-1460517077</t>
  </si>
  <si>
    <t>95</t>
  </si>
  <si>
    <t>642942221</t>
  </si>
  <si>
    <t>Osadenie oceľovej dverovej zárubne alebo rámu, plochy otvoru nad 2,5 do 4,5 m2</t>
  </si>
  <si>
    <t>1685697379</t>
  </si>
  <si>
    <t>96</t>
  </si>
  <si>
    <t>553310008200</t>
  </si>
  <si>
    <t>Zárubňa oceľová CgU 1450x1970 mm</t>
  </si>
  <si>
    <t>-645706487</t>
  </si>
  <si>
    <t>97</t>
  </si>
  <si>
    <t>642945111</t>
  </si>
  <si>
    <t>Osadenie oceľ. zárubní protipož. dverí s obetónov. jednokrídlové do 2,5 m2</t>
  </si>
  <si>
    <t>1111090481</t>
  </si>
  <si>
    <t>98</t>
  </si>
  <si>
    <t>553310009701</t>
  </si>
  <si>
    <t>Zárubňa oceľová CgU šxv 1100x1970 mm pre požiarne jednokrídlové dvere</t>
  </si>
  <si>
    <t>228410187</t>
  </si>
  <si>
    <t>99</t>
  </si>
  <si>
    <t>553310009800</t>
  </si>
  <si>
    <t>Zárubňa oceľová CgU šxv 900x1970 mm pre požiarne jednokrídlové dvere</t>
  </si>
  <si>
    <t>-102279802</t>
  </si>
  <si>
    <t>100</t>
  </si>
  <si>
    <t>642945112</t>
  </si>
  <si>
    <t>Osadenie oceľ. zárubní protipožiarnych s obetónov. dvojkrídlové nad 2,5 do 6,5 m2</t>
  </si>
  <si>
    <t>1248889273</t>
  </si>
  <si>
    <t>101</t>
  </si>
  <si>
    <t>553310010210</t>
  </si>
  <si>
    <t>Zárubňa oceľová CgU 1450x1970 mm pre požiarne dvojkrídlové dvere</t>
  </si>
  <si>
    <t>-1648169763</t>
  </si>
  <si>
    <t>102</t>
  </si>
  <si>
    <t>6489911131</t>
  </si>
  <si>
    <t>Osadenie parapetných dosiek z plastických a poloplast., hmôt</t>
  </si>
  <si>
    <t>-1272648485</t>
  </si>
  <si>
    <t xml:space="preserve"> ozn. VnP/01</t>
  </si>
  <si>
    <t>1,4</t>
  </si>
  <si>
    <t xml:space="preserve"> ozn. VnP/02</t>
  </si>
  <si>
    <t xml:space="preserve"> ozn. VnP/03</t>
  </si>
  <si>
    <t>1,4*18</t>
  </si>
  <si>
    <t>103</t>
  </si>
  <si>
    <t>6119000401</t>
  </si>
  <si>
    <t>Parapetná doska vlhkovzdorná DTD vrchná vrstva: CPL laminát SPRELA 0,7 mm, B=340 mm -  ozn. VnP/01</t>
  </si>
  <si>
    <t>-1829719168</t>
  </si>
  <si>
    <t>1,4*1,02</t>
  </si>
  <si>
    <t>104</t>
  </si>
  <si>
    <t>6119000402</t>
  </si>
  <si>
    <t>Parapetná doska vlhkovzdorná DTD vrchná vrstva: CPL laminát SPRELA 0,7 mm, B=270 mm -  ozn. VnP/02</t>
  </si>
  <si>
    <t>2057436176</t>
  </si>
  <si>
    <t>105</t>
  </si>
  <si>
    <t>6119000403</t>
  </si>
  <si>
    <t>Parapetná doska vlhkovzdorná DTD vrchná vrstva: CPL laminát SPRELA 0,7 mm, B=220 mm -  ozn. VnP/03</t>
  </si>
  <si>
    <t>1062491081</t>
  </si>
  <si>
    <t>1,4*18*1,02</t>
  </si>
  <si>
    <t xml:space="preserve"> Ostatné konštrukcie a práce-búranie</t>
  </si>
  <si>
    <t>106</t>
  </si>
  <si>
    <t>941941041</t>
  </si>
  <si>
    <t>Montáž lešenia ľahkého pracovného radového s podlahami šírky nad 1,00 do 1,20 m a výšky do 10 m</t>
  </si>
  <si>
    <t>-1033913665</t>
  </si>
  <si>
    <t>(2*((56,5+1,0)+21,2))*10,0</t>
  </si>
  <si>
    <t>107</t>
  </si>
  <si>
    <t>941941291</t>
  </si>
  <si>
    <t>Príplatok za prvý a každý ďalší i začatý mesiac použitia lešenia k cene -1041</t>
  </si>
  <si>
    <t>1988089632</t>
  </si>
  <si>
    <t>1574,0*3</t>
  </si>
  <si>
    <t>108</t>
  </si>
  <si>
    <t>941941841</t>
  </si>
  <si>
    <t>Demontáž lešenia ľahkého pracovného radového a s podlahami, šírky nad 1,00 do 1,20 m výšky do 10 m</t>
  </si>
  <si>
    <t>571188039</t>
  </si>
  <si>
    <t>109</t>
  </si>
  <si>
    <t>941955001</t>
  </si>
  <si>
    <t>Lešenie ľahké pracovné pomocné, s výškou lešeňovej podlahy do 1,20 m</t>
  </si>
  <si>
    <t>-1733731416</t>
  </si>
  <si>
    <t>5823,214/2,7*1,2</t>
  </si>
  <si>
    <t>110</t>
  </si>
  <si>
    <t>941955099</t>
  </si>
  <si>
    <t>AGROFÓLIA hr.0,17mm  /na prekrytie celého objektu po odstránení strechy pre prípad nepriaznivého počasia /</t>
  </si>
  <si>
    <t>-691473340</t>
  </si>
  <si>
    <t>111</t>
  </si>
  <si>
    <t>952901111</t>
  </si>
  <si>
    <t>Vyčistenie budov pri výške podlaží do 4m</t>
  </si>
  <si>
    <t>1103964008</t>
  </si>
  <si>
    <t>545,35+602,92+588,65+571,92</t>
  </si>
  <si>
    <t>112</t>
  </si>
  <si>
    <t>962031132.1</t>
  </si>
  <si>
    <t>Búranie priečok z tehál pálených, plných alebo dutých hr. do 150 mm , vr. prekladov</t>
  </si>
  <si>
    <t>105592713</t>
  </si>
  <si>
    <t>ozn.1/06</t>
  </si>
  <si>
    <t>(2,0+0,6+1,6)*2,95</t>
  </si>
  <si>
    <t>ozn.1/06a</t>
  </si>
  <si>
    <t>1,95*2,95</t>
  </si>
  <si>
    <t>1,2*2,95</t>
  </si>
  <si>
    <t>(1,8+1,2+1,0+1,0)*2,95</t>
  </si>
  <si>
    <t>ozn.1/06c</t>
  </si>
  <si>
    <t>2,0*2,64</t>
  </si>
  <si>
    <t>ozn.2/06a</t>
  </si>
  <si>
    <t>(2,45*2+1,55*2)*2,95</t>
  </si>
  <si>
    <t>-1,1*2,0*2</t>
  </si>
  <si>
    <t>37,0*2,5</t>
  </si>
  <si>
    <t>2,15*2,5*9</t>
  </si>
  <si>
    <t>3,9*2,5*7</t>
  </si>
  <si>
    <t>113</t>
  </si>
  <si>
    <t>962032231</t>
  </si>
  <si>
    <t>Búranie muriva alebo vybúranie otvorov plochy nad 4 m2 nadzákladového z tehál pálených, vápenopieskových, cementových na maltu,  -1,90500t</t>
  </si>
  <si>
    <t>-1849420314</t>
  </si>
  <si>
    <t>ozn.1/06b</t>
  </si>
  <si>
    <t>1,0*0,4*2,45</t>
  </si>
  <si>
    <t>obv.</t>
  </si>
  <si>
    <t>(3,25+0,75+4,475+4,2+3,9+4,1*2+3,7+2,55)*0,3*1,3</t>
  </si>
  <si>
    <t>(1,6+3,7+4,4+4,431+5,2+3,2+4,4*2+1,75)*0,3*1,3</t>
  </si>
  <si>
    <t>(8,2+6,5+7,15+8,2)*0,3*2,5</t>
  </si>
  <si>
    <t>(3,75+5,2)*0,3*1,3</t>
  </si>
  <si>
    <t>0,8*2,5*0,3*15*2</t>
  </si>
  <si>
    <t>vnút.</t>
  </si>
  <si>
    <t>37,0*2,5*0,3</t>
  </si>
  <si>
    <t>8,225*2,5*0,3</t>
  </si>
  <si>
    <t>-0,85*2,0*0,3*8</t>
  </si>
  <si>
    <t>114</t>
  </si>
  <si>
    <t>962032231.2</t>
  </si>
  <si>
    <t>Búranie muriva  z tehál pálených pre rozvádzače</t>
  </si>
  <si>
    <t>-1975523192</t>
  </si>
  <si>
    <t>115</t>
  </si>
  <si>
    <t>962032231.9</t>
  </si>
  <si>
    <t>Búranie muriva  nadzákladového z betónových  tvárnic</t>
  </si>
  <si>
    <t>-1347304332</t>
  </si>
  <si>
    <t>10,0*0,2*2,0</t>
  </si>
  <si>
    <t>116</t>
  </si>
  <si>
    <t>962042321.1</t>
  </si>
  <si>
    <t>Búranie múrika z betónu prostého nadzákladného</t>
  </si>
  <si>
    <t>-1520963528</t>
  </si>
  <si>
    <t>ozn.01/04</t>
  </si>
  <si>
    <t>9,475*0,25*2,0</t>
  </si>
  <si>
    <t>117</t>
  </si>
  <si>
    <t>9610551119</t>
  </si>
  <si>
    <t>Búranie  schodísk železobetónových</t>
  </si>
  <si>
    <t>-312656084</t>
  </si>
  <si>
    <t>ozn.1/07</t>
  </si>
  <si>
    <t>(4,5+1,5*2)*0,3*0,15</t>
  </si>
  <si>
    <t>(3,9+1,2*2)*0,3*0,3</t>
  </si>
  <si>
    <t>(3,6+0,9*2)*0,3*0,45</t>
  </si>
  <si>
    <t>ozn.1/07b</t>
  </si>
  <si>
    <t>2,6*0,3*0,15</t>
  </si>
  <si>
    <t>2,3*0,3*0,3</t>
  </si>
  <si>
    <t>2,0*0,3*0,45</t>
  </si>
  <si>
    <t>118</t>
  </si>
  <si>
    <t>97404255.5</t>
  </si>
  <si>
    <t>Vybúranie jestv.podlah. dosky / pre  základ výťahu /</t>
  </si>
  <si>
    <t>158746912</t>
  </si>
  <si>
    <t>1,65*2,15*0,3</t>
  </si>
  <si>
    <t>119</t>
  </si>
  <si>
    <t>9650817120</t>
  </si>
  <si>
    <t>Búranie dlažieb, bez podklad. lôžka z xylolit., alebo keramických dlaždíc hr. do 10 mm, vr. soklov</t>
  </si>
  <si>
    <t>-537679805</t>
  </si>
  <si>
    <t>ozn. 01/17</t>
  </si>
  <si>
    <t>2,375*2,515</t>
  </si>
  <si>
    <t>ozn.1/Pa</t>
  </si>
  <si>
    <t>1,32+30,81+5,78+8,81+7,42+6,44+5,82+47,17+14,3+9,75+10,05+43,35+14,28+12,38</t>
  </si>
  <si>
    <t>ozn.2/Pa</t>
  </si>
  <si>
    <t>53,59+10,2+3,31*2+1,86*2+16,5+5,23+18,34</t>
  </si>
  <si>
    <t>36,9*1,7</t>
  </si>
  <si>
    <t>3,9*3,9</t>
  </si>
  <si>
    <t>0,9*3,9</t>
  </si>
  <si>
    <t>(1,4+1,525+1,8)*2,15</t>
  </si>
  <si>
    <t>3,3*8,225</t>
  </si>
  <si>
    <t>120</t>
  </si>
  <si>
    <t>965043341</t>
  </si>
  <si>
    <t>Búranie podkladov pod dlažby, liatych dlažieb a mazanín,betón s poterom,teracom hr.do 100 mm, plochy nad 4 m2  -2,20000t</t>
  </si>
  <si>
    <t>1474406111</t>
  </si>
  <si>
    <t>456,605*0,05</t>
  </si>
  <si>
    <t>121</t>
  </si>
  <si>
    <t>766112820.1</t>
  </si>
  <si>
    <t>Demontáž drevených stien zasklených, vr. dverí a nadsvetlíka</t>
  </si>
  <si>
    <t>-1363654849</t>
  </si>
  <si>
    <t>ozn.01/05</t>
  </si>
  <si>
    <t>1,5*2,4</t>
  </si>
  <si>
    <t>122</t>
  </si>
  <si>
    <t>9680711120</t>
  </si>
  <si>
    <t>Vyvesenie  okenného krídla do suti plochy do 1, 5 m2</t>
  </si>
  <si>
    <t>1852250000</t>
  </si>
  <si>
    <t>ozn. 01/15</t>
  </si>
  <si>
    <t>ozn.1/10</t>
  </si>
  <si>
    <t>2*2</t>
  </si>
  <si>
    <t>ozn.2/08</t>
  </si>
  <si>
    <t>1*2</t>
  </si>
  <si>
    <t>123</t>
  </si>
  <si>
    <t>9680723540</t>
  </si>
  <si>
    <t>Vybúranie rámov okien dvojitých alebo zdvojených, plochy do 1 m2</t>
  </si>
  <si>
    <t>-1779518993</t>
  </si>
  <si>
    <t>0,9*0,6</t>
  </si>
  <si>
    <t>1,4*1,6*2</t>
  </si>
  <si>
    <t>1,4*1,6</t>
  </si>
  <si>
    <t>0,9*1,05*16</t>
  </si>
  <si>
    <t>124</t>
  </si>
  <si>
    <t>968061125.2</t>
  </si>
  <si>
    <t xml:space="preserve">Vyvesenie dreveného dverného krídla do suti </t>
  </si>
  <si>
    <t>1246529799</t>
  </si>
  <si>
    <t>ozn.01/06</t>
  </si>
  <si>
    <t>ozn.01/07</t>
  </si>
  <si>
    <t>ozn.01/08</t>
  </si>
  <si>
    <t>ozn.1/03</t>
  </si>
  <si>
    <t>ozn.1/03a</t>
  </si>
  <si>
    <t>5+1</t>
  </si>
  <si>
    <t>ozn.1/03b</t>
  </si>
  <si>
    <t>ozn.1/03c</t>
  </si>
  <si>
    <t>ozn.1/03e</t>
  </si>
  <si>
    <t>ozn.1/04</t>
  </si>
  <si>
    <t>ozn.1/04a</t>
  </si>
  <si>
    <t>ozn.2/03</t>
  </si>
  <si>
    <t>ozn.2/03a</t>
  </si>
  <si>
    <t>ozn.2/03b</t>
  </si>
  <si>
    <t>ozn.2/03c</t>
  </si>
  <si>
    <t>ozn.2/04</t>
  </si>
  <si>
    <t>3,NP</t>
  </si>
  <si>
    <t>125</t>
  </si>
  <si>
    <t>968062455</t>
  </si>
  <si>
    <t>Vybúranie drevených a kovových dverových zárubní -0,082 t</t>
  </si>
  <si>
    <t>-2121642197</t>
  </si>
  <si>
    <t>0,8*2,0*2</t>
  </si>
  <si>
    <t>0,85*2,0*2</t>
  </si>
  <si>
    <t>0,85*2,0*12</t>
  </si>
  <si>
    <t>0,9*2,0*5</t>
  </si>
  <si>
    <t>1,1*2,1</t>
  </si>
  <si>
    <t>1,1*2,4</t>
  </si>
  <si>
    <t>1,98*2,11</t>
  </si>
  <si>
    <t>1,8*2,1</t>
  </si>
  <si>
    <t>0,9*2,0*7</t>
  </si>
  <si>
    <t>1,45*2,0</t>
  </si>
  <si>
    <t>0,85*2,0*23</t>
  </si>
  <si>
    <t>0,65*2,0</t>
  </si>
  <si>
    <t>0,9*2,0*3</t>
  </si>
  <si>
    <t>0,9*2,0*4</t>
  </si>
  <si>
    <t>1,75*2,0</t>
  </si>
  <si>
    <t>0,9*2,0*21</t>
  </si>
  <si>
    <t>126</t>
  </si>
  <si>
    <t>767410800</t>
  </si>
  <si>
    <t xml:space="preserve">Demontáž  parapetnej dosky plastovej š.250 mm </t>
  </si>
  <si>
    <t>-1506934888</t>
  </si>
  <si>
    <t>127</t>
  </si>
  <si>
    <t>968006514.1</t>
  </si>
  <si>
    <t xml:space="preserve">Prieraz pre vzt 750x750 mm  v hr. muriva 400 mm </t>
  </si>
  <si>
    <t>120567060</t>
  </si>
  <si>
    <t>128</t>
  </si>
  <si>
    <t>968006514.2</t>
  </si>
  <si>
    <t xml:space="preserve">Prieraz pre vzt 550x550 mm  v hr. muriva 400 mm </t>
  </si>
  <si>
    <t>1606202383</t>
  </si>
  <si>
    <t>129</t>
  </si>
  <si>
    <t>968006514.3</t>
  </si>
  <si>
    <t xml:space="preserve">Prieraz pre vzt 550x550 mm  v hr. muriva 450 mm </t>
  </si>
  <si>
    <t>-1198574535</t>
  </si>
  <si>
    <t>130</t>
  </si>
  <si>
    <t>968006514.4</t>
  </si>
  <si>
    <t xml:space="preserve">Prieraz pre vzt d 350 mm  v hr. muriva 400 mm </t>
  </si>
  <si>
    <t>-1216511370</t>
  </si>
  <si>
    <t>131</t>
  </si>
  <si>
    <t>971033631</t>
  </si>
  <si>
    <t>Vybúranie otvorov v murive tehl. plochy do 4 m2 hr.do 150 mm,  -0,27000t</t>
  </si>
  <si>
    <t>-49078336</t>
  </si>
  <si>
    <t>ozn.1/05</t>
  </si>
  <si>
    <t>1,0*2,02*4</t>
  </si>
  <si>
    <t>ozn.2/05</t>
  </si>
  <si>
    <t>1,0*2,02*6</t>
  </si>
  <si>
    <t>132</t>
  </si>
  <si>
    <t>971033641</t>
  </si>
  <si>
    <t>Vybúranie otvorov v murive tehl. plochy do 4 m2 hr. do 300 mm,  -1,87500t</t>
  </si>
  <si>
    <t>-1687145590</t>
  </si>
  <si>
    <t>ozn.1/05b</t>
  </si>
  <si>
    <t>1,0*2,02*0,3*2</t>
  </si>
  <si>
    <t>ozn.2/05b</t>
  </si>
  <si>
    <t>0,6*2,02*0,3*2</t>
  </si>
  <si>
    <t>133</t>
  </si>
  <si>
    <t>971033651.1</t>
  </si>
  <si>
    <t>Vybúranie otvorov v murive tehlovom hr.do 600 mm,  -1,87500t</t>
  </si>
  <si>
    <t>1090245704</t>
  </si>
  <si>
    <t>ozn.01/09</t>
  </si>
  <si>
    <t>1,0*2,0*0,6</t>
  </si>
  <si>
    <t>134</t>
  </si>
  <si>
    <t>9730313350</t>
  </si>
  <si>
    <t>Vysekanie kapsy z tehál plochy do 0, 25 m2, hl.do 300 mm- pre osadenie nových prekladov</t>
  </si>
  <si>
    <t>1539699679</t>
  </si>
  <si>
    <t>4+8</t>
  </si>
  <si>
    <t>4+12</t>
  </si>
  <si>
    <t>135</t>
  </si>
  <si>
    <t>9710424455</t>
  </si>
  <si>
    <t>Vybúranie otvoru v betónových podlahe pre novú podl. vpusť</t>
  </si>
  <si>
    <t>-875785657</t>
  </si>
  <si>
    <t>ozn. 01/10</t>
  </si>
  <si>
    <t>136</t>
  </si>
  <si>
    <t>776511820.1</t>
  </si>
  <si>
    <t>Odstránenie povlakových podláh z nášľapnej plochy lepených s podložkou, vr. soklov</t>
  </si>
  <si>
    <t>342107857</t>
  </si>
  <si>
    <t>ozn. 01/P</t>
  </si>
  <si>
    <t>sch.</t>
  </si>
  <si>
    <t>18*(0,3+0,15)*1,0+1,0*1,0*2</t>
  </si>
  <si>
    <t>15*(0,3+0,15)*1,25</t>
  </si>
  <si>
    <t>ozn. 1/P</t>
  </si>
  <si>
    <t>51,23+5,0*1,3+9,18+7,16+10,05*6+14,7+16,0+16,75*5+16,5</t>
  </si>
  <si>
    <t>ozn. 2/P</t>
  </si>
  <si>
    <t>18,8+12,6+5,39+17,8+7,67+17,33+17,33+15,1+2,0+17,15+14,57+10,05*6+10,0*2+16,75*9+16,0</t>
  </si>
  <si>
    <t>3,8*2,85+4,4*2,15+4,8*2,15+4,35*2,15+6,8*2,15+3,35*2,15</t>
  </si>
  <si>
    <t>5,2*3,9+5,15*3,9+5,1*3,9*2+5,05*3,*2</t>
  </si>
  <si>
    <t>137</t>
  </si>
  <si>
    <t>978013191</t>
  </si>
  <si>
    <t>Otlčenie omietok stien vnútorných vápenných alebo vápennocementových v rozsahu do 100 %,  -0,04600t</t>
  </si>
  <si>
    <t>385403285</t>
  </si>
  <si>
    <t>ozn. 01/12</t>
  </si>
  <si>
    <t>8,0*1,5</t>
  </si>
  <si>
    <t>ozn. 01/14</t>
  </si>
  <si>
    <t>2,25*1,0</t>
  </si>
  <si>
    <t>138</t>
  </si>
  <si>
    <t>978015291</t>
  </si>
  <si>
    <t>Otlčenie omietok vonkajších priečelí jednoduchých, s vyškriabaním škár, očistením muriva, v rozsahu do 100 %,  -0,05900t</t>
  </si>
  <si>
    <t>-267105632</t>
  </si>
  <si>
    <t>(2*(56,3+21,0))*6,55</t>
  </si>
  <si>
    <t>-1,4*1,6*67</t>
  </si>
  <si>
    <t>-1,15*2,55*2</t>
  </si>
  <si>
    <t>139</t>
  </si>
  <si>
    <t>978059531</t>
  </si>
  <si>
    <t>Odsekanie a odobratie obkladov stien z obkladačiek vnútorných vrátane podkladovej omietky nad 2 m2,  -0,06800t</t>
  </si>
  <si>
    <t>2080703627</t>
  </si>
  <si>
    <t>ozn. 01/16</t>
  </si>
  <si>
    <t>jestv. m.0.05</t>
  </si>
  <si>
    <t>jestv. m.1.03-1.37 - za umýv.</t>
  </si>
  <si>
    <t>1,0*1,5*15</t>
  </si>
  <si>
    <t>jestv. m.1.12</t>
  </si>
  <si>
    <t>(2*(5,0+3,4))*2,0</t>
  </si>
  <si>
    <t>(2,0+0,6+1,6)*2,0*2</t>
  </si>
  <si>
    <t>(2*(5,0+6,7)+1,655*2)*2,0</t>
  </si>
  <si>
    <t>-2,1*2,0</t>
  </si>
  <si>
    <t>(2*(5,0+4,95))*2,0</t>
  </si>
  <si>
    <t>2*(3,0+3,35)*2,0</t>
  </si>
  <si>
    <t>0,9*2,0*2</t>
  </si>
  <si>
    <t>2*(3,1+3,0)*2,0</t>
  </si>
  <si>
    <t>(3,0+1,95)*2,0*2</t>
  </si>
  <si>
    <t>jestv. m.2.05-1.43 - za umýv.</t>
  </si>
  <si>
    <t>1,0*1,5*25</t>
  </si>
  <si>
    <t>jestv. m.2.18</t>
  </si>
  <si>
    <t>2*(2,4+1,55)*2,0</t>
  </si>
  <si>
    <t>-0,6*2,0*2</t>
  </si>
  <si>
    <t>2*(1,3+1,55)*2,0</t>
  </si>
  <si>
    <t>2*(2,45+1,35)*2,0</t>
  </si>
  <si>
    <t>(2*(4,85+5,0))*2,0</t>
  </si>
  <si>
    <t>(3,3+1,8+2,2+2,0+0,5)*2,0</t>
  </si>
  <si>
    <t>jestv. m - za umýv.</t>
  </si>
  <si>
    <t>1,0*1,5*9</t>
  </si>
  <si>
    <t>soc zar.</t>
  </si>
  <si>
    <t>2*(1,525+2,15)*2,0</t>
  </si>
  <si>
    <t>2*(1,4+2,15)*2,0</t>
  </si>
  <si>
    <t>2*(1,8+2,15)*2,0</t>
  </si>
  <si>
    <t>kúpeľňa</t>
  </si>
  <si>
    <t>2*(3,8+3,9)*2,0</t>
  </si>
  <si>
    <t>2*(0,9+3,9)*2,0</t>
  </si>
  <si>
    <t>140</t>
  </si>
  <si>
    <t>978059611.1</t>
  </si>
  <si>
    <t>Odsekanie a odobratie obkladov z obkladačiek  - z vonkajších parapetov vrátane podkladovej omietky do 2 m2</t>
  </si>
  <si>
    <t>939066979</t>
  </si>
  <si>
    <t>ozn. 01/01</t>
  </si>
  <si>
    <t>0,9*0,3*18</t>
  </si>
  <si>
    <t>ozn. 01/02</t>
  </si>
  <si>
    <t>1,8*0,3</t>
  </si>
  <si>
    <t>ozn. 01/03</t>
  </si>
  <si>
    <t>1,1*0,3</t>
  </si>
  <si>
    <t>141</t>
  </si>
  <si>
    <t>978059631</t>
  </si>
  <si>
    <t>Odsekanie a odobratie  obkladačiek zo stien  vonk. nad 2 m2,  -0,08900t</t>
  </si>
  <si>
    <t>-1136815928</t>
  </si>
  <si>
    <t>(2*(56,3+21,0))*1,05</t>
  </si>
  <si>
    <t>142</t>
  </si>
  <si>
    <t>762311811</t>
  </si>
  <si>
    <t>Demontáž kotevných želiez hmotnosti do 5 kg   0.005t</t>
  </si>
  <si>
    <t>1638087152</t>
  </si>
  <si>
    <t>143</t>
  </si>
  <si>
    <t>762331811</t>
  </si>
  <si>
    <t>Demontáž viazaných konštrukcií krovov so sklonom  do 60 st. prierez. plochy do 120 cm2   0.008t</t>
  </si>
  <si>
    <t>23077002</t>
  </si>
  <si>
    <t>hranoly 75/160</t>
  </si>
  <si>
    <t>(3,2*2+6,5*2)*45</t>
  </si>
  <si>
    <t>4,9*2*10</t>
  </si>
  <si>
    <t>144</t>
  </si>
  <si>
    <t>762331812</t>
  </si>
  <si>
    <t>Demontáž viazaných konštrukcií krovov so sklonom  do 60 st.  prierez. plochy 120 - 224 cm2   0.014t</t>
  </si>
  <si>
    <t>46792682</t>
  </si>
  <si>
    <t>hranoly 120/60</t>
  </si>
  <si>
    <t>(2*(21,0+56,3))</t>
  </si>
  <si>
    <t>(8,3*2+5,8)*45</t>
  </si>
  <si>
    <t>(2*(6,5+45,2))</t>
  </si>
  <si>
    <t>46,0*3</t>
  </si>
  <si>
    <t>11,5*4</t>
  </si>
  <si>
    <t>8,3*12+8,3*7*2</t>
  </si>
  <si>
    <t>(7,0*2+4,9)*10</t>
  </si>
  <si>
    <t>11,0*3</t>
  </si>
  <si>
    <t>9,8*4</t>
  </si>
  <si>
    <t>7,5*6</t>
  </si>
  <si>
    <t>7,0*5</t>
  </si>
  <si>
    <t>(1,5*3+0,8*3)*15</t>
  </si>
  <si>
    <t>145</t>
  </si>
  <si>
    <t>762341811</t>
  </si>
  <si>
    <t>Demontáž debnenia striech rovných, oblúkových do  60 st. z dosiek hrubých, hobľovaných      0.016t</t>
  </si>
  <si>
    <t>1943221635</t>
  </si>
  <si>
    <t>146</t>
  </si>
  <si>
    <t>762841811</t>
  </si>
  <si>
    <t>Demont.podbíjania obkladov stropov a striech sklonu do 60st. z dosiek hr.do 35 mm bez omietky 0.014t</t>
  </si>
  <si>
    <t>-240686477</t>
  </si>
  <si>
    <t>147</t>
  </si>
  <si>
    <t>762342811</t>
  </si>
  <si>
    <t>Demontáž latovania striech so sklonom do 60 st. pri osovej vzdialenosti lát do 0,22 m    0.007t</t>
  </si>
  <si>
    <t>82516045</t>
  </si>
  <si>
    <t>(2*(21,0+56,3))*0,5</t>
  </si>
  <si>
    <t>1,5*0,5*15*2</t>
  </si>
  <si>
    <t>149</t>
  </si>
  <si>
    <t>763717212</t>
  </si>
  <si>
    <t>Demontáž zvislej konštrukcie plnostenné stľpy, prierezovej plochy 150-500 cm2</t>
  </si>
  <si>
    <t>-1765443190</t>
  </si>
  <si>
    <t>2,5*15*4</t>
  </si>
  <si>
    <t>150</t>
  </si>
  <si>
    <t>763119522</t>
  </si>
  <si>
    <t>Demontáž sadrokartónovej priečky, jednoduchá nosná oceľová konštrukcia, dvojité opláštenie</t>
  </si>
  <si>
    <t>-1863829627</t>
  </si>
  <si>
    <t>ozn. 01/11</t>
  </si>
  <si>
    <t>2,7*2,4</t>
  </si>
  <si>
    <t>151</t>
  </si>
  <si>
    <t>764312822</t>
  </si>
  <si>
    <t>Demontáž krytiny hladkej strešnej z tabúľ 2000 x 670 mm, do 30°   0,00751t</t>
  </si>
  <si>
    <t>-24352068</t>
  </si>
  <si>
    <t>152</t>
  </si>
  <si>
    <t>764351810</t>
  </si>
  <si>
    <t>Demontáž žľabov pododkvap. štvorhranných rovných, oblúkových, do 30° rš 250 a 330 mm,  -0,00347t</t>
  </si>
  <si>
    <t>-1186623046</t>
  </si>
  <si>
    <t>153</t>
  </si>
  <si>
    <t>764454802</t>
  </si>
  <si>
    <t>Demontáž odpadových rúr kruhových, s priemerom 120 mm       0,00285t</t>
  </si>
  <si>
    <t>-1794685480</t>
  </si>
  <si>
    <t>8,0*14</t>
  </si>
  <si>
    <t>154</t>
  </si>
  <si>
    <t>764410850.1</t>
  </si>
  <si>
    <t>Demontáž oplechovania parapetov rš 220 mm</t>
  </si>
  <si>
    <t>736701988</t>
  </si>
  <si>
    <t>ozn. 1/01</t>
  </si>
  <si>
    <t>1,4*31</t>
  </si>
  <si>
    <t>ozn. 1/02</t>
  </si>
  <si>
    <t>0,6</t>
  </si>
  <si>
    <t>ozn. 2/01</t>
  </si>
  <si>
    <t>1,5+1,4*35</t>
  </si>
  <si>
    <t>ozn. 2/02</t>
  </si>
  <si>
    <t>0,6*2</t>
  </si>
  <si>
    <t>0,9*16</t>
  </si>
  <si>
    <t>155</t>
  </si>
  <si>
    <t>7944911</t>
  </si>
  <si>
    <t>Demontáž prestrešenia hlavného vonk. schodiska , vr. drev. stľpov</t>
  </si>
  <si>
    <t>kpl</t>
  </si>
  <si>
    <t>-818694777</t>
  </si>
  <si>
    <t>ozn. 1/08</t>
  </si>
  <si>
    <t>156</t>
  </si>
  <si>
    <t>7944912</t>
  </si>
  <si>
    <t>Demontáž prestrešenia bočného vonk. schodiska , vr. drev. zábradlia</t>
  </si>
  <si>
    <t>-92083217</t>
  </si>
  <si>
    <t>ozn. 1/08a</t>
  </si>
  <si>
    <t>157</t>
  </si>
  <si>
    <t>7944913</t>
  </si>
  <si>
    <t>Demontáž prestrešenia zadného vonk. schodiska , vr. oceľ. zábradlia dl.1,5 m</t>
  </si>
  <si>
    <t>269593184</t>
  </si>
  <si>
    <t>ozn. 1/08b</t>
  </si>
  <si>
    <t>158</t>
  </si>
  <si>
    <t>7944914</t>
  </si>
  <si>
    <t>Demontáž  polykarbón.platne prestrešenia zadného vchodu</t>
  </si>
  <si>
    <t>469085956</t>
  </si>
  <si>
    <t>ozn. 1/08c</t>
  </si>
  <si>
    <t>3,5*3,5</t>
  </si>
  <si>
    <t>159</t>
  </si>
  <si>
    <t>767914825</t>
  </si>
  <si>
    <t>Demontáž madla jestv. vnút. schodiska</t>
  </si>
  <si>
    <t>157564206</t>
  </si>
  <si>
    <t>ozn. 1/09</t>
  </si>
  <si>
    <t>1,2</t>
  </si>
  <si>
    <t>ozn. 2/07</t>
  </si>
  <si>
    <t>7,0+4,5+2,5</t>
  </si>
  <si>
    <t>160</t>
  </si>
  <si>
    <t>767914825.1</t>
  </si>
  <si>
    <t>Demontáž madla vnút. vodiaceho</t>
  </si>
  <si>
    <t>-1118159617</t>
  </si>
  <si>
    <t>ozn. 1/11</t>
  </si>
  <si>
    <t>2,4*11+2,8</t>
  </si>
  <si>
    <t>ozn.2/09</t>
  </si>
  <si>
    <t>2,4*16+3,2</t>
  </si>
  <si>
    <t>161</t>
  </si>
  <si>
    <t>929908999</t>
  </si>
  <si>
    <t xml:space="preserve">Demontáž oceľovej mreže </t>
  </si>
  <si>
    <t>380765888</t>
  </si>
  <si>
    <t>ozn.01/01a</t>
  </si>
  <si>
    <t>ozn.01/15</t>
  </si>
  <si>
    <t>ozn.1/01a</t>
  </si>
  <si>
    <t>1,4*1,6*20</t>
  </si>
  <si>
    <t>ozn.1/02a</t>
  </si>
  <si>
    <t>0,6*1,6</t>
  </si>
  <si>
    <t>ozn. 2/01a</t>
  </si>
  <si>
    <t>1,4*1,6*17</t>
  </si>
  <si>
    <t>162</t>
  </si>
  <si>
    <t>929908966</t>
  </si>
  <si>
    <t>Demontáž montážnych dvierok ku komín. prieduchom</t>
  </si>
  <si>
    <t>729134407</t>
  </si>
  <si>
    <t>ozn.01/13</t>
  </si>
  <si>
    <t>163</t>
  </si>
  <si>
    <t>7944966</t>
  </si>
  <si>
    <t>Demontáž jestv. stropných líšt zdvíhacieho zariadenia</t>
  </si>
  <si>
    <t>129106054</t>
  </si>
  <si>
    <t xml:space="preserve"> m. 1.07 a 1.10</t>
  </si>
  <si>
    <t>164</t>
  </si>
  <si>
    <t>72524085529</t>
  </si>
  <si>
    <t>Demontáž stojiska pre škrabku na zemiaky</t>
  </si>
  <si>
    <t>súb.</t>
  </si>
  <si>
    <t>-706734732</t>
  </si>
  <si>
    <t>165</t>
  </si>
  <si>
    <t>7123008329</t>
  </si>
  <si>
    <t>Odstránenie povlakovej krytiny na strechách+ostatné  jestv.vrstvy a  TI</t>
  </si>
  <si>
    <t>-2091506279</t>
  </si>
  <si>
    <t>174</t>
  </si>
  <si>
    <t>784402801</t>
  </si>
  <si>
    <t>Odstránenie malieb oškrabaním, výšky do 3,80 m</t>
  </si>
  <si>
    <t>266034077</t>
  </si>
  <si>
    <t>175</t>
  </si>
  <si>
    <t>783201812</t>
  </si>
  <si>
    <t>Odstránenie starých náterov z kovových stavebných doplnkových konštrukcií oceľovou kefou</t>
  </si>
  <si>
    <t>1943820908</t>
  </si>
  <si>
    <t>(4,7+1,8)*1,1*2</t>
  </si>
  <si>
    <t>176</t>
  </si>
  <si>
    <t>979011111</t>
  </si>
  <si>
    <t>Zvislá doprava sutiny a vybúraných hmôt za prvé podlažie nad alebo pod základným podlažím</t>
  </si>
  <si>
    <t>-28447430</t>
  </si>
  <si>
    <t>177</t>
  </si>
  <si>
    <t>979011121</t>
  </si>
  <si>
    <t>Zvislá doprava sutiny a vybúraných hmôt za každé ďalšie podlažie</t>
  </si>
  <si>
    <t>618820355</t>
  </si>
  <si>
    <t>2 podlažia</t>
  </si>
  <si>
    <t>391,311*2</t>
  </si>
  <si>
    <t>178</t>
  </si>
  <si>
    <t>979081111</t>
  </si>
  <si>
    <t>Odvoz sutiny a vybúraných hmôt na skládku do 1 km</t>
  </si>
  <si>
    <t>3619615</t>
  </si>
  <si>
    <t>179</t>
  </si>
  <si>
    <t>979081121</t>
  </si>
  <si>
    <t>Odvoz sutiny a vybúraných hmôt na skládku za každý ďalší 1 km</t>
  </si>
  <si>
    <t>-225835394</t>
  </si>
  <si>
    <t>odvoz 5 km</t>
  </si>
  <si>
    <t>624,604*4</t>
  </si>
  <si>
    <t>180</t>
  </si>
  <si>
    <t>979082111</t>
  </si>
  <si>
    <t>Vnútrostavenisková doprava sutiny a vybúraných hmôt do 10 m</t>
  </si>
  <si>
    <t>982387536</t>
  </si>
  <si>
    <t>181</t>
  </si>
  <si>
    <t>979087212</t>
  </si>
  <si>
    <t>Nakladanie na dopravné prostriedky pre vodorovnú dopravu sutiny</t>
  </si>
  <si>
    <t>226108587</t>
  </si>
  <si>
    <t>182</t>
  </si>
  <si>
    <t>979089012</t>
  </si>
  <si>
    <t>Poplatok za skladovanie - betón, tehly, dlaždice (17 01 ), ostatné</t>
  </si>
  <si>
    <t>-1777493209</t>
  </si>
  <si>
    <t>624,604-(44,1+391,311)</t>
  </si>
  <si>
    <t>183</t>
  </si>
  <si>
    <t>979089212</t>
  </si>
  <si>
    <t>Poplatok za skladovanie - bitúmenové zmesi, uholný decht, dechtové výrobky (17 03 ), ostatné</t>
  </si>
  <si>
    <t>1555299608</t>
  </si>
  <si>
    <t>184</t>
  </si>
  <si>
    <t>9790890129</t>
  </si>
  <si>
    <t>Poplatok za skladovanie - zmiešaný odpad</t>
  </si>
  <si>
    <t>-165608196</t>
  </si>
  <si>
    <t>Presun hmôt HSV</t>
  </si>
  <si>
    <t>185</t>
  </si>
  <si>
    <t>998011003</t>
  </si>
  <si>
    <t>Presun hmôt pre budovy (801, 803, 812), zvislá konštr. z tehál, tvárnic, z kovu výšky do 24 m</t>
  </si>
  <si>
    <t>-109730553</t>
  </si>
  <si>
    <t>PSV</t>
  </si>
  <si>
    <t>Práce a dodávky PSV</t>
  </si>
  <si>
    <t>711</t>
  </si>
  <si>
    <t>Izolácie proti vode a vlhkosti</t>
  </si>
  <si>
    <t>186</t>
  </si>
  <si>
    <t>711111212.9</t>
  </si>
  <si>
    <t>Izolácia proti zemnej vlhkosti, hydroizolačná, tekutá hydroizolácia</t>
  </si>
  <si>
    <t>-769447495</t>
  </si>
  <si>
    <t>1,15*1,65</t>
  </si>
  <si>
    <t>(2*(1,15+1,65))*0,5</t>
  </si>
  <si>
    <t>4,698*1,1</t>
  </si>
  <si>
    <t>187</t>
  </si>
  <si>
    <t>711111221</t>
  </si>
  <si>
    <t>Izolácia hydroizolačná- vodorovná , stierka lastogum +pružná páska do fabiónov</t>
  </si>
  <si>
    <t>-1603776304</t>
  </si>
  <si>
    <t>9,63+9,63+3,15+9,45+3,73+5,03+5,03+4,05+6,6+3,15+8,81+6,44+7,42+1,23+7,06+30,81+5,78</t>
  </si>
  <si>
    <t>1375</t>
  </si>
  <si>
    <t>711212521</t>
  </si>
  <si>
    <t>Izolácia hydroizolačná - zvislá, stierka lastogum</t>
  </si>
  <si>
    <t>320046246</t>
  </si>
  <si>
    <t>v sprch. kútoch</t>
  </si>
  <si>
    <t>0,9*1,5*2</t>
  </si>
  <si>
    <t>(1,05+0,9*2)*1,5</t>
  </si>
  <si>
    <t>0,9*1,5</t>
  </si>
  <si>
    <t>188</t>
  </si>
  <si>
    <t>998711203</t>
  </si>
  <si>
    <t>Presun hmôt pre izoláciu proti vode v objektoch výšky nad 12 do 60 m</t>
  </si>
  <si>
    <t>%</t>
  </si>
  <si>
    <t>-1617762918</t>
  </si>
  <si>
    <t>712</t>
  </si>
  <si>
    <t>Izolácie striech</t>
  </si>
  <si>
    <t>189</t>
  </si>
  <si>
    <t>712531101</t>
  </si>
  <si>
    <t>Zhotovenie povlakovej krytiny striech oblých a šikmých nad 30 st. -prekrytie fóliou</t>
  </si>
  <si>
    <t>804359346</t>
  </si>
  <si>
    <t>190</t>
  </si>
  <si>
    <t>6735221400</t>
  </si>
  <si>
    <t>Fólia JUTAFOL  reflex 150 GR/M2</t>
  </si>
  <si>
    <t>1180070150</t>
  </si>
  <si>
    <t>769,0*1,15</t>
  </si>
  <si>
    <t>191</t>
  </si>
  <si>
    <t>6735241940</t>
  </si>
  <si>
    <t>Páska JUTAFOL SP 15mm dl. 45 bm</t>
  </si>
  <si>
    <t>835690271</t>
  </si>
  <si>
    <t>192</t>
  </si>
  <si>
    <t>998712203</t>
  </si>
  <si>
    <t>Presun hmôt pre izoláciu povlakovej krytiny v objektoch výšky nad 12 do 24 m</t>
  </si>
  <si>
    <t>-65697484</t>
  </si>
  <si>
    <t>721</t>
  </si>
  <si>
    <t>Zdravotechnika</t>
  </si>
  <si>
    <t>193</t>
  </si>
  <si>
    <t>919735111</t>
  </si>
  <si>
    <t>Rezanie existujúceho asfaltového krytu alebo podkladu hĺbky do 50 mm</t>
  </si>
  <si>
    <t>-1190838221</t>
  </si>
  <si>
    <t>80,0*2</t>
  </si>
  <si>
    <t>194</t>
  </si>
  <si>
    <t>919735124</t>
  </si>
  <si>
    <t>Rezanie existujúceho betónového krytu alebo podkladu hĺbky nad 150 do 200 mm</t>
  </si>
  <si>
    <t>-1169709319</t>
  </si>
  <si>
    <t>195</t>
  </si>
  <si>
    <t>113307142</t>
  </si>
  <si>
    <t>Odstránenie podkladu asfaltového v ploche do 200 m2, hr.nad 50 do 100 mm,  -0,18100t</t>
  </si>
  <si>
    <t>-263547085</t>
  </si>
  <si>
    <t>80,0*0,6</t>
  </si>
  <si>
    <t>196</t>
  </si>
  <si>
    <t>113307132</t>
  </si>
  <si>
    <t>Odstránenie podkladu v ploche do 200 m2 z betónu prostého, hr. vrstvy 150 do 300 mm,  -0,50000t</t>
  </si>
  <si>
    <t>-1041682356</t>
  </si>
  <si>
    <t>197</t>
  </si>
  <si>
    <t>131201101</t>
  </si>
  <si>
    <t>Výkop nezapaženej jamy v hornine 3, do 100 m3</t>
  </si>
  <si>
    <t>1960275720</t>
  </si>
  <si>
    <t>pre nádrž na dažďovú vodu</t>
  </si>
  <si>
    <t>80,0</t>
  </si>
  <si>
    <t>pre vsak. jamu- trativod</t>
  </si>
  <si>
    <t>2,0*2,0*2,0</t>
  </si>
  <si>
    <t>198</t>
  </si>
  <si>
    <t>131201109</t>
  </si>
  <si>
    <t>Hĺbenie nezapažených jám a zárezov. Príplatok za lepivosť horniny 3</t>
  </si>
  <si>
    <t>253722723</t>
  </si>
  <si>
    <t>199</t>
  </si>
  <si>
    <t>132201102</t>
  </si>
  <si>
    <t>Hľbenie rýh do šírky 600 mm v hornine 3 nad 100 m3</t>
  </si>
  <si>
    <t>1808222934</t>
  </si>
  <si>
    <t>80,0*0,6*1,5</t>
  </si>
  <si>
    <t>135,0*0,6*1,0</t>
  </si>
  <si>
    <t>200</t>
  </si>
  <si>
    <t>132201109.1</t>
  </si>
  <si>
    <t>Príplatok k cene za lepivosť horniny</t>
  </si>
  <si>
    <t>-515241903</t>
  </si>
  <si>
    <t>201</t>
  </si>
  <si>
    <t>162501122</t>
  </si>
  <si>
    <t xml:space="preserve">Vodorovné premiestnenie výkopku po spevnenej ceste z horniny tr.1-4, nad 100 do 1000 m3 na vzdialenosť do 3000 m </t>
  </si>
  <si>
    <t>-1853524886</t>
  </si>
  <si>
    <t>výkop</t>
  </si>
  <si>
    <t>88,0+153,0</t>
  </si>
  <si>
    <t>- zásyp</t>
  </si>
  <si>
    <t>-105,5</t>
  </si>
  <si>
    <t>202</t>
  </si>
  <si>
    <t>162501123</t>
  </si>
  <si>
    <t>Vodorovné premiestnenie výkopku po spevnenej ceste z horniny tr.1-4, nad 100 do 1000 m3, príplatok k cene za každých ďalšich a začatých 1000 m</t>
  </si>
  <si>
    <t>-1510869735</t>
  </si>
  <si>
    <t>203</t>
  </si>
  <si>
    <t>167101102</t>
  </si>
  <si>
    <t>Nakladanie neuľahnutého výkopku z hornín tr.1-4 nad 100 do 1000 m3</t>
  </si>
  <si>
    <t>512967915</t>
  </si>
  <si>
    <t>204</t>
  </si>
  <si>
    <t>171201202</t>
  </si>
  <si>
    <t>Uloženie sypaniny na skládky nad 100 do 1000 m3</t>
  </si>
  <si>
    <t>-337421162</t>
  </si>
  <si>
    <t>205</t>
  </si>
  <si>
    <t>-1841189976</t>
  </si>
  <si>
    <t>135,5*1,7</t>
  </si>
  <si>
    <t>206</t>
  </si>
  <si>
    <t>174101001</t>
  </si>
  <si>
    <t>Zásyp sypaninou so zhutnením jám, šachiet, rýh, zárezov alebo okolo objektov do 100 m3</t>
  </si>
  <si>
    <t>-2058697982</t>
  </si>
  <si>
    <t>štrkopieskom</t>
  </si>
  <si>
    <t>nádrž na dažďovú vodu</t>
  </si>
  <si>
    <t>80,0*0,6*1,0</t>
  </si>
  <si>
    <t>vsak. jamu- trativod</t>
  </si>
  <si>
    <t xml:space="preserve">jestv. zeminou </t>
  </si>
  <si>
    <t>potr.</t>
  </si>
  <si>
    <t>135,0*0,6*0,5</t>
  </si>
  <si>
    <t>nádrž</t>
  </si>
  <si>
    <t>80,0-15,0</t>
  </si>
  <si>
    <t>207</t>
  </si>
  <si>
    <t>5833725700</t>
  </si>
  <si>
    <t>Štrkopiesok 0-63 N</t>
  </si>
  <si>
    <t>419466922</t>
  </si>
  <si>
    <t>208</t>
  </si>
  <si>
    <t>175101101</t>
  </si>
  <si>
    <t>Obsyp potrubia sypaninou z vhodných hornín 1 až 4 bez prehodenia sypaniny</t>
  </si>
  <si>
    <t>1887521094</t>
  </si>
  <si>
    <t>215,0*0,6*0,4</t>
  </si>
  <si>
    <t>209</t>
  </si>
  <si>
    <t>5833117000</t>
  </si>
  <si>
    <t>Kamenivo ťažené drobné 0-4 N</t>
  </si>
  <si>
    <t>576840158</t>
  </si>
  <si>
    <t>210</t>
  </si>
  <si>
    <t>451572111</t>
  </si>
  <si>
    <t>Lôžko pod potrubie, stoky a drobné objekty, v otvorenom výkope z kameniva drobného ťaženého 0-4 mm</t>
  </si>
  <si>
    <t>-209549979</t>
  </si>
  <si>
    <t>215,0*0,6*0,1</t>
  </si>
  <si>
    <t>211</t>
  </si>
  <si>
    <t>566902150</t>
  </si>
  <si>
    <t>Vyspravenie podkladu po prekopoch inžinierskych sietí plochy do 15 m2 asfaltovým betónom ACP, po zhutnení hr. 50 mm</t>
  </si>
  <si>
    <t>933636029</t>
  </si>
  <si>
    <t>212</t>
  </si>
  <si>
    <t>566902163</t>
  </si>
  <si>
    <t>Vyspravenie podkladu po prekopoch inžinierskych sietí plochy do 15 m2 podkladovým betónom PB I tr. C 20/25 hr. 200 mm</t>
  </si>
  <si>
    <t>323460238</t>
  </si>
  <si>
    <t>213</t>
  </si>
  <si>
    <t>9710336511</t>
  </si>
  <si>
    <t>Vybúranie otvorov v murive tehl. - prierazy</t>
  </si>
  <si>
    <t>535820882</t>
  </si>
  <si>
    <t>214</t>
  </si>
  <si>
    <t>1238489935</t>
  </si>
  <si>
    <t>215</t>
  </si>
  <si>
    <t>-1468921441</t>
  </si>
  <si>
    <t>216</t>
  </si>
  <si>
    <t>-4287700</t>
  </si>
  <si>
    <t>217</t>
  </si>
  <si>
    <t>979087112</t>
  </si>
  <si>
    <t>Nakladanie na dopravný prostriedok pre vodorovnú dopravu sutiny</t>
  </si>
  <si>
    <t>1050439534</t>
  </si>
  <si>
    <t>218</t>
  </si>
  <si>
    <t>-744265980</t>
  </si>
  <si>
    <t>219</t>
  </si>
  <si>
    <t>757768852</t>
  </si>
  <si>
    <t>220</t>
  </si>
  <si>
    <t>979089019</t>
  </si>
  <si>
    <t>Poplatok za skladovanie -zmiešaný odpad</t>
  </si>
  <si>
    <t>321232520</t>
  </si>
  <si>
    <t>221</t>
  </si>
  <si>
    <t>998225111</t>
  </si>
  <si>
    <t>Presun hmôt pre pozemnú komunikáciu a letisko s krytom asfaltovým akejkoľvek dĺžky objektu</t>
  </si>
  <si>
    <t>677648790</t>
  </si>
  <si>
    <t>222</t>
  </si>
  <si>
    <t>7134008411</t>
  </si>
  <si>
    <t>Odstránenie tepelnej izolácie potrubia z plstenných pásov</t>
  </si>
  <si>
    <t>-1664508795</t>
  </si>
  <si>
    <t>(2*3,14*(0,15/2))*50*1,05</t>
  </si>
  <si>
    <t>223</t>
  </si>
  <si>
    <t>713482112</t>
  </si>
  <si>
    <t>Montáž trubíc z PE, hr.do 10 mm</t>
  </si>
  <si>
    <t>-530698457</t>
  </si>
  <si>
    <t>224</t>
  </si>
  <si>
    <t>283772101</t>
  </si>
  <si>
    <t>Izolácia pre d 18 hrúbka 10 mm</t>
  </si>
  <si>
    <t>-588591808</t>
  </si>
  <si>
    <t>225</t>
  </si>
  <si>
    <t>283772112</t>
  </si>
  <si>
    <t>Izolácia pre d 22 hrúbka 10 mm</t>
  </si>
  <si>
    <t>106273018</t>
  </si>
  <si>
    <t>226</t>
  </si>
  <si>
    <t>713482122</t>
  </si>
  <si>
    <t>Montáž trubíc z PE, hr.15-20 mm</t>
  </si>
  <si>
    <t>840295661</t>
  </si>
  <si>
    <t>40+900+220</t>
  </si>
  <si>
    <t>227</t>
  </si>
  <si>
    <t>283772210.</t>
  </si>
  <si>
    <t>Izolácia pre d 18 hrúbka 20 mm</t>
  </si>
  <si>
    <t>1642191783</t>
  </si>
  <si>
    <t>228</t>
  </si>
  <si>
    <t>283772211.</t>
  </si>
  <si>
    <t>Izolácia pre d 22 hrúbka 20 mm</t>
  </si>
  <si>
    <t>193145887</t>
  </si>
  <si>
    <t>229</t>
  </si>
  <si>
    <t>283772212.</t>
  </si>
  <si>
    <t>Izolácia pre d 28 hrúbka 20 mm</t>
  </si>
  <si>
    <t>679696726</t>
  </si>
  <si>
    <t>80+90+50</t>
  </si>
  <si>
    <t>230</t>
  </si>
  <si>
    <t>713482128</t>
  </si>
  <si>
    <t>Montáž trubíc z PE, hr.30 mm</t>
  </si>
  <si>
    <t>1193493761</t>
  </si>
  <si>
    <t>231</t>
  </si>
  <si>
    <t>283772310.</t>
  </si>
  <si>
    <t>Izolácia pre d 35 hrúbka 30 mm</t>
  </si>
  <si>
    <t>-1934869254</t>
  </si>
  <si>
    <t>232</t>
  </si>
  <si>
    <t>283772370.</t>
  </si>
  <si>
    <t>Izolácia pre d 48 hrúbka 30 mm</t>
  </si>
  <si>
    <t>-571117822</t>
  </si>
  <si>
    <t>233</t>
  </si>
  <si>
    <t>713482306.5</t>
  </si>
  <si>
    <t>Montaž trubíc  hr.20 mm, vnút.priemer  50-160 mm</t>
  </si>
  <si>
    <t>-22251998</t>
  </si>
  <si>
    <t>234</t>
  </si>
  <si>
    <t>2837711901.8</t>
  </si>
  <si>
    <t>Izolácia pre priemer 160 hr.20 mm</t>
  </si>
  <si>
    <t>37349551</t>
  </si>
  <si>
    <t>235</t>
  </si>
  <si>
    <t>998713202</t>
  </si>
  <si>
    <t>Presun hmôt pre izolácie tepelné v objektoch výšky nad 6 m do 12 m</t>
  </si>
  <si>
    <t>-1384546219</t>
  </si>
  <si>
    <t>236</t>
  </si>
  <si>
    <t>721140802</t>
  </si>
  <si>
    <t>Demontáž potrubia z liatinových rúr odpadového alebo dažďového do DN 100,  -0,01492t</t>
  </si>
  <si>
    <t>275567860</t>
  </si>
  <si>
    <t>DN70</t>
  </si>
  <si>
    <t>30,0</t>
  </si>
  <si>
    <t>DN100</t>
  </si>
  <si>
    <t>237</t>
  </si>
  <si>
    <t>721171808</t>
  </si>
  <si>
    <t>Demontáž potrubia z novodurových rúr odpadového alebo pripojovacieho DN 110</t>
  </si>
  <si>
    <t>395459753</t>
  </si>
  <si>
    <t>238</t>
  </si>
  <si>
    <t>721171809</t>
  </si>
  <si>
    <t>Demontáž potrubia z novodurových rúr odpadového alebo pripojovacieho DN 125</t>
  </si>
  <si>
    <t>-500356361</t>
  </si>
  <si>
    <t>239</t>
  </si>
  <si>
    <t>721170909</t>
  </si>
  <si>
    <t>Oprava odpadového potrubia novodurového vsadenie odbočky do potrubia DN 150/125</t>
  </si>
  <si>
    <t>1883359708</t>
  </si>
  <si>
    <t>240</t>
  </si>
  <si>
    <t>721140905.1</t>
  </si>
  <si>
    <t>Oprava odpadového potrubia liatinového vsadenie odbočky do potrubia DN 110/110</t>
  </si>
  <si>
    <t>1121165924</t>
  </si>
  <si>
    <t>241</t>
  </si>
  <si>
    <t>721140905.2</t>
  </si>
  <si>
    <t>Oprava odpadového potrubia liatinového vsadenie odbočky do potrubia DN 110/50</t>
  </si>
  <si>
    <t>789686931</t>
  </si>
  <si>
    <t>242</t>
  </si>
  <si>
    <t>2862200268</t>
  </si>
  <si>
    <t>Prechod liatina/PVC DN 110 hladký kanalizačný systém</t>
  </si>
  <si>
    <t>-1288117250</t>
  </si>
  <si>
    <t>243</t>
  </si>
  <si>
    <t>2862200269</t>
  </si>
  <si>
    <t>Prechod PVC/liatina DN 110 hladký kanalizačný systém</t>
  </si>
  <si>
    <t>1797146828</t>
  </si>
  <si>
    <t>244</t>
  </si>
  <si>
    <t>7211711070</t>
  </si>
  <si>
    <t>Potrubie z PVC - U odpadové D 75x1, 8</t>
  </si>
  <si>
    <t>-1089141947</t>
  </si>
  <si>
    <t>245</t>
  </si>
  <si>
    <t>7211711090</t>
  </si>
  <si>
    <t>Potrubie z PVC - U odpadové  D 110x2, 2</t>
  </si>
  <si>
    <t>1813680273</t>
  </si>
  <si>
    <t>246</t>
  </si>
  <si>
    <t>7211711091</t>
  </si>
  <si>
    <t>Potrubie z PVC - U odpadové  D 125x4,9</t>
  </si>
  <si>
    <t>-299942696</t>
  </si>
  <si>
    <t>247</t>
  </si>
  <si>
    <t>721171308.1</t>
  </si>
  <si>
    <t>Potrubie z rúr PVC 110/4, 3 odpadné v zemi</t>
  </si>
  <si>
    <t>-1571744325</t>
  </si>
  <si>
    <t>248</t>
  </si>
  <si>
    <t>721171309.1</t>
  </si>
  <si>
    <t>Potrubie z rúr PVC 125/4, 9 odpadné v zemi</t>
  </si>
  <si>
    <t>-34134914</t>
  </si>
  <si>
    <t>249</t>
  </si>
  <si>
    <t>721171560.2</t>
  </si>
  <si>
    <t>Potrubie z rúr  PP- HT d110/3,6 - tukové</t>
  </si>
  <si>
    <t>27426661</t>
  </si>
  <si>
    <t>250</t>
  </si>
  <si>
    <t>721171561.2</t>
  </si>
  <si>
    <t>Potrubie z rúr  PP-HT  d125/4,2 - tukové</t>
  </si>
  <si>
    <t>1294390420</t>
  </si>
  <si>
    <t>251</t>
  </si>
  <si>
    <t>72117320</t>
  </si>
  <si>
    <t>Potrubie z rúr PP - odvod kondenzátu  DN 25</t>
  </si>
  <si>
    <t>-284243694</t>
  </si>
  <si>
    <t>252</t>
  </si>
  <si>
    <t>721173205</t>
  </si>
  <si>
    <t>Potrubie z PVC - U odpadné pripájacie D 50x1, 8</t>
  </si>
  <si>
    <t>207234754</t>
  </si>
  <si>
    <t>253</t>
  </si>
  <si>
    <t>72121100.0</t>
  </si>
  <si>
    <t>Podlahový vpust, HL 310NPr  - DN 50 mm</t>
  </si>
  <si>
    <t>-791789221</t>
  </si>
  <si>
    <t>254</t>
  </si>
  <si>
    <t>72121100.5</t>
  </si>
  <si>
    <t>Podlahový vpust, HL 510NPr  - DN 50 mm</t>
  </si>
  <si>
    <t>-1026969830</t>
  </si>
  <si>
    <t>255</t>
  </si>
  <si>
    <t>721221141.9</t>
  </si>
  <si>
    <t>Zápachová uzávierka pre práčku alebo umývačku riadu  HL 126 - DN 50</t>
  </si>
  <si>
    <t>-2139198567</t>
  </si>
  <si>
    <t>256</t>
  </si>
  <si>
    <t>721242115.1</t>
  </si>
  <si>
    <t>Lapač strešných splavenín HL 600 - 100</t>
  </si>
  <si>
    <t>-209503008</t>
  </si>
  <si>
    <t>257</t>
  </si>
  <si>
    <t>721274102.2</t>
  </si>
  <si>
    <t>Privetrávací ventil  DN 100  HL 900  D+M</t>
  </si>
  <si>
    <t>1029545780</t>
  </si>
  <si>
    <t>258</t>
  </si>
  <si>
    <t>721274103</t>
  </si>
  <si>
    <t>Ventilačné hlavice strešná - plastové DN 100 - HL 810</t>
  </si>
  <si>
    <t>1247540078</t>
  </si>
  <si>
    <t>259</t>
  </si>
  <si>
    <t>2866101455</t>
  </si>
  <si>
    <t>M+D  Nádrž na dažďovú vodu plastová , V=15 m3</t>
  </si>
  <si>
    <t>2110820</t>
  </si>
  <si>
    <t>260</t>
  </si>
  <si>
    <t>721274103.2</t>
  </si>
  <si>
    <t>Kondenzačný sifón HL 136N  DN40</t>
  </si>
  <si>
    <t>-1994945654</t>
  </si>
  <si>
    <t>261</t>
  </si>
  <si>
    <t>8940.01</t>
  </si>
  <si>
    <t>Montáž a dodávka  Plastová  šachta  DN400 ,vr. výškového vyrovnania a tesnenia a poklopu</t>
  </si>
  <si>
    <t>-1900792208</t>
  </si>
  <si>
    <t>262</t>
  </si>
  <si>
    <t>721290111</t>
  </si>
  <si>
    <t>Ostatné - skúška tesnosti kanalizácie v objektoch vodou do DN 125</t>
  </si>
  <si>
    <t>995877699</t>
  </si>
  <si>
    <t>40+300+40+250</t>
  </si>
  <si>
    <t>215,0+20,0</t>
  </si>
  <si>
    <t>263</t>
  </si>
  <si>
    <t>998721202</t>
  </si>
  <si>
    <t>Presun hmôt pre vnútornú kanalizáciu v objektoch výšky nad 6 do 12 m</t>
  </si>
  <si>
    <t>631961022</t>
  </si>
  <si>
    <t>264</t>
  </si>
  <si>
    <t>7221308010</t>
  </si>
  <si>
    <t>Demontáž potrubia z oceľových rúrok závitových do DN 25, vr. tepelnej izolácie</t>
  </si>
  <si>
    <t>-1829512709</t>
  </si>
  <si>
    <t>DN20</t>
  </si>
  <si>
    <t>DN25</t>
  </si>
  <si>
    <t>265</t>
  </si>
  <si>
    <t>722220851</t>
  </si>
  <si>
    <t>Demontáž armatúry závitovej s jedným závitom do G 3/4,  -0,00069t</t>
  </si>
  <si>
    <t>-672680712</t>
  </si>
  <si>
    <t>266</t>
  </si>
  <si>
    <t>722220852</t>
  </si>
  <si>
    <t>Demontáž armatúry závitovej s jedným závitom nad 3/4 do G 5/4,  -0,00132t</t>
  </si>
  <si>
    <t>-1402400758</t>
  </si>
  <si>
    <t>267</t>
  </si>
  <si>
    <t>722130213</t>
  </si>
  <si>
    <t>Potrubie z oceľ.rúr pozink.bezšvík.bežných-11 353.0, 10 004.0 zvarov. bežných-11 343.00 DN 25</t>
  </si>
  <si>
    <t>62028735</t>
  </si>
  <si>
    <t>268</t>
  </si>
  <si>
    <t>722130214</t>
  </si>
  <si>
    <t>Potrubie z oceľ.rúr pozink.bezšvík.bežných-11 353.0, 10 004.0 zvarov. bežných-11 343.00 DN 32</t>
  </si>
  <si>
    <t>1652977359</t>
  </si>
  <si>
    <t>269</t>
  </si>
  <si>
    <t>722131932</t>
  </si>
  <si>
    <t>Oprava vodovodného potrubia závitového prepojenie doterajšieho potrubia DN 20</t>
  </si>
  <si>
    <t>-2136269387</t>
  </si>
  <si>
    <t>270</t>
  </si>
  <si>
    <t>722131933</t>
  </si>
  <si>
    <t>Oprava vodovodného potrubia závitového prepojenie doterajšieho potrubia DN 25</t>
  </si>
  <si>
    <t>1298133718</t>
  </si>
  <si>
    <t>271</t>
  </si>
  <si>
    <t>722131934</t>
  </si>
  <si>
    <t>Oprava vodovodného potrubia závitového prepojenie doterajšieho potrubia DN 32</t>
  </si>
  <si>
    <t>-850226508</t>
  </si>
  <si>
    <t>272</t>
  </si>
  <si>
    <t>722131935</t>
  </si>
  <si>
    <t>Oprava vodovodného potrubia závitového prepojenie doterajšieho potrubia DN 40</t>
  </si>
  <si>
    <t>-105708914</t>
  </si>
  <si>
    <t>273</t>
  </si>
  <si>
    <t>7221713119</t>
  </si>
  <si>
    <t>Potrubie z viacvrstvových rúr PEX-AL-PEX DN 15 , vr. tvaroviek</t>
  </si>
  <si>
    <t>-1819358337</t>
  </si>
  <si>
    <t>274</t>
  </si>
  <si>
    <t>7221713121</t>
  </si>
  <si>
    <t>Potrubie z viacvrstvových rúr PEX-AL-PEX DN20 , vr. tvaroviek</t>
  </si>
  <si>
    <t>241939723</t>
  </si>
  <si>
    <t>275</t>
  </si>
  <si>
    <t>7221713120</t>
  </si>
  <si>
    <t>Potrubie z viacvrstvových rúr PEX-AL-PEX DN25 , vr. tvaroviek</t>
  </si>
  <si>
    <t>1253894817</t>
  </si>
  <si>
    <t>276</t>
  </si>
  <si>
    <t>7221713150</t>
  </si>
  <si>
    <t>Potrubie z viacvrstvových rúr PEX-AL-PEX DN32 , vr. tvaroviek</t>
  </si>
  <si>
    <t>1716102357</t>
  </si>
  <si>
    <t>277</t>
  </si>
  <si>
    <t>7221713141</t>
  </si>
  <si>
    <t>Potrubie z viacvrstvových rúr PEX-AL-PEX DN40 , vr. tvaroviek</t>
  </si>
  <si>
    <t>651766982</t>
  </si>
  <si>
    <t>278</t>
  </si>
  <si>
    <t>722229102</t>
  </si>
  <si>
    <t>Montáž ventilu výtok., plavák.,vypúšť.,odvodňov.,kohút.plniaceho,vypúšťacieho PN 0.6, ventilov G 3/4</t>
  </si>
  <si>
    <t>2116436634</t>
  </si>
  <si>
    <t>279</t>
  </si>
  <si>
    <t>5511870320</t>
  </si>
  <si>
    <t>Guľový uzáver pre vodu , 3/4"</t>
  </si>
  <si>
    <t>1119262532</t>
  </si>
  <si>
    <t>280</t>
  </si>
  <si>
    <t>722229103</t>
  </si>
  <si>
    <t>Montáž ventilu výtok., plavák.,vypúšť.,odvodňov.,kohút.plniaceho,vypúšťacieho PN 0.6, ventilov G 1</t>
  </si>
  <si>
    <t>-1222115912</t>
  </si>
  <si>
    <t>281</t>
  </si>
  <si>
    <t>5511870330</t>
  </si>
  <si>
    <t>Guľový uzáver pre vodu , 1"</t>
  </si>
  <si>
    <t>-1318927616</t>
  </si>
  <si>
    <t>15+3</t>
  </si>
  <si>
    <t>282</t>
  </si>
  <si>
    <t>551108358.11</t>
  </si>
  <si>
    <t>Ventil na polievanie  1"</t>
  </si>
  <si>
    <t>-1476918061</t>
  </si>
  <si>
    <t>283</t>
  </si>
  <si>
    <t>55110835922</t>
  </si>
  <si>
    <t>Ventil plavákový do nádrže DN 25</t>
  </si>
  <si>
    <t>1353933174</t>
  </si>
  <si>
    <t>284</t>
  </si>
  <si>
    <t>551110016600</t>
  </si>
  <si>
    <t xml:space="preserve">Spätný ventil , 1" </t>
  </si>
  <si>
    <t>-446246416</t>
  </si>
  <si>
    <t>285</t>
  </si>
  <si>
    <t>42240736001</t>
  </si>
  <si>
    <t>Spätný ventil EA RV 284-25  ,  DN 25</t>
  </si>
  <si>
    <t>1164490568</t>
  </si>
  <si>
    <t>286</t>
  </si>
  <si>
    <t>722229104</t>
  </si>
  <si>
    <t>Montáž ventilu výtok., plavák.,vypúšť.,odvodňov.,kohút.plniaceho,vypúšťacieho PN 0.6, ventilov G 5/4</t>
  </si>
  <si>
    <t>-1862252215</t>
  </si>
  <si>
    <t>287</t>
  </si>
  <si>
    <t>5511870340</t>
  </si>
  <si>
    <t>Guľový uzáver pre vodu , 5/4"</t>
  </si>
  <si>
    <t>1525945861</t>
  </si>
  <si>
    <t>288</t>
  </si>
  <si>
    <t>722229105</t>
  </si>
  <si>
    <t>Montáž ventilu výtok., plavák.,vypúšť.,odvodňov.,kohút.plniaceho,vypúšťacieho PN 0.6, ventilov G 6/4</t>
  </si>
  <si>
    <t>554389989</t>
  </si>
  <si>
    <t>289</t>
  </si>
  <si>
    <t>5511870350</t>
  </si>
  <si>
    <t>Guľový uzáver pre vodu  6/4"</t>
  </si>
  <si>
    <t>-2121411080</t>
  </si>
  <si>
    <t>290</t>
  </si>
  <si>
    <t>722254126 R2</t>
  </si>
  <si>
    <t>Požiarne príslušenstvo s výzbrojou HN 25/30  Q=1,0 l/s /s hydrantovým nástavcom a kľúčom/+skriňa</t>
  </si>
  <si>
    <t>SUB</t>
  </si>
  <si>
    <t>-372235778</t>
  </si>
  <si>
    <t>291</t>
  </si>
  <si>
    <t>722290226</t>
  </si>
  <si>
    <t>Tlaková skúška vodovodného potrubia závitového do DN 50</t>
  </si>
  <si>
    <t>-1176668288</t>
  </si>
  <si>
    <t>80+1400+220+40+50</t>
  </si>
  <si>
    <t>292</t>
  </si>
  <si>
    <t>722290234</t>
  </si>
  <si>
    <t>Prepláchnutie a dezinfekcia vodovodného potrubia do DN 80</t>
  </si>
  <si>
    <t>1487440295</t>
  </si>
  <si>
    <t>293</t>
  </si>
  <si>
    <t>998722202</t>
  </si>
  <si>
    <t>Presun hmôt pre vnútorný vodovod v objektoch výšky nad 6 do 12 m</t>
  </si>
  <si>
    <t>-903924427</t>
  </si>
  <si>
    <t>294</t>
  </si>
  <si>
    <t>7242118149</t>
  </si>
  <si>
    <t>Demontáž jestv. úpravne vody</t>
  </si>
  <si>
    <t>-861551942</t>
  </si>
  <si>
    <t>295</t>
  </si>
  <si>
    <t>72200022</t>
  </si>
  <si>
    <t>D+M Úprava vody - Zmäkčovanie vody : Automatický zmäkčovací kompaktný filter napr. Ducemat® DMEb typ WZE 2-75-220 , vr.Ochranného filtra Dulcofilt® 2000</t>
  </si>
  <si>
    <t>-1136719812</t>
  </si>
  <si>
    <t>1. Ochranný filter Dulcofilt® 2000</t>
  </si>
  <si>
    <t>- nominálny prietok:4,9m3/h</t>
  </si>
  <si>
    <t>- pripojovací rozmer: 1“</t>
  </si>
  <si>
    <t>- materiál: mosadz/plast</t>
  </si>
  <si>
    <t>- max. teplota surovej vody: 30°C</t>
  </si>
  <si>
    <t>- inštalačná dĺžka: 130 mm, výška: 290 mm</t>
  </si>
  <si>
    <t>- jemnosť filtrácie: 95 m</t>
  </si>
  <si>
    <t>- prietok je stanovený pri tlakovej strate 0.2 bar</t>
  </si>
  <si>
    <t>Štandardná dodávka pozostáva z:</t>
  </si>
  <si>
    <t>- 1 ks filtračné teleso</t>
  </si>
  <si>
    <t>- 1 ks filtračná vložka</t>
  </si>
  <si>
    <t>- 1 ks odkaľovací kohút</t>
  </si>
  <si>
    <t xml:space="preserve">2. Kompaktný automatický zmäkčovací filter </t>
  </si>
  <si>
    <t>Ducemat® DMEb typ WZE 2-75-220</t>
  </si>
  <si>
    <t>- nom. výkon: Q = 2m3/hod (pri Δp = 1 bar)</t>
  </si>
  <si>
    <t>- základná kapacita zmäkčovača: 120 m3/°N</t>
  </si>
  <si>
    <t>- objem náplne: 75 l</t>
  </si>
  <si>
    <t>- spotreba soli: 10 kg/1 regeneráciu</t>
  </si>
  <si>
    <t>- prípojovacie rozmery: G1“</t>
  </si>
  <si>
    <t>- el. napájanie: 230 V, 50 Hz</t>
  </si>
  <si>
    <t>- max. teplota vody: 30°C</t>
  </si>
  <si>
    <t>- min/max. tlak surovej vody: 3 ÷ 8 bar</t>
  </si>
  <si>
    <t>- 1ks tlakový modul</t>
  </si>
  <si>
    <t>- 1 ks riadiaci ventil</t>
  </si>
  <si>
    <t>- 1 ks kompaktná kabinetná nádrž s krytom</t>
  </si>
  <si>
    <t>- soľanková nádrž na reg. roztok soli</t>
  </si>
  <si>
    <t>- vnútorné prepoje – mix bypass</t>
  </si>
  <si>
    <t>Montážny materiál</t>
  </si>
  <si>
    <t>3. Materiál: PP, PVC, potrubné rozvody, fitingy armatúry,</t>
  </si>
  <si>
    <t>Pomocný materiál: rošty, úchyty,</t>
  </si>
  <si>
    <t>Elektro:: napájanie, istenie,ovládanie kabeláž</t>
  </si>
  <si>
    <t>4. Montáž- predpokladaná doba inštalácie: 2 dni/ 2 pracovníci</t>
  </si>
  <si>
    <t>296</t>
  </si>
  <si>
    <t>72200033</t>
  </si>
  <si>
    <t>D+M  - Filter napr.  Dulcofilt® 2000</t>
  </si>
  <si>
    <t>1088738005</t>
  </si>
  <si>
    <t>297</t>
  </si>
  <si>
    <t>7241491011</t>
  </si>
  <si>
    <t xml:space="preserve">Montáž čerpadla </t>
  </si>
  <si>
    <t>726905308</t>
  </si>
  <si>
    <t>298</t>
  </si>
  <si>
    <t>4268155777</t>
  </si>
  <si>
    <t>Čerpadlo  na polievanie , Q=50l/min.  ,výtlak=47 m</t>
  </si>
  <si>
    <t>-1526057573</t>
  </si>
  <si>
    <t>299</t>
  </si>
  <si>
    <t>998724202</t>
  </si>
  <si>
    <t>Presun hmôt pre strojné vybavenie v objektoch výšky nad 6 do 12 m</t>
  </si>
  <si>
    <t>-1419079960</t>
  </si>
  <si>
    <t>300</t>
  </si>
  <si>
    <t>7251108111</t>
  </si>
  <si>
    <t>Demontáž záchoda splachovacieho s nádržou alebo s tlakovým splachovačom+ TE67- DN15</t>
  </si>
  <si>
    <t>1823812746</t>
  </si>
  <si>
    <t>301</t>
  </si>
  <si>
    <t>725122813</t>
  </si>
  <si>
    <t xml:space="preserve">Demontáž pisoára s nádržkou </t>
  </si>
  <si>
    <t>-1191772180</t>
  </si>
  <si>
    <t>302</t>
  </si>
  <si>
    <t>725210821</t>
  </si>
  <si>
    <t>Demontáž umývadiel alebo umývadielok bez výtokovej armatúry,  -0,01946t</t>
  </si>
  <si>
    <t>-397535033</t>
  </si>
  <si>
    <t>303</t>
  </si>
  <si>
    <t>725220831</t>
  </si>
  <si>
    <t xml:space="preserve">Demontáž vane </t>
  </si>
  <si>
    <t>1207692483</t>
  </si>
  <si>
    <t>304</t>
  </si>
  <si>
    <t>7252408121</t>
  </si>
  <si>
    <t>Demontáž sprchovej kabíny a misy bez výtokových armatúr mís</t>
  </si>
  <si>
    <t>349498044</t>
  </si>
  <si>
    <t>305</t>
  </si>
  <si>
    <t>725330820</t>
  </si>
  <si>
    <t>Demontáž výlevky bez výtok. armatúry, bez nádrže a splachovacieho potrubia</t>
  </si>
  <si>
    <t>264169969</t>
  </si>
  <si>
    <t>306</t>
  </si>
  <si>
    <t>725820810</t>
  </si>
  <si>
    <t>Demontáž batérie sprchovej, umývadlovej nástennej,  -0,0026t</t>
  </si>
  <si>
    <t>-382011694</t>
  </si>
  <si>
    <t>50+5+5+3</t>
  </si>
  <si>
    <t>307</t>
  </si>
  <si>
    <t>7252408129</t>
  </si>
  <si>
    <t>Demontáž vpustí</t>
  </si>
  <si>
    <t>-163126566</t>
  </si>
  <si>
    <t>308</t>
  </si>
  <si>
    <t>725129210</t>
  </si>
  <si>
    <t>Montáž pisoárového záchodku z bieleho diturvitu s automatickým splachovaním</t>
  </si>
  <si>
    <t>457701925</t>
  </si>
  <si>
    <t>309</t>
  </si>
  <si>
    <t>6420131890</t>
  </si>
  <si>
    <t>Pisoár  so senzorom + zdroj. jednotka</t>
  </si>
  <si>
    <t>1952708347</t>
  </si>
  <si>
    <t>310</t>
  </si>
  <si>
    <t>725119721</t>
  </si>
  <si>
    <t>Montáž predstenového systému záchodov do ľahkých stien s kovovou konštrukciou (napr.GEBERIT, AlcaPlast)</t>
  </si>
  <si>
    <t>1600327368</t>
  </si>
  <si>
    <t>311</t>
  </si>
  <si>
    <t>6424310159</t>
  </si>
  <si>
    <t>Instalačný modul  pre závesné WC</t>
  </si>
  <si>
    <t>-1414893296</t>
  </si>
  <si>
    <t>312</t>
  </si>
  <si>
    <t>725119305</t>
  </si>
  <si>
    <t>Montáž zariadení záchodov záchodových mís závesných</t>
  </si>
  <si>
    <t>-1112889220</t>
  </si>
  <si>
    <t>313</t>
  </si>
  <si>
    <t>6423700102</t>
  </si>
  <si>
    <t xml:space="preserve">WC závesné , invalidné </t>
  </si>
  <si>
    <t>701288847</t>
  </si>
  <si>
    <t>314</t>
  </si>
  <si>
    <t>5516739002</t>
  </si>
  <si>
    <t>Sedadlo záchodové  biele pre  invalidov</t>
  </si>
  <si>
    <t>-638609670</t>
  </si>
  <si>
    <t>315</t>
  </si>
  <si>
    <t>894432111b</t>
  </si>
  <si>
    <t xml:space="preserve">Montáž a dodávka   Madlo pevné k  WC </t>
  </si>
  <si>
    <t>-1841044381</t>
  </si>
  <si>
    <t>316</t>
  </si>
  <si>
    <t>894432112</t>
  </si>
  <si>
    <t xml:space="preserve">Montáž a dodávka   Madlo sklopné k WC </t>
  </si>
  <si>
    <t>348726710</t>
  </si>
  <si>
    <t>317</t>
  </si>
  <si>
    <t>725219711</t>
  </si>
  <si>
    <t>Montáž predstenového systému umývadiel do kombinovaných stien (napr.GEBERIT, AlcaPlast)</t>
  </si>
  <si>
    <t>47689634</t>
  </si>
  <si>
    <t>52+13</t>
  </si>
  <si>
    <t>318</t>
  </si>
  <si>
    <t>2861188531</t>
  </si>
  <si>
    <t xml:space="preserve">Inštalačný modul  -pre závesné umývadlo </t>
  </si>
  <si>
    <t>1431176639</t>
  </si>
  <si>
    <t>319</t>
  </si>
  <si>
    <t>725219201</t>
  </si>
  <si>
    <t>Montáž umývadla bez výtokovej armatúry z bieleho diturvitu so zápachovou uzávierkou na konzoly</t>
  </si>
  <si>
    <t>súb</t>
  </si>
  <si>
    <t>1143230896</t>
  </si>
  <si>
    <t>320</t>
  </si>
  <si>
    <t>6421370700</t>
  </si>
  <si>
    <t xml:space="preserve">Umývadlo diturv.I.A so zápach.uzávierkou </t>
  </si>
  <si>
    <t>-1493210946</t>
  </si>
  <si>
    <t>321</t>
  </si>
  <si>
    <t>6421370701</t>
  </si>
  <si>
    <t xml:space="preserve">Umývadlo diturv.I.A so zápach.uzávierkou - invalidné </t>
  </si>
  <si>
    <t>1614234262</t>
  </si>
  <si>
    <t>322</t>
  </si>
  <si>
    <t>894432111a</t>
  </si>
  <si>
    <t xml:space="preserve">Montáž a dodávka   Madlo pevné k umývadlu </t>
  </si>
  <si>
    <t>-1643851640</t>
  </si>
  <si>
    <t>52*2</t>
  </si>
  <si>
    <t>323</t>
  </si>
  <si>
    <t>725229102</t>
  </si>
  <si>
    <t xml:space="preserve">Montáž vane bez výtokových armatúr so zápachovou uzávierkou </t>
  </si>
  <si>
    <t>1659551107</t>
  </si>
  <si>
    <t>324</t>
  </si>
  <si>
    <t>5522056811.1</t>
  </si>
  <si>
    <t xml:space="preserve">Vaňa dl. 1400 mm  , so zápach. uzávierkou </t>
  </si>
  <si>
    <t>-145814687</t>
  </si>
  <si>
    <t>325</t>
  </si>
  <si>
    <t>5522056811.2</t>
  </si>
  <si>
    <t>Vaňa dl. 1800 mm  , so zápach. uzávierkou</t>
  </si>
  <si>
    <t>28801393</t>
  </si>
  <si>
    <t>326</t>
  </si>
  <si>
    <t>725319102</t>
  </si>
  <si>
    <t>Montáž drezu jednoduchého bez výtokovej armatúry z bieleho diturvitu so zápachovou uzávierkou s použitím silikónového tmelu</t>
  </si>
  <si>
    <t>-953739367</t>
  </si>
  <si>
    <t>327</t>
  </si>
  <si>
    <t>5523148200</t>
  </si>
  <si>
    <t>Kuchynský drez  nerezový</t>
  </si>
  <si>
    <t>1721362119</t>
  </si>
  <si>
    <t>328</t>
  </si>
  <si>
    <t>725219733</t>
  </si>
  <si>
    <t>Montáž predstenového systému výlevky do kombinovaných stien (napr.GEBERIT, AlcaPlast)</t>
  </si>
  <si>
    <t>1237488686</t>
  </si>
  <si>
    <t>329</t>
  </si>
  <si>
    <t>2861188533</t>
  </si>
  <si>
    <t>Inštalačný modul  -pre závesnú výlevku</t>
  </si>
  <si>
    <t>1590743373</t>
  </si>
  <si>
    <t>330</t>
  </si>
  <si>
    <t>725333350</t>
  </si>
  <si>
    <t xml:space="preserve">Montáž výlevky smaltovanej závesnej bez výtokovej armatúry </t>
  </si>
  <si>
    <t>551471667</t>
  </si>
  <si>
    <t>331</t>
  </si>
  <si>
    <t>5523400001</t>
  </si>
  <si>
    <t>Výlevka keram. závesná</t>
  </si>
  <si>
    <t>83093425</t>
  </si>
  <si>
    <t>332</t>
  </si>
  <si>
    <t>725819201</t>
  </si>
  <si>
    <t>Montáž ventilu nástenného G 1/2</t>
  </si>
  <si>
    <t>1331125654</t>
  </si>
  <si>
    <t>333</t>
  </si>
  <si>
    <t>551400670001</t>
  </si>
  <si>
    <t>Ventil výtokový práčkový T 212 -  1/2"</t>
  </si>
  <si>
    <t>2137404229</t>
  </si>
  <si>
    <t>334</t>
  </si>
  <si>
    <t>725819402</t>
  </si>
  <si>
    <t>Montáž ventilu bez pripojovacej rúrky G 1/2</t>
  </si>
  <si>
    <t>-1755508469</t>
  </si>
  <si>
    <t>335</t>
  </si>
  <si>
    <t>5514100500</t>
  </si>
  <si>
    <t xml:space="preserve">Ventil rohový mosadzný T 66  1/2" </t>
  </si>
  <si>
    <t>1717834450</t>
  </si>
  <si>
    <t>336</t>
  </si>
  <si>
    <t>725829601</t>
  </si>
  <si>
    <t>Montáž batérií umývadlových,drezových - stojankových pákových alebo klasických</t>
  </si>
  <si>
    <t>-147035884</t>
  </si>
  <si>
    <t>13+52+8</t>
  </si>
  <si>
    <t>337</t>
  </si>
  <si>
    <t>5514427800</t>
  </si>
  <si>
    <t xml:space="preserve">Batéria umývadlová stojánková  páková </t>
  </si>
  <si>
    <t>714469617</t>
  </si>
  <si>
    <t>338</t>
  </si>
  <si>
    <t>5514427801</t>
  </si>
  <si>
    <t xml:space="preserve">Batéria umývadlová stojánková  s predľženým ramienkom </t>
  </si>
  <si>
    <t>1450768135</t>
  </si>
  <si>
    <t>339</t>
  </si>
  <si>
    <t>5514512100</t>
  </si>
  <si>
    <t xml:space="preserve">Batéria drezová </t>
  </si>
  <si>
    <t>-1928660280</t>
  </si>
  <si>
    <t>340</t>
  </si>
  <si>
    <t>725829600</t>
  </si>
  <si>
    <t>Montáž batérií nástenných - pre výlevku</t>
  </si>
  <si>
    <t>1608386321</t>
  </si>
  <si>
    <t>341</t>
  </si>
  <si>
    <t>5514512101</t>
  </si>
  <si>
    <t xml:space="preserve">Batéria pre výlevku </t>
  </si>
  <si>
    <t>1733539787</t>
  </si>
  <si>
    <t>342</t>
  </si>
  <si>
    <t>7258392050</t>
  </si>
  <si>
    <t>Montáž batérie nástennej vaňovej pákovej</t>
  </si>
  <si>
    <t>-2004176612</t>
  </si>
  <si>
    <t>343</t>
  </si>
  <si>
    <t>5514512800</t>
  </si>
  <si>
    <t>Batéria vaňová s ručnou sprchou , páková</t>
  </si>
  <si>
    <t>502165074</t>
  </si>
  <si>
    <t>344</t>
  </si>
  <si>
    <t>725849200</t>
  </si>
  <si>
    <t>Batérie sprchové montáž  batérií sprchových nástenných ostatných typov s nastaviteľnou výškou sprchy</t>
  </si>
  <si>
    <t>1360859120</t>
  </si>
  <si>
    <t>345</t>
  </si>
  <si>
    <t>55146412301</t>
  </si>
  <si>
    <t xml:space="preserve">Nástenná sprchová batéria </t>
  </si>
  <si>
    <t>-697123269</t>
  </si>
  <si>
    <t>346</t>
  </si>
  <si>
    <t>55146407501</t>
  </si>
  <si>
    <t>Nástenný držiak sprchy</t>
  </si>
  <si>
    <t>413388864</t>
  </si>
  <si>
    <t>347</t>
  </si>
  <si>
    <t>5979621250</t>
  </si>
  <si>
    <t>Montáž  žľabu  do sprchy</t>
  </si>
  <si>
    <t>-1647082197</t>
  </si>
  <si>
    <t>348</t>
  </si>
  <si>
    <t>592270056001</t>
  </si>
  <si>
    <t>Odvodňovací žľab  dĺ. 0,9 m,s nerezovou ochrannou hranou + mriežka</t>
  </si>
  <si>
    <t>684632186</t>
  </si>
  <si>
    <t>349</t>
  </si>
  <si>
    <t>894432113</t>
  </si>
  <si>
    <t>Montáž a dodávka   Madlo podporné do sprchy</t>
  </si>
  <si>
    <t>425688071</t>
  </si>
  <si>
    <t>350</t>
  </si>
  <si>
    <t>894432114</t>
  </si>
  <si>
    <t>Montáž a dodávka   Sklopné sprchové sedátko s opornou nohou</t>
  </si>
  <si>
    <t>-1898719343</t>
  </si>
  <si>
    <t>351</t>
  </si>
  <si>
    <t>998725202</t>
  </si>
  <si>
    <t>Presun hmôt pre zariaďovacie predmety v objektoch výšky nad 6 do 12 m</t>
  </si>
  <si>
    <t>-1264665256</t>
  </si>
  <si>
    <t>352</t>
  </si>
  <si>
    <t>767995101</t>
  </si>
  <si>
    <t>Montáž ostatných atypických kovových stavebných doplnkových konštrukcií nad 5 kg</t>
  </si>
  <si>
    <t>kg</t>
  </si>
  <si>
    <t>221247979</t>
  </si>
  <si>
    <t>(60+20+25+10+15)*0,3</t>
  </si>
  <si>
    <t>(10+10)*0,5</t>
  </si>
  <si>
    <t>353</t>
  </si>
  <si>
    <t>4848521000.</t>
  </si>
  <si>
    <t>Objímka na rúrky , veľkosť DN20</t>
  </si>
  <si>
    <t>1680386997</t>
  </si>
  <si>
    <t>354</t>
  </si>
  <si>
    <t>4848521500.1</t>
  </si>
  <si>
    <t>Objímka na rúrky , veľkosť DN25</t>
  </si>
  <si>
    <t>-440898534</t>
  </si>
  <si>
    <t>355</t>
  </si>
  <si>
    <t>4848521500.3</t>
  </si>
  <si>
    <t>Objímka na rúrky , veľkosť DN32</t>
  </si>
  <si>
    <t>-383414617</t>
  </si>
  <si>
    <t>356</t>
  </si>
  <si>
    <t>4848521500.4</t>
  </si>
  <si>
    <t>Objímka na rúrky , veľkosť DN40</t>
  </si>
  <si>
    <t>-443808003</t>
  </si>
  <si>
    <t>357</t>
  </si>
  <si>
    <t>4848522001.7</t>
  </si>
  <si>
    <t>Objímka na rúrky , veľkosť DN 75</t>
  </si>
  <si>
    <t>-1507161107</t>
  </si>
  <si>
    <t>358</t>
  </si>
  <si>
    <t>55300p021</t>
  </si>
  <si>
    <t>Objímka  pre potrubie kan DN 110</t>
  </si>
  <si>
    <t>1731187041</t>
  </si>
  <si>
    <t>359</t>
  </si>
  <si>
    <t>55300p021.1</t>
  </si>
  <si>
    <t>Objímka  pre potrubie kan DN 125</t>
  </si>
  <si>
    <t>1086572291</t>
  </si>
  <si>
    <t>360</t>
  </si>
  <si>
    <t>998767202</t>
  </si>
  <si>
    <t>Presun hmôt pre kovové stavebné doplnkové konštrukcie v objektoch výšky nad 6 do 12 m</t>
  </si>
  <si>
    <t>1809877493</t>
  </si>
  <si>
    <t>721.5</t>
  </si>
  <si>
    <t>Vsak</t>
  </si>
  <si>
    <t>361</t>
  </si>
  <si>
    <t>131201101.1</t>
  </si>
  <si>
    <t>-1768497419</t>
  </si>
  <si>
    <t>pre vsak.box</t>
  </si>
  <si>
    <t>5,2*2,8*2,51</t>
  </si>
  <si>
    <t>362</t>
  </si>
  <si>
    <t>131201109.1</t>
  </si>
  <si>
    <t>2115228357</t>
  </si>
  <si>
    <t>363</t>
  </si>
  <si>
    <t>132201201</t>
  </si>
  <si>
    <t>Výkop ryhy šírky 600-2000mm horn.3 do 100m3</t>
  </si>
  <si>
    <t>860499161</t>
  </si>
  <si>
    <t>pre potr.</t>
  </si>
  <si>
    <t>1,6*1,0*2,1</t>
  </si>
  <si>
    <t>364</t>
  </si>
  <si>
    <t>132201209</t>
  </si>
  <si>
    <t>Príplatok k cenám za lepivosť horniny 3</t>
  </si>
  <si>
    <t>-842173086</t>
  </si>
  <si>
    <t>365</t>
  </si>
  <si>
    <t>133201101</t>
  </si>
  <si>
    <t>Výkop šachty zapaženej, hornina 3 do 100 m3</t>
  </si>
  <si>
    <t>-495596733</t>
  </si>
  <si>
    <t>pre RŠ</t>
  </si>
  <si>
    <t>2,0*2,0*2,5</t>
  </si>
  <si>
    <t>366</t>
  </si>
  <si>
    <t>133201109</t>
  </si>
  <si>
    <t>Príplatok k cenám za lepivosť pri hĺbení šachiet zapažených i nezapažených v hornine 3</t>
  </si>
  <si>
    <t>1537599071</t>
  </si>
  <si>
    <t>367</t>
  </si>
  <si>
    <t>162501102.1</t>
  </si>
  <si>
    <t>2128326118</t>
  </si>
  <si>
    <t>výkopy</t>
  </si>
  <si>
    <t>36,546+3,36+10,0</t>
  </si>
  <si>
    <t>-35,04</t>
  </si>
  <si>
    <t>368</t>
  </si>
  <si>
    <t>162501105.1</t>
  </si>
  <si>
    <t>2050713192</t>
  </si>
  <si>
    <t>369</t>
  </si>
  <si>
    <t>167101101.1</t>
  </si>
  <si>
    <t>-710515434</t>
  </si>
  <si>
    <t>370</t>
  </si>
  <si>
    <t>171201201.1</t>
  </si>
  <si>
    <t>1716079376</t>
  </si>
  <si>
    <t>371</t>
  </si>
  <si>
    <t>1372495781</t>
  </si>
  <si>
    <t>14,866*1,7</t>
  </si>
  <si>
    <t>372</t>
  </si>
  <si>
    <t>174101001.1</t>
  </si>
  <si>
    <t>-1968306571</t>
  </si>
  <si>
    <t>vykop. zeminou</t>
  </si>
  <si>
    <t>- vsak. b.</t>
  </si>
  <si>
    <t>-4,0*1,6*0,66</t>
  </si>
  <si>
    <t>-RŠ</t>
  </si>
  <si>
    <t>-(3,14*0,5*0,5)*2,0</t>
  </si>
  <si>
    <t>-obsyp+lôžko</t>
  </si>
  <si>
    <t>-(7,056+2,016)</t>
  </si>
  <si>
    <t>373</t>
  </si>
  <si>
    <t>1751011010</t>
  </si>
  <si>
    <t>Obsyp potrubia a objektov sypaninou z vhodných hornín 1 až 4</t>
  </si>
  <si>
    <t>360378305</t>
  </si>
  <si>
    <t>vsak.box</t>
  </si>
  <si>
    <t>2*(5,2+2,8)*0,6*0,66</t>
  </si>
  <si>
    <t>1,6*1,0*0,45</t>
  </si>
  <si>
    <t>374</t>
  </si>
  <si>
    <t>5833117011</t>
  </si>
  <si>
    <t>Kamenivo ťažené drobné 0-16 mm na obsyp</t>
  </si>
  <si>
    <t>-1666430717</t>
  </si>
  <si>
    <t>375</t>
  </si>
  <si>
    <t>180402111</t>
  </si>
  <si>
    <t>Založenie trávnika parkového výsevom v rovine do 1:5</t>
  </si>
  <si>
    <t>-772616282</t>
  </si>
  <si>
    <t>6,0*3,0</t>
  </si>
  <si>
    <t>376</t>
  </si>
  <si>
    <t>0057211200</t>
  </si>
  <si>
    <t>Trávové semeno - parková zmes</t>
  </si>
  <si>
    <t>-1250163258</t>
  </si>
  <si>
    <t>377</t>
  </si>
  <si>
    <t>28997121.21</t>
  </si>
  <si>
    <t>Zhotovenie vrstvy z geotextílie - pre vsakovacie moduly</t>
  </si>
  <si>
    <t>1587351633</t>
  </si>
  <si>
    <t>378</t>
  </si>
  <si>
    <t>6936651404</t>
  </si>
  <si>
    <t>Geotextílie netkané polypropylénové pp 400</t>
  </si>
  <si>
    <t>839267287</t>
  </si>
  <si>
    <t>20,0*1,15</t>
  </si>
  <si>
    <t>379</t>
  </si>
  <si>
    <t>451573111</t>
  </si>
  <si>
    <t>Lôžko pod potrubie, stoky a drobné objekty, v otvorenom výkope z piesku a štrkopiesku do 63 mm</t>
  </si>
  <si>
    <t>-1855251458</t>
  </si>
  <si>
    <t>5,2*2,8*0,1</t>
  </si>
  <si>
    <t>1,6*1,0*0,1</t>
  </si>
  <si>
    <t>2,0*2,0*0,1</t>
  </si>
  <si>
    <t>380</t>
  </si>
  <si>
    <t>894170003.3</t>
  </si>
  <si>
    <t xml:space="preserve">Montáž vsakovacích blokov- rozmeru 800x800x660 mm </t>
  </si>
  <si>
    <t>1099539992</t>
  </si>
  <si>
    <t>0,8*0,8*0,66*10</t>
  </si>
  <si>
    <t>381</t>
  </si>
  <si>
    <t>5624505010.2</t>
  </si>
  <si>
    <t>Vsakovací blok , 800x800x660mm</t>
  </si>
  <si>
    <t>-2116921360</t>
  </si>
  <si>
    <t>382</t>
  </si>
  <si>
    <t>56245050520</t>
  </si>
  <si>
    <t>Predná-zadná platňa na uzavretie jedn. radov blokov</t>
  </si>
  <si>
    <t>-1448986759</t>
  </si>
  <si>
    <t>383</t>
  </si>
  <si>
    <t>56245050521</t>
  </si>
  <si>
    <t>Čelné napojenie DN 150</t>
  </si>
  <si>
    <t>1283801332</t>
  </si>
  <si>
    <t>384</t>
  </si>
  <si>
    <t>56245050522</t>
  </si>
  <si>
    <t>Rúra Awadukt PVC SN4 160x4,0 mm- dl. 3,0 m</t>
  </si>
  <si>
    <t>1706873434</t>
  </si>
  <si>
    <t>385</t>
  </si>
  <si>
    <t>56245050523</t>
  </si>
  <si>
    <t>Koleno PVC KGB DN 150/87 st.</t>
  </si>
  <si>
    <t>-554040984</t>
  </si>
  <si>
    <t>386</t>
  </si>
  <si>
    <t>56245050524</t>
  </si>
  <si>
    <t>Šachtový spodný diel S na stredové napojenie</t>
  </si>
  <si>
    <t>760250678</t>
  </si>
  <si>
    <t>387</t>
  </si>
  <si>
    <t>56245050525</t>
  </si>
  <si>
    <t xml:space="preserve">Lapač piesku na zasunutie pod spodný diel </t>
  </si>
  <si>
    <t>1047568934</t>
  </si>
  <si>
    <t>388</t>
  </si>
  <si>
    <t>56245050526</t>
  </si>
  <si>
    <t xml:space="preserve">Profilový tesniaci krúžok pre lapač piesku </t>
  </si>
  <si>
    <t>-908420702</t>
  </si>
  <si>
    <t>389</t>
  </si>
  <si>
    <t>56245050527</t>
  </si>
  <si>
    <t>T-kus - napojenie na hladký kanál DN 150</t>
  </si>
  <si>
    <t>573635254</t>
  </si>
  <si>
    <t>390</t>
  </si>
  <si>
    <t>56245050528</t>
  </si>
  <si>
    <t xml:space="preserve">Profilový tesniaci krúžok </t>
  </si>
  <si>
    <t>633729707</t>
  </si>
  <si>
    <t>391</t>
  </si>
  <si>
    <t>56245050529</t>
  </si>
  <si>
    <t>Šachtové predľženie dl. 2,5 m , ID/OD 500/580</t>
  </si>
  <si>
    <t>-384222781</t>
  </si>
  <si>
    <t>392</t>
  </si>
  <si>
    <t>56245050530</t>
  </si>
  <si>
    <t>Lapač nečistôt s jemným filtrom</t>
  </si>
  <si>
    <t>-1226909112</t>
  </si>
  <si>
    <t>393</t>
  </si>
  <si>
    <t>56245050531</t>
  </si>
  <si>
    <t>Betónový roznášací prstenec DN 625</t>
  </si>
  <si>
    <t>1789653131</t>
  </si>
  <si>
    <t>394</t>
  </si>
  <si>
    <t>286611140.10</t>
  </si>
  <si>
    <t>Montáž a dodávka  Betónová prefabr. šachta DN 1000 /šachtové dno , predľženie , kónus , bet, prstenec / , vr. poklopu DN 600 , trieda D400 kN</t>
  </si>
  <si>
    <t>-226532626</t>
  </si>
  <si>
    <t>395</t>
  </si>
  <si>
    <t>998276101</t>
  </si>
  <si>
    <t>Presun hmôt pre rúrové ved. hĺbené z rúr z plast. hmôt v otv.výkope</t>
  </si>
  <si>
    <t>469650321</t>
  </si>
  <si>
    <t>731.5</t>
  </si>
  <si>
    <t>Vykurovanie a vzduchotechnika</t>
  </si>
  <si>
    <t>396</t>
  </si>
  <si>
    <t>Pol2</t>
  </si>
  <si>
    <t>Vaillant VU 486/5-5 A ecoTEC plus</t>
  </si>
  <si>
    <t>512</t>
  </si>
  <si>
    <t>-2017740874</t>
  </si>
  <si>
    <t>kondenzačný nerezový kotol, 12,3-44,1 kW (80/60°C)</t>
  </si>
  <si>
    <t>závesný</t>
  </si>
  <si>
    <t>zabudované vysokoúčinné kotlové čerpadlo triedy A</t>
  </si>
  <si>
    <t>odvod spalín 80/125</t>
  </si>
  <si>
    <t>hmotnosť 37,8 kg</t>
  </si>
  <si>
    <t>spotreba ZP 4,8 m3/hod max.</t>
  </si>
  <si>
    <t>397</t>
  </si>
  <si>
    <t>Pol3</t>
  </si>
  <si>
    <t>Kaskádový dymovod Vaillant S1 pre 2 kotly</t>
  </si>
  <si>
    <t>1824656337</t>
  </si>
  <si>
    <t>398</t>
  </si>
  <si>
    <t>Pol4</t>
  </si>
  <si>
    <t>Kaskádový dymovod Vaillant rozšírenie pre ďalší kotol (S3)</t>
  </si>
  <si>
    <t>1521581430</t>
  </si>
  <si>
    <t>399</t>
  </si>
  <si>
    <t>Pol5</t>
  </si>
  <si>
    <t>Kaskádový dymovod Vaillant S2 základná sada pre šachtu s krytom šachty a pätkovým koleno</t>
  </si>
  <si>
    <t>1307678854</t>
  </si>
  <si>
    <t>400</t>
  </si>
  <si>
    <t>Pol6</t>
  </si>
  <si>
    <t>Spalinová klapka pre kaskádu kotlov</t>
  </si>
  <si>
    <t>-1509950173</t>
  </si>
  <si>
    <t>401</t>
  </si>
  <si>
    <t>Pol7</t>
  </si>
  <si>
    <t>Kaskádový dymovod Vaillant predlženie DN130 - 2,0m</t>
  </si>
  <si>
    <t>-2016652830</t>
  </si>
  <si>
    <t>402</t>
  </si>
  <si>
    <t>Pol8</t>
  </si>
  <si>
    <t>Kaskádový dymovod Vaillant predlženie DN130 - 1,0m</t>
  </si>
  <si>
    <t>66383554</t>
  </si>
  <si>
    <t>403</t>
  </si>
  <si>
    <t>Pol9</t>
  </si>
  <si>
    <t>Kaskádový dymovod Vaillant koleno 30° DN130</t>
  </si>
  <si>
    <t>pár</t>
  </si>
  <si>
    <t>975073283</t>
  </si>
  <si>
    <t>404</t>
  </si>
  <si>
    <t>Pol10</t>
  </si>
  <si>
    <t>Dištančný držiak 0020042763  balenie 7 ks</t>
  </si>
  <si>
    <t>493641363</t>
  </si>
  <si>
    <t>405</t>
  </si>
  <si>
    <t>Pol11</t>
  </si>
  <si>
    <t>Kaskádový regulátor Vaillant multiMATIC 700/5</t>
  </si>
  <si>
    <t>1773264875</t>
  </si>
  <si>
    <t>406</t>
  </si>
  <si>
    <t>Pol12</t>
  </si>
  <si>
    <t>Kaskádový kotlový modul VR32</t>
  </si>
  <si>
    <t>12100206</t>
  </si>
  <si>
    <t>407</t>
  </si>
  <si>
    <t>Pol13</t>
  </si>
  <si>
    <t>Prídavný modul pre zmiešavané okruhy VR71</t>
  </si>
  <si>
    <t>799806798</t>
  </si>
  <si>
    <t>408</t>
  </si>
  <si>
    <t>Pol14</t>
  </si>
  <si>
    <t>Anuloid Vaillant WH 95 s púzdrom pre čidlo a izoláciou</t>
  </si>
  <si>
    <t>-1183505716</t>
  </si>
  <si>
    <t>409</t>
  </si>
  <si>
    <t>Pol15</t>
  </si>
  <si>
    <t>Zmäkčovacia patrona Vaillant vrátane vodomeru a náplne</t>
  </si>
  <si>
    <t>1277609503</t>
  </si>
  <si>
    <t>410</t>
  </si>
  <si>
    <t>Pol16</t>
  </si>
  <si>
    <t>Náhradný granulát</t>
  </si>
  <si>
    <t>885308615</t>
  </si>
  <si>
    <t>411</t>
  </si>
  <si>
    <t>Pol17</t>
  </si>
  <si>
    <t>Neutralizačný box kondenzátu s čerpadlom</t>
  </si>
  <si>
    <t>-1894987938</t>
  </si>
  <si>
    <t>412</t>
  </si>
  <si>
    <t>Pol18</t>
  </si>
  <si>
    <t>Náhradný granulát do neutralizácie</t>
  </si>
  <si>
    <t>1825791284</t>
  </si>
  <si>
    <t>413</t>
  </si>
  <si>
    <t>Pol19</t>
  </si>
  <si>
    <t>Zásobníkový ohrievač vody Vaillant auroSTOR VIH S 1000</t>
  </si>
  <si>
    <t>-714810224</t>
  </si>
  <si>
    <t>vrátane izolácie</t>
  </si>
  <si>
    <t>zabudovaná horčíková anóda</t>
  </si>
  <si>
    <t>objem 866 ltr</t>
  </si>
  <si>
    <t>414</t>
  </si>
  <si>
    <t>Pol20</t>
  </si>
  <si>
    <t>Vaillant modul auroFLOW plus VPM 30 D solárny modul</t>
  </si>
  <si>
    <t>-292571738</t>
  </si>
  <si>
    <t>415</t>
  </si>
  <si>
    <t>Pol21</t>
  </si>
  <si>
    <t>Vaillant solárna kvapalina</t>
  </si>
  <si>
    <t>-1733389547</t>
  </si>
  <si>
    <t>416</t>
  </si>
  <si>
    <t>Pol22</t>
  </si>
  <si>
    <t>Kolektorové pole 2x VFK 135 VD  plechová krytina kompletné, vrátane držiakov a pripojení</t>
  </si>
  <si>
    <t>-2071139405</t>
  </si>
  <si>
    <t>417</t>
  </si>
  <si>
    <t>Pol23</t>
  </si>
  <si>
    <t>Kolektorové pole 1x VFK 135 VD  plechová kryt. rozširenie kompletné, vrátane držiakov a pripojení</t>
  </si>
  <si>
    <t>1775162871</t>
  </si>
  <si>
    <t>418</t>
  </si>
  <si>
    <t>Pol24</t>
  </si>
  <si>
    <t>Čerpadlo WILO Yonos PICO 25/1-6; 5 W/230V</t>
  </si>
  <si>
    <t>1776173729</t>
  </si>
  <si>
    <t>419</t>
  </si>
  <si>
    <t>Pol25</t>
  </si>
  <si>
    <t>Čerpadlo WILO Yonos MAXO 50/0,5-9; 82 W/230V</t>
  </si>
  <si>
    <t>-1413838420</t>
  </si>
  <si>
    <t>420</t>
  </si>
  <si>
    <t>Pol26</t>
  </si>
  <si>
    <t>Čerpadlo WILO Yonos PICO 25/1-6; 23 W/230V</t>
  </si>
  <si>
    <t>-1213507498</t>
  </si>
  <si>
    <t>421</t>
  </si>
  <si>
    <t>Pol27</t>
  </si>
  <si>
    <t>Čerpadlo WILO Yonos PICO 25/1-8; 36 W/230V</t>
  </si>
  <si>
    <t>-2125583702</t>
  </si>
  <si>
    <t>422</t>
  </si>
  <si>
    <t>Pol28</t>
  </si>
  <si>
    <t>ESBE VRG131, DN32, kvs 16,0 Trojcestný zmiešavací vetil so servopohonom ESBE ARA 671, 230V-240s</t>
  </si>
  <si>
    <t>1933556757</t>
  </si>
  <si>
    <t>423</t>
  </si>
  <si>
    <t>Pol29</t>
  </si>
  <si>
    <t>ESBE VRG131, DN25, kvs 6,3 Trojcestný zmiešavací vetil so servopohonom ESBE ARA 671, 230V-240s</t>
  </si>
  <si>
    <t>1066095799</t>
  </si>
  <si>
    <t>424</t>
  </si>
  <si>
    <t>Pol30</t>
  </si>
  <si>
    <t>Expanzná nádoba reflex N 400/6, objem 400 ltr</t>
  </si>
  <si>
    <t>-1868411528</t>
  </si>
  <si>
    <t>425</t>
  </si>
  <si>
    <t>Pol31</t>
  </si>
  <si>
    <t>Expanzná nádoba reflex NG 18/3, objem 18 ltr</t>
  </si>
  <si>
    <t>1451906085</t>
  </si>
  <si>
    <t>426</t>
  </si>
  <si>
    <t>Pol32</t>
  </si>
  <si>
    <t>Expanzná nádoba reflex Refix DT 80/16; objem 80 ltr</t>
  </si>
  <si>
    <t>1334757241</t>
  </si>
  <si>
    <t>427</t>
  </si>
  <si>
    <t>Pol33</t>
  </si>
  <si>
    <t>Rozdelovač/zberač DN80/3bar</t>
  </si>
  <si>
    <t>-2143105528</t>
  </si>
  <si>
    <t>2x hrdlo 2"</t>
  </si>
  <si>
    <t>1x hrdlo 5/4"</t>
  </si>
  <si>
    <t>1x hrdlo 1"</t>
  </si>
  <si>
    <t>1x hrdlo 6/4"</t>
  </si>
  <si>
    <t>2x návarok pre teplomer, tlakomer</t>
  </si>
  <si>
    <t>1x návarok pre vypúšťací kohút</t>
  </si>
  <si>
    <t>vrátane konzoly</t>
  </si>
  <si>
    <t>vrátane náterov a izolácií</t>
  </si>
  <si>
    <t>428</t>
  </si>
  <si>
    <t>Pol34</t>
  </si>
  <si>
    <t>Gulový kohút DN 50</t>
  </si>
  <si>
    <t>-375300063</t>
  </si>
  <si>
    <t>429</t>
  </si>
  <si>
    <t>Pol35</t>
  </si>
  <si>
    <t>Gulový kohút DN 40</t>
  </si>
  <si>
    <t>-1063919065</t>
  </si>
  <si>
    <t>430</t>
  </si>
  <si>
    <t>Pol36</t>
  </si>
  <si>
    <t>Gulový kohút DN 32</t>
  </si>
  <si>
    <t>-613918867</t>
  </si>
  <si>
    <t>431</t>
  </si>
  <si>
    <t>Pol37</t>
  </si>
  <si>
    <t>Gulový kohút DN 25</t>
  </si>
  <si>
    <t>849671074</t>
  </si>
  <si>
    <t>432</t>
  </si>
  <si>
    <t>Pol38</t>
  </si>
  <si>
    <t>Gulový kohút DN 20</t>
  </si>
  <si>
    <t>-892150880</t>
  </si>
  <si>
    <t>433</t>
  </si>
  <si>
    <t>Pol39</t>
  </si>
  <si>
    <t>Spätná klapka DN 50</t>
  </si>
  <si>
    <t>-1802664332</t>
  </si>
  <si>
    <t>434</t>
  </si>
  <si>
    <t>Pol40</t>
  </si>
  <si>
    <t>Spätná klapka DN 40</t>
  </si>
  <si>
    <t>1383530681</t>
  </si>
  <si>
    <t>435</t>
  </si>
  <si>
    <t>Pol41</t>
  </si>
  <si>
    <t>Spätná klapka DN 32</t>
  </si>
  <si>
    <t>678881773</t>
  </si>
  <si>
    <t>436</t>
  </si>
  <si>
    <t>Pol42</t>
  </si>
  <si>
    <t>Spätná klapka DN 25</t>
  </si>
  <si>
    <t>1805150898</t>
  </si>
  <si>
    <t>437</t>
  </si>
  <si>
    <t>Pol43</t>
  </si>
  <si>
    <t>Spätná klapka DN 20</t>
  </si>
  <si>
    <t>510015007</t>
  </si>
  <si>
    <t>438</t>
  </si>
  <si>
    <t>Pol39.1</t>
  </si>
  <si>
    <t>-660783136</t>
  </si>
  <si>
    <t>439</t>
  </si>
  <si>
    <t>Pol40.1</t>
  </si>
  <si>
    <t>511308413</t>
  </si>
  <si>
    <t>440</t>
  </si>
  <si>
    <t>Pol44</t>
  </si>
  <si>
    <t>Filter závitový DN 32</t>
  </si>
  <si>
    <t>-193201989</t>
  </si>
  <si>
    <t>441</t>
  </si>
  <si>
    <t>Pol45</t>
  </si>
  <si>
    <t>Filter závitový DN 25</t>
  </si>
  <si>
    <t>113542017</t>
  </si>
  <si>
    <t>442</t>
  </si>
  <si>
    <t>Pol46</t>
  </si>
  <si>
    <t>Filter závitový DN 20</t>
  </si>
  <si>
    <t>935705379</t>
  </si>
  <si>
    <t>443</t>
  </si>
  <si>
    <t>Pol47</t>
  </si>
  <si>
    <t>Vypúšťací kohút</t>
  </si>
  <si>
    <t>-1529506790</t>
  </si>
  <si>
    <t>444</t>
  </si>
  <si>
    <t>Pol48</t>
  </si>
  <si>
    <t>Automatický odvzdušňovací ventil</t>
  </si>
  <si>
    <t>1889639326</t>
  </si>
  <si>
    <t>445</t>
  </si>
  <si>
    <t>Pol49</t>
  </si>
  <si>
    <t>Teplomer príložný</t>
  </si>
  <si>
    <t>-694400718</t>
  </si>
  <si>
    <t>446</t>
  </si>
  <si>
    <t>Pol50</t>
  </si>
  <si>
    <t>Manometer 0-600 kPa, UK vrátane trojcestného kohúta a slučky</t>
  </si>
  <si>
    <t>1882880338</t>
  </si>
  <si>
    <t>447</t>
  </si>
  <si>
    <t>Pol51</t>
  </si>
  <si>
    <t>Manometer 0-1000 kPa, TV vrátane trojcestného kohúta a slučky</t>
  </si>
  <si>
    <t>-1035682683</t>
  </si>
  <si>
    <t>448</t>
  </si>
  <si>
    <t>Pol52</t>
  </si>
  <si>
    <t>Ručný regulačný ventil HERZ Strömax DN20</t>
  </si>
  <si>
    <t>-671271353</t>
  </si>
  <si>
    <t>449</t>
  </si>
  <si>
    <t>Pol53</t>
  </si>
  <si>
    <t>Poistný ventil Meibes DUCO 1/2" x 3/4", 3,0 bar</t>
  </si>
  <si>
    <t>-303612237</t>
  </si>
  <si>
    <t>450</t>
  </si>
  <si>
    <t>Pol54</t>
  </si>
  <si>
    <t>Poistný ventil Meibes DUCO 1" x 5/4", 6,0 bar</t>
  </si>
  <si>
    <t>-965587192</t>
  </si>
  <si>
    <t>451</t>
  </si>
  <si>
    <t>Pol55</t>
  </si>
  <si>
    <t>Potrubie z rúr oceľových závitových spájaných zváraním vrátane tvaroviek, prechodov, závesov a uložení vrátane náterov a izolácií podľa Vyhl. 14/2016 Z.z.-  DN50</t>
  </si>
  <si>
    <t>-1044426449</t>
  </si>
  <si>
    <t>452</t>
  </si>
  <si>
    <t>Pol56</t>
  </si>
  <si>
    <t>Potrubie z rúr oceľových závitových spájaných zváraním vrátane tvaroviek, prechodov, závesov a uložení vrátane náterov a izolácií podľa Vyhl. 14/2016 Z.z -  DN40</t>
  </si>
  <si>
    <t>642958409</t>
  </si>
  <si>
    <t>453</t>
  </si>
  <si>
    <t>Pol57</t>
  </si>
  <si>
    <t>Potrubie z rúr oceľových závitových spájaných zváraním vrátane tvaroviek, prechodov, závesov a uložení vrátane náterov a izolácií podľa Vyhl. 14/2016 Z.z -  DN32</t>
  </si>
  <si>
    <t>-1008924301</t>
  </si>
  <si>
    <t>454</t>
  </si>
  <si>
    <t>Pol58</t>
  </si>
  <si>
    <t>Potrubie z rúr oceľových závitových spájaných zváraním vrátane tvaroviek, prechodov, závesov a uložení vrátane náterov a izolácií podľa Vyhl. 14/2016 Z.z -  DN25</t>
  </si>
  <si>
    <t>1793725491</t>
  </si>
  <si>
    <t>455</t>
  </si>
  <si>
    <t>Pol59</t>
  </si>
  <si>
    <t>Potrubie z rúr oceľových závitových spájaných zváraním vrátane tvaroviek, prechodov, závesov a uložení vrátane náterov a izolácií podľa Vyhl. 14/2016 Z.z -  DN20</t>
  </si>
  <si>
    <t>-33003154</t>
  </si>
  <si>
    <t>456</t>
  </si>
  <si>
    <t>Pol60</t>
  </si>
  <si>
    <t xml:space="preserve">potrubné rozvody z Cu trubiek spájaných lisovaním  Cu trubka 22 x 1,0 , vrátane izolácie </t>
  </si>
  <si>
    <t>1799676407</t>
  </si>
  <si>
    <t>457</t>
  </si>
  <si>
    <t>Pol61</t>
  </si>
  <si>
    <t>Koleno 90°, lisované 22</t>
  </si>
  <si>
    <t>915905732</t>
  </si>
  <si>
    <t>458</t>
  </si>
  <si>
    <t>Pol62</t>
  </si>
  <si>
    <t>T-kus 22x22x22 (rozdelenie na dve polia)</t>
  </si>
  <si>
    <t>-1837890988</t>
  </si>
  <si>
    <t>459</t>
  </si>
  <si>
    <t>Pol63</t>
  </si>
  <si>
    <t>svorné šrobenie rohové DN10/DN22</t>
  </si>
  <si>
    <t>1330525843</t>
  </si>
  <si>
    <t>460</t>
  </si>
  <si>
    <t>Pol64</t>
  </si>
  <si>
    <t>Plastové potrubie HERZ-HT 40x3,5 ,vrátane tvaroviek a izolácie</t>
  </si>
  <si>
    <t>345115591</t>
  </si>
  <si>
    <t>461</t>
  </si>
  <si>
    <t>Pol65</t>
  </si>
  <si>
    <t>Plastové potrubie HERZ-HT 50x4 ,vrátane tvaroviek a izolácie</t>
  </si>
  <si>
    <t>-1115652391</t>
  </si>
  <si>
    <t>462</t>
  </si>
  <si>
    <t>570042393</t>
  </si>
  <si>
    <t>463</t>
  </si>
  <si>
    <t>Pol66</t>
  </si>
  <si>
    <t>Preplach potrubí</t>
  </si>
  <si>
    <t>-328928071</t>
  </si>
  <si>
    <t>464</t>
  </si>
  <si>
    <t>Pol67</t>
  </si>
  <si>
    <t>Tlaková skúška potrubí</t>
  </si>
  <si>
    <t>-860433489</t>
  </si>
  <si>
    <t>465</t>
  </si>
  <si>
    <t>Pol68</t>
  </si>
  <si>
    <t>Drobný montážny a spojovací materiál</t>
  </si>
  <si>
    <t>-439072342</t>
  </si>
  <si>
    <t>466</t>
  </si>
  <si>
    <t>Pol69</t>
  </si>
  <si>
    <t>Protokoly, skúšky</t>
  </si>
  <si>
    <t>251028316</t>
  </si>
  <si>
    <t>467</t>
  </si>
  <si>
    <t>Pol70</t>
  </si>
  <si>
    <t>Uvedenie kotlov a regulácie do prevádzky</t>
  </si>
  <si>
    <t>1562570200</t>
  </si>
  <si>
    <t>468</t>
  </si>
  <si>
    <t>Pol700</t>
  </si>
  <si>
    <t>Demontáž zariadenia existujúcej kotolne</t>
  </si>
  <si>
    <t>1588136832</t>
  </si>
  <si>
    <t xml:space="preserve">  demontáž s odvozom do šrotu alebo uložením na skládku</t>
  </si>
  <si>
    <t>demontáž kotlov</t>
  </si>
  <si>
    <t xml:space="preserve">demontáž ohrievačov vody </t>
  </si>
  <si>
    <t>demontáž potrubných rozvodov</t>
  </si>
  <si>
    <t>demontáž rozdelovačov a anuloidu</t>
  </si>
  <si>
    <t>demontáž expanznáho systému</t>
  </si>
  <si>
    <t>469</t>
  </si>
  <si>
    <t>Pol701</t>
  </si>
  <si>
    <t>Úprava existujúcej plynoinštalácie / dopojenie 4 ks kotlov na existujúci rozvod plynu /</t>
  </si>
  <si>
    <t>-154085629</t>
  </si>
  <si>
    <t>470</t>
  </si>
  <si>
    <t>Pol71</t>
  </si>
  <si>
    <t>Demontáž vykurovacieho telesa</t>
  </si>
  <si>
    <t>1578286655</t>
  </si>
  <si>
    <t>demontáž armatúr, výmena ružíc (Kalor)</t>
  </si>
  <si>
    <t>repasácia a vyčistenie</t>
  </si>
  <si>
    <t>nátery (platí pre Kalor)</t>
  </si>
  <si>
    <t>spätná montáž</t>
  </si>
  <si>
    <t>471</t>
  </si>
  <si>
    <t>1795419810</t>
  </si>
  <si>
    <t>demontáž armatúr, výmena ružíc</t>
  </si>
  <si>
    <t xml:space="preserve">nátery </t>
  </si>
  <si>
    <t>montáž na inom mieste</t>
  </si>
  <si>
    <t>472</t>
  </si>
  <si>
    <t>Pol72</t>
  </si>
  <si>
    <t>Držiaky telies Kalor</t>
  </si>
  <si>
    <t>1184064104</t>
  </si>
  <si>
    <t>473</t>
  </si>
  <si>
    <t>Pol71.1</t>
  </si>
  <si>
    <t>Demontáž vykurovacieho telesa odvoz do šrotu</t>
  </si>
  <si>
    <t>-1140464757</t>
  </si>
  <si>
    <t>474</t>
  </si>
  <si>
    <t>Pol73</t>
  </si>
  <si>
    <t>Demontáž rozvodov na 2.NP</t>
  </si>
  <si>
    <t>-406974918</t>
  </si>
  <si>
    <t>475</t>
  </si>
  <si>
    <t>Pol74</t>
  </si>
  <si>
    <t>Demontáž rozvodov na 3.NP</t>
  </si>
  <si>
    <t>-607024409</t>
  </si>
  <si>
    <t>476</t>
  </si>
  <si>
    <t>Pol75</t>
  </si>
  <si>
    <t>Vykur teleso panelové KORADO RADIK Ventil-kompakt  21 VK - 600 x 600</t>
  </si>
  <si>
    <t>1441474029</t>
  </si>
  <si>
    <t>477</t>
  </si>
  <si>
    <t>Pol76</t>
  </si>
  <si>
    <t>Vykur teleso panelové KORADO RADIK Ventil-kompakt  21 VK - 600 x 800</t>
  </si>
  <si>
    <t>-1763802176</t>
  </si>
  <si>
    <t>478</t>
  </si>
  <si>
    <t>Pol77</t>
  </si>
  <si>
    <t>Vykur teleso panelové KORADO RADIK Ventil-kompakt  21 VK - 600 x 1000</t>
  </si>
  <si>
    <t>2024272251</t>
  </si>
  <si>
    <t>479</t>
  </si>
  <si>
    <t>Pol78</t>
  </si>
  <si>
    <t>Vykur teleso panelové KORADO RADIK Ventil-kompakt  21 VK - 900 x 600</t>
  </si>
  <si>
    <t>178935793</t>
  </si>
  <si>
    <t>480</t>
  </si>
  <si>
    <t>Pol79</t>
  </si>
  <si>
    <t>Vykur teleso panelové KORADO RADIK Ventil-kompakt  22 VK - 600 x 1400</t>
  </si>
  <si>
    <t>-903472703</t>
  </si>
  <si>
    <t>481</t>
  </si>
  <si>
    <t>Pol80</t>
  </si>
  <si>
    <t>Držiak telesa KORADO</t>
  </si>
  <si>
    <t>-1416726936</t>
  </si>
  <si>
    <t>482</t>
  </si>
  <si>
    <t>Pol81</t>
  </si>
  <si>
    <t>Rebríkové teleso KORADO Koralux Linear   KLC 500.1220</t>
  </si>
  <si>
    <t>-2002969300</t>
  </si>
  <si>
    <t>483</t>
  </si>
  <si>
    <t>Pol82</t>
  </si>
  <si>
    <t>Rebríkové teleso KORADO Koralux Linear   KLC 600.1500</t>
  </si>
  <si>
    <t>-1139288044</t>
  </si>
  <si>
    <t>484</t>
  </si>
  <si>
    <t>Pol83</t>
  </si>
  <si>
    <t>Rebríkové teleso KORADO Koralux Linear   KLC 600.1820</t>
  </si>
  <si>
    <t>-788763118</t>
  </si>
  <si>
    <t>485</t>
  </si>
  <si>
    <t>Pol84</t>
  </si>
  <si>
    <t>Držiak telesa KORADO Koralux</t>
  </si>
  <si>
    <t>-946881536</t>
  </si>
  <si>
    <t>486</t>
  </si>
  <si>
    <t>Pol85</t>
  </si>
  <si>
    <t>Termostatický ventil priamy 3/8"</t>
  </si>
  <si>
    <t>518016526</t>
  </si>
  <si>
    <t>s prednastavením,  HERZ TS-90-V</t>
  </si>
  <si>
    <t xml:space="preserve">  (pre panelové a rebríkové telesá)</t>
  </si>
  <si>
    <t>487</t>
  </si>
  <si>
    <t>Pol86</t>
  </si>
  <si>
    <t>Termostatický ventil priamy 1/2"</t>
  </si>
  <si>
    <t>300328669</t>
  </si>
  <si>
    <t>488</t>
  </si>
  <si>
    <t>Pol85.1</t>
  </si>
  <si>
    <t>-1886406015</t>
  </si>
  <si>
    <t>s prednastavením,  HERZ TS-98-V</t>
  </si>
  <si>
    <t xml:space="preserve">  (pre liatinové telesá)</t>
  </si>
  <si>
    <t>489</t>
  </si>
  <si>
    <t>Pol86.1</t>
  </si>
  <si>
    <t>-1803729379</t>
  </si>
  <si>
    <t>490</t>
  </si>
  <si>
    <t>Pol87</t>
  </si>
  <si>
    <t>Radiátorová spojka priama 3/8", HERZ RL-5 uzatváracia s prednastavením</t>
  </si>
  <si>
    <t>-1535301431</t>
  </si>
  <si>
    <t>491</t>
  </si>
  <si>
    <t>Pol88</t>
  </si>
  <si>
    <t>Radiátorová spojka priama 1/2", HERZ RL-5 uzatváracia s prednastavením</t>
  </si>
  <si>
    <t>1722815303</t>
  </si>
  <si>
    <t>492</t>
  </si>
  <si>
    <t>Pol89</t>
  </si>
  <si>
    <t>Radiátorová spojka "H" pre ventil-kompakt HERZ  TS-3000</t>
  </si>
  <si>
    <t>-705158158</t>
  </si>
  <si>
    <t>493</t>
  </si>
  <si>
    <t>Pol90</t>
  </si>
  <si>
    <t>Tlakové skúšky telies</t>
  </si>
  <si>
    <t>-1971502637</t>
  </si>
  <si>
    <t>494</t>
  </si>
  <si>
    <t>Pol91</t>
  </si>
  <si>
    <t>Termostatická hlavica HERZ Herzcules</t>
  </si>
  <si>
    <t>-319030276</t>
  </si>
  <si>
    <t>495</t>
  </si>
  <si>
    <t>Pol92</t>
  </si>
  <si>
    <t>Potrubie z rúr oceľových závitových spájaných zváraním vrátane tvaroviek, prechodov, závesov a uložení vrátane náterov a izolácií podľa Vyhl. 14/2016 Z.z.  DN15</t>
  </si>
  <si>
    <t>1534736177</t>
  </si>
  <si>
    <t>496</t>
  </si>
  <si>
    <t>Pol94</t>
  </si>
  <si>
    <t>42x1,5 ,Potrubie z medených rúrok (rozvody na 3.NP) ,vrátane tvaroviek, prechodov, závesov a uložení</t>
  </si>
  <si>
    <t>-819486721</t>
  </si>
  <si>
    <t>497</t>
  </si>
  <si>
    <t>Pol95</t>
  </si>
  <si>
    <t>28x1,0 Potrubie z medených rúrok (rozvody na 3.NP) ,vrátane tvaroviek, prechodov, závesov a uložení</t>
  </si>
  <si>
    <t>1291878686</t>
  </si>
  <si>
    <t>498</t>
  </si>
  <si>
    <t>Pol96</t>
  </si>
  <si>
    <t>22x1,0 Potrubie z medených rúrok (rozvody na 3.NP) ,vrátane tvaroviek, prechodov, závesov a uložení</t>
  </si>
  <si>
    <t>943326250</t>
  </si>
  <si>
    <t>499</t>
  </si>
  <si>
    <t>Pol97</t>
  </si>
  <si>
    <t>18x1,0  Potrubie z medených rúrok (rozvody na 3.NP) ,vrátane tvaroviek, prechodov, závesov a ulož</t>
  </si>
  <si>
    <t>1741852085</t>
  </si>
  <si>
    <t>500</t>
  </si>
  <si>
    <t>Pol98</t>
  </si>
  <si>
    <t>15x1,0  Potrubie z medených rúrok (rozvody na 3.NP) ,vrátane tvaroviek, prechodov, závesov a uložení</t>
  </si>
  <si>
    <t>330026900</t>
  </si>
  <si>
    <t>501</t>
  </si>
  <si>
    <t>260555915</t>
  </si>
  <si>
    <t>502</t>
  </si>
  <si>
    <t>Pol99</t>
  </si>
  <si>
    <t>Tlakové skúšky potrubí</t>
  </si>
  <si>
    <t>1351580002</t>
  </si>
  <si>
    <t>503</t>
  </si>
  <si>
    <t>Pol66.1</t>
  </si>
  <si>
    <t>-514203495</t>
  </si>
  <si>
    <t>504</t>
  </si>
  <si>
    <t>2139101404</t>
  </si>
  <si>
    <t>505</t>
  </si>
  <si>
    <t>-1098697520</t>
  </si>
  <si>
    <t>506</t>
  </si>
  <si>
    <t>556865040</t>
  </si>
  <si>
    <t>507</t>
  </si>
  <si>
    <t>489792821</t>
  </si>
  <si>
    <t>508</t>
  </si>
  <si>
    <t>Pol100</t>
  </si>
  <si>
    <t>Regulačný ventil HERZ Stromax-M, DN 40</t>
  </si>
  <si>
    <t>-1147688173</t>
  </si>
  <si>
    <t>509</t>
  </si>
  <si>
    <t>Pol101</t>
  </si>
  <si>
    <t>Regulačný ventil HERZ Stromax-M, DN 32</t>
  </si>
  <si>
    <t>-443254143</t>
  </si>
  <si>
    <t>510</t>
  </si>
  <si>
    <t>Pol102</t>
  </si>
  <si>
    <t>Napustenie systému vodou</t>
  </si>
  <si>
    <t>-463676960</t>
  </si>
  <si>
    <t>511</t>
  </si>
  <si>
    <t>Pol103</t>
  </si>
  <si>
    <t>Hydraulické vyregulovanie</t>
  </si>
  <si>
    <t>-1125277200</t>
  </si>
  <si>
    <t>Pol104</t>
  </si>
  <si>
    <t>Protokoly, skúšky, uvedenie do prevádzky</t>
  </si>
  <si>
    <t>181856598</t>
  </si>
  <si>
    <t>513</t>
  </si>
  <si>
    <t>Pol105</t>
  </si>
  <si>
    <t>Drobný spojovací a pomocný materiál</t>
  </si>
  <si>
    <t>314733609</t>
  </si>
  <si>
    <t>514</t>
  </si>
  <si>
    <t>Pol106</t>
  </si>
  <si>
    <t>Axiálny ventilátor ED DECOR 100</t>
  </si>
  <si>
    <t>1941862769</t>
  </si>
  <si>
    <t>výkon 95 m3/hod max</t>
  </si>
  <si>
    <t>príkon 13 W/230V</t>
  </si>
  <si>
    <t>vrátane dobehového relé</t>
  </si>
  <si>
    <t>515</t>
  </si>
  <si>
    <t>Pol107</t>
  </si>
  <si>
    <t>Axiálny ventilátor ED DECOR 200</t>
  </si>
  <si>
    <t>-986229338</t>
  </si>
  <si>
    <t>výkon 185 m3/hod max</t>
  </si>
  <si>
    <t>príkon 20 W/230V</t>
  </si>
  <si>
    <t>516</t>
  </si>
  <si>
    <t>Pol108</t>
  </si>
  <si>
    <t>Potrubné rozvody zo SPIRO potrubí ,vrátane prechodu strechou vrátane výfukovej hlavice VHC 100</t>
  </si>
  <si>
    <t>1270826295</t>
  </si>
  <si>
    <t>517</t>
  </si>
  <si>
    <t>Pol108.1</t>
  </si>
  <si>
    <t>Potrubné rozvody zo SPIRO potrubí ,vrátane prechodu strechou vrátane výfukovej hlavice VHC 125</t>
  </si>
  <si>
    <t>-1385854956</t>
  </si>
  <si>
    <t>518</t>
  </si>
  <si>
    <t>Pol109</t>
  </si>
  <si>
    <t>Kondenzačná MultiV 5 jednotka LG ARUM120LTE5</t>
  </si>
  <si>
    <t>595625997</t>
  </si>
  <si>
    <t>výkon chladenia 33,6 kW (nominálny)</t>
  </si>
  <si>
    <t>menovitý príkon 7,58 kW/400V</t>
  </si>
  <si>
    <t>osadená na betónovom základe</t>
  </si>
  <si>
    <t>hmotnosť 220 kg</t>
  </si>
  <si>
    <t>519</t>
  </si>
  <si>
    <t>Pol110</t>
  </si>
  <si>
    <t>Vnútorná kazetová jednotka LG ARNU24GTPC4</t>
  </si>
  <si>
    <t>1283042990</t>
  </si>
  <si>
    <t>chladiaci výkon 4,0 kW (max)</t>
  </si>
  <si>
    <t>hmotnosť 20,8 kg</t>
  </si>
  <si>
    <t>so zabudovaným čerpadlom kondenzátu</t>
  </si>
  <si>
    <t>osadená v podhľade</t>
  </si>
  <si>
    <t>520</t>
  </si>
  <si>
    <t>Pol111</t>
  </si>
  <si>
    <t>Čelný panel LG PT-UMC1</t>
  </si>
  <si>
    <t>1587617543</t>
  </si>
  <si>
    <t>521</t>
  </si>
  <si>
    <t>Pol112</t>
  </si>
  <si>
    <t>Káblový ovládač LG PREMB001</t>
  </si>
  <si>
    <t>-704555607</t>
  </si>
  <si>
    <t>522</t>
  </si>
  <si>
    <t>Pol113</t>
  </si>
  <si>
    <t>Nástenná jednotka LG ARNU7GSJN4</t>
  </si>
  <si>
    <t>-167020782</t>
  </si>
  <si>
    <t>chladiaci výkon 2,2 kW (nom.)</t>
  </si>
  <si>
    <t>hmotnosť 8,5 kg</t>
  </si>
  <si>
    <t>príkon 12 W</t>
  </si>
  <si>
    <t>osadená pod stropom</t>
  </si>
  <si>
    <t>523</t>
  </si>
  <si>
    <t>Pol114</t>
  </si>
  <si>
    <t>Refnet LG ARBLN03321</t>
  </si>
  <si>
    <t>-1807709252</t>
  </si>
  <si>
    <t>524</t>
  </si>
  <si>
    <t>Pol115</t>
  </si>
  <si>
    <t>Refnet LG ARBLN01621</t>
  </si>
  <si>
    <t>-455931054</t>
  </si>
  <si>
    <t>525</t>
  </si>
  <si>
    <t>Pol116</t>
  </si>
  <si>
    <t>Doplnkové chladivo</t>
  </si>
  <si>
    <t>-1661576930</t>
  </si>
  <si>
    <t>526</t>
  </si>
  <si>
    <t>Pol117</t>
  </si>
  <si>
    <t>Vonkajšia multisplit jednotka LG MU2M15.UL4</t>
  </si>
  <si>
    <t>1747003082</t>
  </si>
  <si>
    <t xml:space="preserve">výkon chladenia 0,9-4,7 kW </t>
  </si>
  <si>
    <t>menovitý príkon 1,4 kW/230V</t>
  </si>
  <si>
    <t>hmotnosť 37 kg</t>
  </si>
  <si>
    <t>527</t>
  </si>
  <si>
    <t>Pol113.1</t>
  </si>
  <si>
    <t>-512196091</t>
  </si>
  <si>
    <t>hmotnosť 8,7 kg</t>
  </si>
  <si>
    <t>príkon 17 W</t>
  </si>
  <si>
    <t>528</t>
  </si>
  <si>
    <t>Pol118</t>
  </si>
  <si>
    <t>Infra ovládač LG PQWRHQ0FDB</t>
  </si>
  <si>
    <t>-1106708740</t>
  </si>
  <si>
    <t>529</t>
  </si>
  <si>
    <t>Pol120</t>
  </si>
  <si>
    <t>Potrubie 12+28 mm v spoločnej izolácii -Potrubné rozvody chladu z Cu trubiek izolovaných</t>
  </si>
  <si>
    <t>1915312256</t>
  </si>
  <si>
    <t>530</t>
  </si>
  <si>
    <t>Pol121</t>
  </si>
  <si>
    <t>Potrubie 10+22 mm v spoločnej izolácii Potrubné rozvody chladu z Cu trubiek izolovaných</t>
  </si>
  <si>
    <t>-1661611402</t>
  </si>
  <si>
    <t>531</t>
  </si>
  <si>
    <t>Pol122</t>
  </si>
  <si>
    <t>Potrubie 10+19 mm v spoločnej izolácii Potrubné rozvody chladu z Cu trubiek izolovaných</t>
  </si>
  <si>
    <t>957603972</t>
  </si>
  <si>
    <t>532</t>
  </si>
  <si>
    <t>Pol123</t>
  </si>
  <si>
    <t>Potrubie 10+16 mm v spoločnej izolácii Potrubné rozvody chladu z Cu trubiek izolovaných</t>
  </si>
  <si>
    <t>-1206495732</t>
  </si>
  <si>
    <t>533</t>
  </si>
  <si>
    <t>Pol124</t>
  </si>
  <si>
    <t>Potrubie 6+12 mm v spoločnej izolácii Potrubné rozvody chladu z Cu trubiek izolovaných</t>
  </si>
  <si>
    <t>-798523537</t>
  </si>
  <si>
    <t>534</t>
  </si>
  <si>
    <t>Pol105.1</t>
  </si>
  <si>
    <t>-803079210</t>
  </si>
  <si>
    <t>535</t>
  </si>
  <si>
    <t>Pol104.1</t>
  </si>
  <si>
    <t>-1346041003</t>
  </si>
  <si>
    <t>536</t>
  </si>
  <si>
    <t>-1795362793</t>
  </si>
  <si>
    <t>537</t>
  </si>
  <si>
    <t>-1826958715</t>
  </si>
  <si>
    <t>538</t>
  </si>
  <si>
    <t>-389515130</t>
  </si>
  <si>
    <t>539</t>
  </si>
  <si>
    <t>-1198267444</t>
  </si>
  <si>
    <t>540</t>
  </si>
  <si>
    <t>1000968080</t>
  </si>
  <si>
    <t>541</t>
  </si>
  <si>
    <t>392415098</t>
  </si>
  <si>
    <t>542</t>
  </si>
  <si>
    <t>-1120469415</t>
  </si>
  <si>
    <t>543</t>
  </si>
  <si>
    <t>-890301634</t>
  </si>
  <si>
    <t>544</t>
  </si>
  <si>
    <t>1644391142</t>
  </si>
  <si>
    <t>545</t>
  </si>
  <si>
    <t>495600836</t>
  </si>
  <si>
    <t>546</t>
  </si>
  <si>
    <t>1122465308</t>
  </si>
  <si>
    <t>547</t>
  </si>
  <si>
    <t>1618285214</t>
  </si>
  <si>
    <t>548</t>
  </si>
  <si>
    <t>-638657354</t>
  </si>
  <si>
    <t>549</t>
  </si>
  <si>
    <t>-212449705</t>
  </si>
  <si>
    <t>550</t>
  </si>
  <si>
    <t>1158021368</t>
  </si>
  <si>
    <t>551</t>
  </si>
  <si>
    <t>-1125878921</t>
  </si>
  <si>
    <t>552</t>
  </si>
  <si>
    <t>1185699392</t>
  </si>
  <si>
    <t>553</t>
  </si>
  <si>
    <t>694016910</t>
  </si>
  <si>
    <t>554</t>
  </si>
  <si>
    <t>-1287726558</t>
  </si>
  <si>
    <t>555</t>
  </si>
  <si>
    <t>-235721460</t>
  </si>
  <si>
    <t>556</t>
  </si>
  <si>
    <t>1492853040</t>
  </si>
  <si>
    <t>557</t>
  </si>
  <si>
    <t>1825379102</t>
  </si>
  <si>
    <t>558</t>
  </si>
  <si>
    <t>468192470</t>
  </si>
  <si>
    <t>559</t>
  </si>
  <si>
    <t>-1059995779</t>
  </si>
  <si>
    <t>560</t>
  </si>
  <si>
    <t>-1297282259</t>
  </si>
  <si>
    <t>561</t>
  </si>
  <si>
    <t>-1856240848</t>
  </si>
  <si>
    <t>562</t>
  </si>
  <si>
    <t>1549583801</t>
  </si>
  <si>
    <t>563</t>
  </si>
  <si>
    <t>845271123</t>
  </si>
  <si>
    <t>564</t>
  </si>
  <si>
    <t>2048469283</t>
  </si>
  <si>
    <t>565</t>
  </si>
  <si>
    <t>65235624</t>
  </si>
  <si>
    <t>566</t>
  </si>
  <si>
    <t>-767519325</t>
  </si>
  <si>
    <t>567</t>
  </si>
  <si>
    <t>-1568036707</t>
  </si>
  <si>
    <t>568</t>
  </si>
  <si>
    <t>-130160097</t>
  </si>
  <si>
    <t>569</t>
  </si>
  <si>
    <t>530040237</t>
  </si>
  <si>
    <t>570</t>
  </si>
  <si>
    <t>-1338649687</t>
  </si>
  <si>
    <t>571</t>
  </si>
  <si>
    <t>752407759</t>
  </si>
  <si>
    <t>572</t>
  </si>
  <si>
    <t>1993733013</t>
  </si>
  <si>
    <t>573</t>
  </si>
  <si>
    <t>-1918601900</t>
  </si>
  <si>
    <t>574</t>
  </si>
  <si>
    <t>1330574336</t>
  </si>
  <si>
    <t>575</t>
  </si>
  <si>
    <t>1378803084</t>
  </si>
  <si>
    <t>576</t>
  </si>
  <si>
    <t>1198344615</t>
  </si>
  <si>
    <t>577</t>
  </si>
  <si>
    <t>2141623260</t>
  </si>
  <si>
    <t>578</t>
  </si>
  <si>
    <t>-1232903748</t>
  </si>
  <si>
    <t>579</t>
  </si>
  <si>
    <t>-1231271551</t>
  </si>
  <si>
    <t>580</t>
  </si>
  <si>
    <t>-490543565</t>
  </si>
  <si>
    <t>581</t>
  </si>
  <si>
    <t>2129819289</t>
  </si>
  <si>
    <t>582</t>
  </si>
  <si>
    <t>711113439</t>
  </si>
  <si>
    <t>583</t>
  </si>
  <si>
    <t>-993950511</t>
  </si>
  <si>
    <t>584</t>
  </si>
  <si>
    <t>2079171336</t>
  </si>
  <si>
    <t>585</t>
  </si>
  <si>
    <t>2034455094</t>
  </si>
  <si>
    <t>586</t>
  </si>
  <si>
    <t>-733058652</t>
  </si>
  <si>
    <t>587</t>
  </si>
  <si>
    <t>-1083152047</t>
  </si>
  <si>
    <t>588</t>
  </si>
  <si>
    <t>1674241548</t>
  </si>
  <si>
    <t>589</t>
  </si>
  <si>
    <t>-636260656</t>
  </si>
  <si>
    <t>590</t>
  </si>
  <si>
    <t>723666525</t>
  </si>
  <si>
    <t>591</t>
  </si>
  <si>
    <t>600576291</t>
  </si>
  <si>
    <t>592</t>
  </si>
  <si>
    <t>559630123</t>
  </si>
  <si>
    <t>593</t>
  </si>
  <si>
    <t>-117851655</t>
  </si>
  <si>
    <t>594</t>
  </si>
  <si>
    <t>1332880887</t>
  </si>
  <si>
    <t>595</t>
  </si>
  <si>
    <t>-1910215443</t>
  </si>
  <si>
    <t>596</t>
  </si>
  <si>
    <t>388951608</t>
  </si>
  <si>
    <t>597</t>
  </si>
  <si>
    <t>213644376</t>
  </si>
  <si>
    <t>598</t>
  </si>
  <si>
    <t>1485722829</t>
  </si>
  <si>
    <t>599</t>
  </si>
  <si>
    <t>648469018</t>
  </si>
  <si>
    <t>600</t>
  </si>
  <si>
    <t>910420186</t>
  </si>
  <si>
    <t>601</t>
  </si>
  <si>
    <t>-1536011580</t>
  </si>
  <si>
    <t>602</t>
  </si>
  <si>
    <t>317269911</t>
  </si>
  <si>
    <t>603</t>
  </si>
  <si>
    <t>1638908492</t>
  </si>
  <si>
    <t>604</t>
  </si>
  <si>
    <t>-411423389</t>
  </si>
  <si>
    <t>605</t>
  </si>
  <si>
    <t>2127354489</t>
  </si>
  <si>
    <t>606</t>
  </si>
  <si>
    <t>-974008009</t>
  </si>
  <si>
    <t>607</t>
  </si>
  <si>
    <t>1716050261</t>
  </si>
  <si>
    <t>608</t>
  </si>
  <si>
    <t>Pol702</t>
  </si>
  <si>
    <t>895493107</t>
  </si>
  <si>
    <t>609</t>
  </si>
  <si>
    <t>-1599395063</t>
  </si>
  <si>
    <t>610</t>
  </si>
  <si>
    <t>-1531910843</t>
  </si>
  <si>
    <t>611</t>
  </si>
  <si>
    <t>-732043225</t>
  </si>
  <si>
    <t>612</t>
  </si>
  <si>
    <t>2082109178</t>
  </si>
  <si>
    <t>613</t>
  </si>
  <si>
    <t>256626004</t>
  </si>
  <si>
    <t>614</t>
  </si>
  <si>
    <t>18279784</t>
  </si>
  <si>
    <t>615</t>
  </si>
  <si>
    <t>-426945949</t>
  </si>
  <si>
    <t>616</t>
  </si>
  <si>
    <t>1400895675</t>
  </si>
  <si>
    <t>617</t>
  </si>
  <si>
    <t>-470107041</t>
  </si>
  <si>
    <t>618</t>
  </si>
  <si>
    <t>-236337596</t>
  </si>
  <si>
    <t>619</t>
  </si>
  <si>
    <t>32596134</t>
  </si>
  <si>
    <t>620</t>
  </si>
  <si>
    <t>-843130268</t>
  </si>
  <si>
    <t>621</t>
  </si>
  <si>
    <t>-97087914</t>
  </si>
  <si>
    <t>622</t>
  </si>
  <si>
    <t>-23200530</t>
  </si>
  <si>
    <t>623</t>
  </si>
  <si>
    <t>1885413824</t>
  </si>
  <si>
    <t>624</t>
  </si>
  <si>
    <t>2007385936</t>
  </si>
  <si>
    <t>625</t>
  </si>
  <si>
    <t>241934965</t>
  </si>
  <si>
    <t>626</t>
  </si>
  <si>
    <t>1035987979</t>
  </si>
  <si>
    <t>627</t>
  </si>
  <si>
    <t>-1155728355</t>
  </si>
  <si>
    <t>628</t>
  </si>
  <si>
    <t>-1377209414</t>
  </si>
  <si>
    <t>629</t>
  </si>
  <si>
    <t>1415958876</t>
  </si>
  <si>
    <t>630</t>
  </si>
  <si>
    <t>1529237770</t>
  </si>
  <si>
    <t>631</t>
  </si>
  <si>
    <t>285324691</t>
  </si>
  <si>
    <t>632</t>
  </si>
  <si>
    <t>-509804125</t>
  </si>
  <si>
    <t>633</t>
  </si>
  <si>
    <t>2108140894</t>
  </si>
  <si>
    <t>634</t>
  </si>
  <si>
    <t>1120821700</t>
  </si>
  <si>
    <t>635</t>
  </si>
  <si>
    <t>2032443522</t>
  </si>
  <si>
    <t>636</t>
  </si>
  <si>
    <t>Pol93</t>
  </si>
  <si>
    <t>Potrubie z medených rúrok (rozvody na 3.NP)</t>
  </si>
  <si>
    <t>-949768558</t>
  </si>
  <si>
    <t>637</t>
  </si>
  <si>
    <t>-772669248</t>
  </si>
  <si>
    <t>638</t>
  </si>
  <si>
    <t>69132872</t>
  </si>
  <si>
    <t>639</t>
  </si>
  <si>
    <t>17168367</t>
  </si>
  <si>
    <t>640</t>
  </si>
  <si>
    <t>1908644497</t>
  </si>
  <si>
    <t>641</t>
  </si>
  <si>
    <t>-66809649</t>
  </si>
  <si>
    <t>642</t>
  </si>
  <si>
    <t>-1572551926</t>
  </si>
  <si>
    <t>643</t>
  </si>
  <si>
    <t>1274644866</t>
  </si>
  <si>
    <t>644</t>
  </si>
  <si>
    <t>1380329559</t>
  </si>
  <si>
    <t>645</t>
  </si>
  <si>
    <t>1416350030</t>
  </si>
  <si>
    <t>646</t>
  </si>
  <si>
    <t>-1480384854</t>
  </si>
  <si>
    <t>647</t>
  </si>
  <si>
    <t>1721804587</t>
  </si>
  <si>
    <t>648</t>
  </si>
  <si>
    <t>629644715</t>
  </si>
  <si>
    <t>649</t>
  </si>
  <si>
    <t>785566745</t>
  </si>
  <si>
    <t>650</t>
  </si>
  <si>
    <t>-1439054769</t>
  </si>
  <si>
    <t>651</t>
  </si>
  <si>
    <t>-264392708</t>
  </si>
  <si>
    <t>652</t>
  </si>
  <si>
    <t>1327472496</t>
  </si>
  <si>
    <t>653</t>
  </si>
  <si>
    <t>2028085392</t>
  </si>
  <si>
    <t>654</t>
  </si>
  <si>
    <t>-1070258731</t>
  </si>
  <si>
    <t>655</t>
  </si>
  <si>
    <t>-1801131495</t>
  </si>
  <si>
    <t>656</t>
  </si>
  <si>
    <t>185888130</t>
  </si>
  <si>
    <t>657</t>
  </si>
  <si>
    <t>940761060</t>
  </si>
  <si>
    <t>658</t>
  </si>
  <si>
    <t>222082969</t>
  </si>
  <si>
    <t>659</t>
  </si>
  <si>
    <t>428322248</t>
  </si>
  <si>
    <t>660</t>
  </si>
  <si>
    <t>1238865839</t>
  </si>
  <si>
    <t>661</t>
  </si>
  <si>
    <t>-60984164</t>
  </si>
  <si>
    <t>662</t>
  </si>
  <si>
    <t>2034039452</t>
  </si>
  <si>
    <t>663</t>
  </si>
  <si>
    <t>-1725483904</t>
  </si>
  <si>
    <t>664</t>
  </si>
  <si>
    <t>1777276302</t>
  </si>
  <si>
    <t>665</t>
  </si>
  <si>
    <t>-2050791884</t>
  </si>
  <si>
    <t>666</t>
  </si>
  <si>
    <t>2117488061</t>
  </si>
  <si>
    <t>667</t>
  </si>
  <si>
    <t>-1048099673</t>
  </si>
  <si>
    <t>668</t>
  </si>
  <si>
    <t>-2000254030</t>
  </si>
  <si>
    <t>669</t>
  </si>
  <si>
    <t>-1410573819</t>
  </si>
  <si>
    <t>670</t>
  </si>
  <si>
    <t>1454390774</t>
  </si>
  <si>
    <t>671</t>
  </si>
  <si>
    <t>2120738810</t>
  </si>
  <si>
    <t>672</t>
  </si>
  <si>
    <t>739561030</t>
  </si>
  <si>
    <t>673</t>
  </si>
  <si>
    <t>-232567255</t>
  </si>
  <si>
    <t>674</t>
  </si>
  <si>
    <t>-1561977895</t>
  </si>
  <si>
    <t>675</t>
  </si>
  <si>
    <t>788562133</t>
  </si>
  <si>
    <t>676</t>
  </si>
  <si>
    <t>-258693431</t>
  </si>
  <si>
    <t>713</t>
  </si>
  <si>
    <t>Izolácie tepelné</t>
  </si>
  <si>
    <t>677</t>
  </si>
  <si>
    <t>7131200101</t>
  </si>
  <si>
    <t xml:space="preserve">Zakrývanie tepelnej izolácie  fóliou </t>
  </si>
  <si>
    <t>2011204442</t>
  </si>
  <si>
    <t>3,97+4,29+10,22+10,22+10,22+14,72+4,58+3,75+3,75+3,68+3,68</t>
  </si>
  <si>
    <t>678</t>
  </si>
  <si>
    <t>283001041</t>
  </si>
  <si>
    <t xml:space="preserve">Fólia PE </t>
  </si>
  <si>
    <t>-621597789</t>
  </si>
  <si>
    <t>794,41*1,15</t>
  </si>
  <si>
    <t>679</t>
  </si>
  <si>
    <t>713122111</t>
  </si>
  <si>
    <t>Montáž tepelnej izolácie doskami podláh, jednovrstvová</t>
  </si>
  <si>
    <t>612227744</t>
  </si>
  <si>
    <t>680</t>
  </si>
  <si>
    <t>6314150530</t>
  </si>
  <si>
    <t>Nobasil PTN hrúbky  40 mm (35 mm po stlačení),  doska z minerálnej vlny</t>
  </si>
  <si>
    <t>-1639268963</t>
  </si>
  <si>
    <t>524,24*1,02</t>
  </si>
  <si>
    <t>681</t>
  </si>
  <si>
    <t>-780233083</t>
  </si>
  <si>
    <t>682</t>
  </si>
  <si>
    <t>63141506300</t>
  </si>
  <si>
    <t>Nobasil PTN hrúbky 25 mm,  doska z minerálnej vlny</t>
  </si>
  <si>
    <t>580508845</t>
  </si>
  <si>
    <t>79,98*1,02</t>
  </si>
  <si>
    <t>683</t>
  </si>
  <si>
    <t>713132121.</t>
  </si>
  <si>
    <t>Montáž tepelnej izolácie doskami celoploš.prilepením -vonk. strany základov +sokel</t>
  </si>
  <si>
    <t>2041396121</t>
  </si>
  <si>
    <t>(2*(56,3+21,0))*1,0</t>
  </si>
  <si>
    <t>684</t>
  </si>
  <si>
    <t>283750001201</t>
  </si>
  <si>
    <t>Doska XPS STYRODUR 2800 C hr. 160 mm, zateplenie soklov, suterénov</t>
  </si>
  <si>
    <t>1199061944</t>
  </si>
  <si>
    <t>154,6*1,05</t>
  </si>
  <si>
    <t>685</t>
  </si>
  <si>
    <t>713161530</t>
  </si>
  <si>
    <t>Montáž tepelnej izolácie striech šikmých prichytená pribitím a vyviazaním na latovanie medzi a pod krokvy hr. nad 10 cm</t>
  </si>
  <si>
    <t>-2078784940</t>
  </si>
  <si>
    <t>686</t>
  </si>
  <si>
    <t>63164000140</t>
  </si>
  <si>
    <t>Izolácia z minerálnej vlny vhodná pre šikmé strechy, podkrovia, stropy hr. 280 mm</t>
  </si>
  <si>
    <t>236678776</t>
  </si>
  <si>
    <t>769,0*1,05</t>
  </si>
  <si>
    <t>687</t>
  </si>
  <si>
    <t>998713203</t>
  </si>
  <si>
    <t>Presun hmôt pre izolácie tepelné v objektoch výšky nad 12 m do 24 m</t>
  </si>
  <si>
    <t>-74490068</t>
  </si>
  <si>
    <t>762</t>
  </si>
  <si>
    <t>Konštrukcie tesárske</t>
  </si>
  <si>
    <t>688</t>
  </si>
  <si>
    <t>762311103</t>
  </si>
  <si>
    <t>Montáž kotevných želiez, príložiek, pätiek, ťahadiel, s pripojením k drevenej konštrukcii</t>
  </si>
  <si>
    <t>581441007</t>
  </si>
  <si>
    <t>výpis oceľ.materiálu</t>
  </si>
  <si>
    <t>40,506+41,605+32,372</t>
  </si>
  <si>
    <t>689</t>
  </si>
  <si>
    <t>1361102000</t>
  </si>
  <si>
    <t>Plech oceľový hrubý 11373.0  hr. 6 mm</t>
  </si>
  <si>
    <t>-1728348232</t>
  </si>
  <si>
    <t>32,372/1000</t>
  </si>
  <si>
    <t>690</t>
  </si>
  <si>
    <t>1361102800</t>
  </si>
  <si>
    <t>Plech oceľový hrubý 11373.0  hr.10  mm</t>
  </si>
  <si>
    <t>1427497735</t>
  </si>
  <si>
    <t>41,605/1000</t>
  </si>
  <si>
    <t>691</t>
  </si>
  <si>
    <t>1361103200</t>
  </si>
  <si>
    <t>Plech oceľový hrubý 11373.0  hr.12 mm</t>
  </si>
  <si>
    <t>-206746703</t>
  </si>
  <si>
    <t>40,506/1000</t>
  </si>
  <si>
    <t>692</t>
  </si>
  <si>
    <t>762313113</t>
  </si>
  <si>
    <t>Montáž oceľových spojovacích prostriedkov - svorníkov, skrutiek dĺžky nad 300 do 450 mm</t>
  </si>
  <si>
    <t>2077849521</t>
  </si>
  <si>
    <t>693</t>
  </si>
  <si>
    <t>3690900002</t>
  </si>
  <si>
    <t>Oceľová konštrukcia netypová bez povrchovej úpravy</t>
  </si>
  <si>
    <t>1487597931</t>
  </si>
  <si>
    <t>694</t>
  </si>
  <si>
    <t>762332110</t>
  </si>
  <si>
    <t>Montáž viazaných konštrukcií krovov striech z reziva priemernej plochy do 120 cm2</t>
  </si>
  <si>
    <t>-677807440</t>
  </si>
  <si>
    <t>695</t>
  </si>
  <si>
    <t>6051592600</t>
  </si>
  <si>
    <t>Hranoly smrekovec akosť I  60x200 mm</t>
  </si>
  <si>
    <t>774258704</t>
  </si>
  <si>
    <t>výpis reziva krovu</t>
  </si>
  <si>
    <t>32,35*1,1</t>
  </si>
  <si>
    <t>696</t>
  </si>
  <si>
    <t>762332120</t>
  </si>
  <si>
    <t>Montáž viazaných konštrukcií krovov striech z reziva priemernej plochy 120-224 cm2</t>
  </si>
  <si>
    <t>-45890448</t>
  </si>
  <si>
    <t>hranoly 100x200 mm</t>
  </si>
  <si>
    <t>369,55</t>
  </si>
  <si>
    <t>hranoly 160x140 mm</t>
  </si>
  <si>
    <t>183,5</t>
  </si>
  <si>
    <t>697</t>
  </si>
  <si>
    <t>6051591800</t>
  </si>
  <si>
    <t>Hranoly smrekovec akosť I   100x200 mm</t>
  </si>
  <si>
    <t>1824024473</t>
  </si>
  <si>
    <t>7,39*1,1</t>
  </si>
  <si>
    <t>698</t>
  </si>
  <si>
    <t>6051591800.1</t>
  </si>
  <si>
    <t>Hranoly smrekovec akosť I  160x140 mm</t>
  </si>
  <si>
    <t>1968224849</t>
  </si>
  <si>
    <t>4,11*1,1</t>
  </si>
  <si>
    <t>699</t>
  </si>
  <si>
    <t>762332140</t>
  </si>
  <si>
    <t>Montáž viazaných konštrukcií krovov striech z reziva priemernej plochy 288-450 cm2</t>
  </si>
  <si>
    <t>-541311390</t>
  </si>
  <si>
    <t>700</t>
  </si>
  <si>
    <t>6051594200</t>
  </si>
  <si>
    <t>Hranoly smrekovec akosť I  160x200 mm</t>
  </si>
  <si>
    <t>114873524</t>
  </si>
  <si>
    <t>1,98*1,1</t>
  </si>
  <si>
    <t>701</t>
  </si>
  <si>
    <t>7623412101</t>
  </si>
  <si>
    <t xml:space="preserve">Montáž debnenia a latovania striech </t>
  </si>
  <si>
    <t>-1024715279</t>
  </si>
  <si>
    <t>702</t>
  </si>
  <si>
    <t>6051036.050</t>
  </si>
  <si>
    <t xml:space="preserve">Laty a kontralaty 60/40 mm, smrek akost A </t>
  </si>
  <si>
    <t>636934565</t>
  </si>
  <si>
    <t>1060,08*6*0,06*0,04</t>
  </si>
  <si>
    <t>703</t>
  </si>
  <si>
    <t>762341610</t>
  </si>
  <si>
    <t>Montáž debnenia a latovania štítových odkvapových ríms z dosiek hrubých hr. do 32 mm</t>
  </si>
  <si>
    <t>707434127</t>
  </si>
  <si>
    <t>704</t>
  </si>
  <si>
    <t>6051011500</t>
  </si>
  <si>
    <t>Dosky a fošne neomietané SM/JD akosť hr.22 mm</t>
  </si>
  <si>
    <t>1929712713</t>
  </si>
  <si>
    <t>2,617 * 1,1</t>
  </si>
  <si>
    <t>705</t>
  </si>
  <si>
    <t>762395000</t>
  </si>
  <si>
    <t>Spojovacie a ochranné prostriedky svorky, dosky, klince, pásová oceľ, vruty, impregnácia</t>
  </si>
  <si>
    <t>398875009</t>
  </si>
  <si>
    <t>35,596+8,129+4,521+2,178+2,879+15,265</t>
  </si>
  <si>
    <t>706</t>
  </si>
  <si>
    <t>762810014</t>
  </si>
  <si>
    <t>Záklop stropov z dosiek OSB skrutkovaných na trámy na zraz hr. dosky 18 mm</t>
  </si>
  <si>
    <t>-434076342</t>
  </si>
  <si>
    <t>2,5*8,0</t>
  </si>
  <si>
    <t>2,755*2,5</t>
  </si>
  <si>
    <t>47,0*2,5</t>
  </si>
  <si>
    <t>707</t>
  </si>
  <si>
    <t>998762203</t>
  </si>
  <si>
    <t>Presun hmôt pre konštrukcie tesárske v objektoch výšky od 12 do 24 m</t>
  </si>
  <si>
    <t>-1379838052</t>
  </si>
  <si>
    <t>761</t>
  </si>
  <si>
    <t>Konštrukcie sklobetónové</t>
  </si>
  <si>
    <t>708</t>
  </si>
  <si>
    <t>761123111</t>
  </si>
  <si>
    <t>Sklobetónové steny a priečky jednofarebné, klasické murovanie, tvarovky hladké veľ. 190x190x80 mm</t>
  </si>
  <si>
    <t>-1815478490</t>
  </si>
  <si>
    <t>m.2.04 a,b</t>
  </si>
  <si>
    <t>1,5*0,6*2</t>
  </si>
  <si>
    <t>763</t>
  </si>
  <si>
    <t>Konštrukcie - drevostavby</t>
  </si>
  <si>
    <t>709</t>
  </si>
  <si>
    <t>763115126</t>
  </si>
  <si>
    <t>Priečka SDK Rigips hr. 125 mm jednoducho opláštená doskami RF 12,5 mm, CW 100</t>
  </si>
  <si>
    <t>-471726236</t>
  </si>
  <si>
    <t>3,35*2,95*2</t>
  </si>
  <si>
    <t>(3,4+2,1)*2,95</t>
  </si>
  <si>
    <t>3,35*2,95*4</t>
  </si>
  <si>
    <t>-0,95*2,0*4</t>
  </si>
  <si>
    <t>2,45*2,25*2</t>
  </si>
  <si>
    <t>m.3.09 ,13 , 17</t>
  </si>
  <si>
    <t>3,35*2,8*3</t>
  </si>
  <si>
    <t>-0,95*2,0*3</t>
  </si>
  <si>
    <t>m.3.22 , 25</t>
  </si>
  <si>
    <t>2,45*2,25</t>
  </si>
  <si>
    <t>2,5*2,25</t>
  </si>
  <si>
    <t>710</t>
  </si>
  <si>
    <t>763115155</t>
  </si>
  <si>
    <t>Priečka SDK Rigips hr. 150 mm jednoducho opláštená doskami RF 12,5 mm, CW 100</t>
  </si>
  <si>
    <t>341791878</t>
  </si>
  <si>
    <t>m.3.36-38</t>
  </si>
  <si>
    <t>(8,4+6,0+4,125+2,2+3,46)*2,8</t>
  </si>
  <si>
    <t>-1,05*2,02</t>
  </si>
  <si>
    <t>7631266011</t>
  </si>
  <si>
    <t>Kapotáž jestv. plyn. potrubia - SDK doska RF 12.5 mm  na roštoch</t>
  </si>
  <si>
    <t>1561287953</t>
  </si>
  <si>
    <t>5,0</t>
  </si>
  <si>
    <t>7631350102</t>
  </si>
  <si>
    <t>Kazetový SDK podhľad 600 x 600 mm, vr. závesnej konštrukcie</t>
  </si>
  <si>
    <t>1196423872</t>
  </si>
  <si>
    <t>(22,54+38,83+6,6+15,66+14,28)*1,02</t>
  </si>
  <si>
    <t>587,81*1,02</t>
  </si>
  <si>
    <t>714</t>
  </si>
  <si>
    <t>763138203</t>
  </si>
  <si>
    <t>Podhľad SDK hr. 12,5 mm  s pož. odolnosťou montovaný priamo, jednoúrovňová oceľová podkonštrukcia CD 60/27 plech.pozink.</t>
  </si>
  <si>
    <t>1260932406</t>
  </si>
  <si>
    <t>27,5*1,02</t>
  </si>
  <si>
    <t>705,0*1,02</t>
  </si>
  <si>
    <t>715</t>
  </si>
  <si>
    <t>998763403</t>
  </si>
  <si>
    <t>Presun hmôt pre sádrokartónové konštrukcie v stavbách(objektoch )výšky od 7 do 24 m</t>
  </si>
  <si>
    <t>1658526607</t>
  </si>
  <si>
    <t>764</t>
  </si>
  <si>
    <t>Konštrukcie klampiarske</t>
  </si>
  <si>
    <t>716</t>
  </si>
  <si>
    <t>7641718611</t>
  </si>
  <si>
    <t>Krytina LINDAB Click - MatPremium, sklon strechy nad 30° do 45° ,vr.kotvenia + lapače snehu</t>
  </si>
  <si>
    <t>1768565889</t>
  </si>
  <si>
    <t>1060,08*1,05</t>
  </si>
  <si>
    <t>717</t>
  </si>
  <si>
    <t>7659010210</t>
  </si>
  <si>
    <t>Strešná fólia DÖRKEN Delta Maxx Plus</t>
  </si>
  <si>
    <t>675879549</t>
  </si>
  <si>
    <t>1060,08*1,15</t>
  </si>
  <si>
    <t>718</t>
  </si>
  <si>
    <t>7641718311</t>
  </si>
  <si>
    <t>Krytina LINDAB  - záveterná lišta, sklon strechy 30° od 45°</t>
  </si>
  <si>
    <t>422883830</t>
  </si>
  <si>
    <t>719</t>
  </si>
  <si>
    <t>7641718341</t>
  </si>
  <si>
    <t>Krytina LINDAB - úžľabie, sklon strechy od 30° do 45°</t>
  </si>
  <si>
    <t>-551736772</t>
  </si>
  <si>
    <t>720</t>
  </si>
  <si>
    <t>764171837</t>
  </si>
  <si>
    <t>Krytina LINDAB  - hrebene z hrebenáčov s vetracím pásom, sklon strechy od 30° od 45°</t>
  </si>
  <si>
    <t>-1659236661</t>
  </si>
  <si>
    <t>7641718461</t>
  </si>
  <si>
    <t>Krytina LINDAB  - odkvapové lemovanie, sklon strechy od 30° do 45°</t>
  </si>
  <si>
    <t>-204441981</t>
  </si>
  <si>
    <t>722</t>
  </si>
  <si>
    <t>7641718491</t>
  </si>
  <si>
    <t>Krytina LINDAB - štítové lemovanie, sklon strechy 30° od 45°</t>
  </si>
  <si>
    <t>-1565099293</t>
  </si>
  <si>
    <t>723</t>
  </si>
  <si>
    <t>764352300</t>
  </si>
  <si>
    <t>Žľaby pododkvapové žiar.pozink. poplasat.polkruhové,priemer 150 mm - KL/1</t>
  </si>
  <si>
    <t>-443377970</t>
  </si>
  <si>
    <t>724</t>
  </si>
  <si>
    <t>764454212</t>
  </si>
  <si>
    <t>Odpadové rúry zo žiar.pozink.poplast. plechu ,priemer 150 mm - KL/2</t>
  </si>
  <si>
    <t>-599759132</t>
  </si>
  <si>
    <t>725</t>
  </si>
  <si>
    <t>764358201</t>
  </si>
  <si>
    <t>Hák žľabový s príchytným jazýčkom dl.210 mm - KL/3</t>
  </si>
  <si>
    <t>1630749767</t>
  </si>
  <si>
    <t>726</t>
  </si>
  <si>
    <t>7643582010</t>
  </si>
  <si>
    <t>Žľabové čelo s tesnením - KL/4</t>
  </si>
  <si>
    <t>1715284599</t>
  </si>
  <si>
    <t>727</t>
  </si>
  <si>
    <t>7643582011</t>
  </si>
  <si>
    <t>Žľabová spojka s tesnením - KL/5</t>
  </si>
  <si>
    <t>862520937</t>
  </si>
  <si>
    <t>728</t>
  </si>
  <si>
    <t>764359221</t>
  </si>
  <si>
    <t>Kotlík žľabový priemer 150 mm - KL/6</t>
  </si>
  <si>
    <t>-202766315</t>
  </si>
  <si>
    <t>729</t>
  </si>
  <si>
    <t>764453943</t>
  </si>
  <si>
    <t>Koleno zo žiar.- pozink  poplast.plechu odpadové uhol 70st.- pr 150 mm - KL/7</t>
  </si>
  <si>
    <t>708690063</t>
  </si>
  <si>
    <t>730</t>
  </si>
  <si>
    <t>764453963</t>
  </si>
  <si>
    <t>Koleno zo žiar.- pozink poplast..plechu  výtokové pr. 150 mm - KL/8</t>
  </si>
  <si>
    <t>-1434059114</t>
  </si>
  <si>
    <t>731</t>
  </si>
  <si>
    <t>7644542121</t>
  </si>
  <si>
    <t>Medzikus k odpadovej rúre dl. 1 m  , priemer 150 mm - KL/9</t>
  </si>
  <si>
    <t>-679942166</t>
  </si>
  <si>
    <t>732</t>
  </si>
  <si>
    <t>7643582014</t>
  </si>
  <si>
    <t>Žľabový kút ,uhol 90st - KL/10</t>
  </si>
  <si>
    <t>517508401</t>
  </si>
  <si>
    <t>733</t>
  </si>
  <si>
    <t>7643582013</t>
  </si>
  <si>
    <t>Objímka úchytná s trnom 250 mm - KL/11</t>
  </si>
  <si>
    <t>1554593219</t>
  </si>
  <si>
    <t>734</t>
  </si>
  <si>
    <t>764410360</t>
  </si>
  <si>
    <t>Oplechovanie parapetov z hliníkového Al plechu, vrátane rohov r.š. 380 mm - ozn. VP/01-06</t>
  </si>
  <si>
    <t>-768446875</t>
  </si>
  <si>
    <t>0,9*17+1,5+1,8+1,1+1,4*89+0,6*3</t>
  </si>
  <si>
    <t>735</t>
  </si>
  <si>
    <t>764454299</t>
  </si>
  <si>
    <t>Oplechovanie prechodu vzt v streche zo žiar.pozink.poplast. plechu r.š. 330 mm</t>
  </si>
  <si>
    <t>1777781505</t>
  </si>
  <si>
    <t>736</t>
  </si>
  <si>
    <t>998764203</t>
  </si>
  <si>
    <t>Presun hmôt pre konštrukcie klampiarske v objektoch výšky nad 12 do 24 m</t>
  </si>
  <si>
    <t>768552337</t>
  </si>
  <si>
    <t>766</t>
  </si>
  <si>
    <t>Konštrukcie stolárske</t>
  </si>
  <si>
    <t>737</t>
  </si>
  <si>
    <t>766661112</t>
  </si>
  <si>
    <t>Montáž dverového krídla kompletiz.otváravého do oceľovej alebo fošňovej zárubne, jednokrídlové</t>
  </si>
  <si>
    <t>-510775558</t>
  </si>
  <si>
    <t>738</t>
  </si>
  <si>
    <t>61160141200</t>
  </si>
  <si>
    <t>Dvere vnútorné hladké plné jednokrídlové  , voštinové , dyhované  700x1970 mm , kov.-3 skrutkovacie čapové , závesy-zinok strieb. , kľučky so štítmi, zámok dózický , farba biela - ozn. DvK/01.L</t>
  </si>
  <si>
    <t>458076374</t>
  </si>
  <si>
    <t>739</t>
  </si>
  <si>
    <t>61160141201</t>
  </si>
  <si>
    <t>Dvere vnútorné hladké plné jednokrídlové  , voštinové , dyhované  800x1970 mm , kov.-3 skrutkovacie čapové , závesy-zinok strieb. , kľučky so štítmi, zámok dózický , farba biela - ozn. Dv/02.L</t>
  </si>
  <si>
    <t>-107404605</t>
  </si>
  <si>
    <t>740</t>
  </si>
  <si>
    <t>61160141202</t>
  </si>
  <si>
    <t>Dvere vnútorné hladké plné jednokrídlové  , voštinové , dyhované  900x1970 mm , kov.-3 skrutkovacie čapové , závesy-zinok strieb. , kľučky so štítmi, zámok dózický , farba biela , madlo pre imobilné osoby- ozn. Dv/03.P</t>
  </si>
  <si>
    <t>324739265</t>
  </si>
  <si>
    <t>741</t>
  </si>
  <si>
    <t>61160141203</t>
  </si>
  <si>
    <t>Dvere vnútorné hladké plné jednokrídlové  , voštinové , dyhované  900x1970 mm s vetracími lištami , kov.-3 skrutkovacie čapové , závesy-zinok strieb. , kľučky so štítmi, zámok dózický , farba biela - ozn. D/04.P</t>
  </si>
  <si>
    <t>-1393478634</t>
  </si>
  <si>
    <t>742</t>
  </si>
  <si>
    <t>61160141204</t>
  </si>
  <si>
    <t>Dvere vnútorné hladké plné jednokrídlové  , drevo-masív 900x1970 mm, kov.-3 skrutkovacie čapové , závesy-nerez , kľučky so štítmi, zámok dózický , farba biela - ozn. D/01L,P</t>
  </si>
  <si>
    <t>-741969683</t>
  </si>
  <si>
    <t>743</t>
  </si>
  <si>
    <t>61160141205</t>
  </si>
  <si>
    <t>Dvere vnútorné hladké plné jednokrídlové  , drevo-masív 900x1970 mm  , kov.-3 skrutkovacie čapové , závesy-nerez , kľučky so štítmi, zámok dózický , farba biela - ozn. DK/01L,P</t>
  </si>
  <si>
    <t>1803388423</t>
  </si>
  <si>
    <t>744</t>
  </si>
  <si>
    <t>61160141206</t>
  </si>
  <si>
    <t>Dvere vnútorné hladké plné jednokrídlové  , drevo-masív 700x1970 mm  , kov.-3 skrutkovacie čapové , závesy-nerez , kľučky so štítmi, zámok dózický , farba biela - ozn. D/02.L</t>
  </si>
  <si>
    <t>79844553</t>
  </si>
  <si>
    <t>745</t>
  </si>
  <si>
    <t>61160141207</t>
  </si>
  <si>
    <t>Dvere vnútorné hladké plné jednokrídlové  , drevo-masív 700x1970 mm  , kov.-3 skrutkovacie čapové , závesy-nerez , kľučky so štítmi, zámok dózický , farba biela - ozn. DK/02.P</t>
  </si>
  <si>
    <t>-1989246961</t>
  </si>
  <si>
    <t>746</t>
  </si>
  <si>
    <t>61160141208</t>
  </si>
  <si>
    <t>Dvere vnútorné hladké plné jednokrídlové  , drevo-masív 600x1970 mm , kov.-3 skrutkovacie čapové , závesy-nerez , kľučky so štítmi, zámok dózický , farba biela - ozn. DK/03.P</t>
  </si>
  <si>
    <t>1006915917</t>
  </si>
  <si>
    <t>747</t>
  </si>
  <si>
    <t>766662132</t>
  </si>
  <si>
    <t>Montáž dverového krídla otočného dvojkrídlového , vrátane kovania</t>
  </si>
  <si>
    <t>2123619410</t>
  </si>
  <si>
    <t>748</t>
  </si>
  <si>
    <t>61160141225</t>
  </si>
  <si>
    <t>Dvere vnútorné hladké plné jednokrídlové  , drevo-masív 1450x1970 mm , kov.-3 skrutkovacie čapové , závesy-nerez , kľučky so štítmi, zámok dózický , farba biela - ozn. D/08.P</t>
  </si>
  <si>
    <t>1702524702</t>
  </si>
  <si>
    <t>749</t>
  </si>
  <si>
    <t>766702113.1</t>
  </si>
  <si>
    <t xml:space="preserve">Montáž zárubní obložkových pre dvere jednokr. zásuvné , vr.montáže  krídla </t>
  </si>
  <si>
    <t>1631250252</t>
  </si>
  <si>
    <t>750</t>
  </si>
  <si>
    <t>611710300.1</t>
  </si>
  <si>
    <t>Zárubňa obložková pre zásuvné dvere jednokr.</t>
  </si>
  <si>
    <t>1583511792</t>
  </si>
  <si>
    <t>751</t>
  </si>
  <si>
    <t>61161211.02</t>
  </si>
  <si>
    <t>Dvere vnútorné hladké  jednokrídlové drevo-masív  zásuvné do púzdra  950x1970  mm   , farba biela ,vr. kovania , madlo pre imobilné osoby-9 ks - ozn. D/04</t>
  </si>
  <si>
    <t>-1700984105</t>
  </si>
  <si>
    <t>752</t>
  </si>
  <si>
    <t>61161211.03</t>
  </si>
  <si>
    <t>Dvere vnútorné hladké  jednokrídlové drevo-masív  zásuvné do púzdra  950x1970  mm  s vetr. lištami , farba biela ,vr. kovania - ozn. D/05</t>
  </si>
  <si>
    <t>-29395514</t>
  </si>
  <si>
    <t>753</t>
  </si>
  <si>
    <t>61161211.04</t>
  </si>
  <si>
    <t>Dvere vnútorné hladké  jednokrídlové drevo-masív  zásuvné do púzdra  950x1970  mm , farba biela ,vr. kovania - ozn. D/06</t>
  </si>
  <si>
    <t>1087842196</t>
  </si>
  <si>
    <t>754</t>
  </si>
  <si>
    <t>766702121</t>
  </si>
  <si>
    <t>Montáž zárubní obložkových pre dvere dvojkrídlové zásuvné , vr. dverného krídla</t>
  </si>
  <si>
    <t>-1988375691</t>
  </si>
  <si>
    <t>755</t>
  </si>
  <si>
    <t>611810005200</t>
  </si>
  <si>
    <t>Zárubňa vnútorná obložková pre dvojkrídlové dvere zásuvné</t>
  </si>
  <si>
    <t>-1158934302</t>
  </si>
  <si>
    <t>756</t>
  </si>
  <si>
    <t>61161211.05</t>
  </si>
  <si>
    <t>Dvere vnútorné hladké  dvojkrídlové drevo-masív  zásuvné do púzdra  1800x1970  mm , farba biela ,vr. kovania - ozn. D/07</t>
  </si>
  <si>
    <t>335009416</t>
  </si>
  <si>
    <t>757</t>
  </si>
  <si>
    <t>766661413</t>
  </si>
  <si>
    <t>Montáž dverového krídla kompletiz.otváravého protipožiar., jednokrídlových</t>
  </si>
  <si>
    <t>1250147028</t>
  </si>
  <si>
    <t>758</t>
  </si>
  <si>
    <t>61160141221</t>
  </si>
  <si>
    <t>Dvere vnútorné požiarne  s poldráž. jednokrídlové 1100x1970 mm ,PO-EI30/D3-C , čiast. zasklené protipož. sklom ,kov.-3 skrutkovacie čapové , závesy-pozinok  , kľučky so štítmi, zámok dózický ,samozatvarač , farba biela - ozn. PD/01.P</t>
  </si>
  <si>
    <t>76880707</t>
  </si>
  <si>
    <t>759</t>
  </si>
  <si>
    <t>61160141220.1</t>
  </si>
  <si>
    <t>Dvere vnútorné požiarne plné  jednokrídlové 900x1970 mm ,PO-EI30/D3-C. ,vr. kovania ,samozatvarač  , farba biela - ozn. PD/02.L,P</t>
  </si>
  <si>
    <t>1618603216</t>
  </si>
  <si>
    <t>760</t>
  </si>
  <si>
    <t>61160141220.2</t>
  </si>
  <si>
    <t>Dvere vnútorné požiarne plné  jednokrídlové 900x1970 mm ,PO-EI30/D3-C. ,vr. kovania ,samozatvarač  , farba biela - ozn. PDK/02.L,P</t>
  </si>
  <si>
    <t>-2026683853</t>
  </si>
  <si>
    <t>61160141220.3</t>
  </si>
  <si>
    <t>Dvere vnútorné požiarne plné  jednokrídlové 900x1970 mm ,PO-EW30/D3-C. ,vr. kovania ,samozatvarač  , farba biela - ozn. PD/03.L,P</t>
  </si>
  <si>
    <t>1903420997</t>
  </si>
  <si>
    <t>61160141220.4</t>
  </si>
  <si>
    <t>Dvere vnútorné požiarne plné  jednokrídlové 900x1970 mm ,PO-EW30/D3-C. ,vr. kovania ,samozatvarač  , farba biela - ozn. PDK/03.L,P</t>
  </si>
  <si>
    <t>871619425</t>
  </si>
  <si>
    <t>61160141220.5</t>
  </si>
  <si>
    <t>Dvere vnútorné požiarne plné  jednokrídlové 900x1970 mm ,PO-EI15/D3-C. ,vr. kovania ,samozatvarač  , farba biela - ozn. PD/04.L,P</t>
  </si>
  <si>
    <t>-781951178</t>
  </si>
  <si>
    <t>61160141220.6</t>
  </si>
  <si>
    <t>Dvere vnútorné požiarne plné  jednokrídlové 800x1970 mm ,PO-EW30/D3-C. ,vr. kovania ,samozatvarač  , farba biela - ozn. PDK/05.L,P</t>
  </si>
  <si>
    <t>1766908026</t>
  </si>
  <si>
    <t>765</t>
  </si>
  <si>
    <t>766661418</t>
  </si>
  <si>
    <t>Montáž dverového krídla kompletiz.otváravého protipožiar., dvojkrídlových</t>
  </si>
  <si>
    <t>-161587709</t>
  </si>
  <si>
    <t>611601412223.1</t>
  </si>
  <si>
    <t>Dvere vnútorné požiarne plné  dvojkrídlové 1450x1970 mm ,PO-EI30/D3-C. ,vr. kovania ,samozatvarač  , farba biela - ozn. PD/06.P</t>
  </si>
  <si>
    <t>-1390651069</t>
  </si>
  <si>
    <t>767</t>
  </si>
  <si>
    <t>611601412223.2</t>
  </si>
  <si>
    <t>Dvere vnútorné požiarne plné  dvojkrídlové 1450x1970 mm ,PO-EW30/D3-C. ,vr. kovania ,samozatvarač  , farba biela - ozn. PD/07.P</t>
  </si>
  <si>
    <t>-443699961</t>
  </si>
  <si>
    <t>768</t>
  </si>
  <si>
    <t>611601412223.3</t>
  </si>
  <si>
    <t>Dvere vnútorné požiarne plné  dvojkrídlové 1450x1970 mm ,PO-EI15/D3-C. ,vr. kovania ,samozatvarač  , farba biela - ozn. PD/08.P</t>
  </si>
  <si>
    <t>-1092373912</t>
  </si>
  <si>
    <t>769</t>
  </si>
  <si>
    <t>611601412223.4</t>
  </si>
  <si>
    <t>Dvere vnútorné požiarne plné  dvojkrídlové 1450x1970 mm ,PO-EW15/D3-C. ,vr. kovania ,samozatvarač  , farba biela - ozn. PD/09.P</t>
  </si>
  <si>
    <t>-605284587</t>
  </si>
  <si>
    <t>770</t>
  </si>
  <si>
    <t>766651101</t>
  </si>
  <si>
    <t>Montáž púzdra posuvných dverí do murovanej priečky, jedno zasúvacie púzdro pre jedno krídlo, priechod 0,6-1,2 m</t>
  </si>
  <si>
    <t>825025910</t>
  </si>
  <si>
    <t>771</t>
  </si>
  <si>
    <t>55334015210</t>
  </si>
  <si>
    <t>Stavebné púzdro pre posuvné dvere  do steny hr. 125 mm , priechod 950x1970 mm</t>
  </si>
  <si>
    <t>-1862477052</t>
  </si>
  <si>
    <t>13+2</t>
  </si>
  <si>
    <t>772</t>
  </si>
  <si>
    <t>55334015211</t>
  </si>
  <si>
    <t>Stavebné púzdro pre posuvné dvere  do steny hr. 150 mm , priechod 950x1970 mm</t>
  </si>
  <si>
    <t>-1259801492</t>
  </si>
  <si>
    <t>773</t>
  </si>
  <si>
    <t>553420000200</t>
  </si>
  <si>
    <t>Systém posuvných dverí - sada pojazdov</t>
  </si>
  <si>
    <t>-695060424</t>
  </si>
  <si>
    <t>774</t>
  </si>
  <si>
    <t>766651121</t>
  </si>
  <si>
    <t>Montáž púzdra posuvných dverí do murovanej priečky, s dvoma zasúvacími púzdrami pre dve krídla, priechod 1,25-2,45 m</t>
  </si>
  <si>
    <t>-1882340141</t>
  </si>
  <si>
    <t>775</t>
  </si>
  <si>
    <t>553310013801</t>
  </si>
  <si>
    <t>Stavebné puzdro pre posuvné dvere do steny hr. 150 mm , čistý priechod 1800 mm</t>
  </si>
  <si>
    <t>-1063485395</t>
  </si>
  <si>
    <t>776</t>
  </si>
  <si>
    <t>794451086</t>
  </si>
  <si>
    <t>777</t>
  </si>
  <si>
    <t>766695212</t>
  </si>
  <si>
    <t>Montáž prahu dverí, jednokrídlových</t>
  </si>
  <si>
    <t>4572599</t>
  </si>
  <si>
    <t>778</t>
  </si>
  <si>
    <t>611890003900</t>
  </si>
  <si>
    <t>Prah dubový, dĺžka 810 mm, šírka 100 mm</t>
  </si>
  <si>
    <t>-2103092177</t>
  </si>
  <si>
    <t>779</t>
  </si>
  <si>
    <t>611890004300</t>
  </si>
  <si>
    <t>Prah dubový, dĺžka 910 mm, šírka 100 mm</t>
  </si>
  <si>
    <t>1171397609</t>
  </si>
  <si>
    <t>780</t>
  </si>
  <si>
    <t>998766203</t>
  </si>
  <si>
    <t>Presun hmot pre konštrukcie stolárske v objektoch výšky nad 12 do 24 m</t>
  </si>
  <si>
    <t>-292225087</t>
  </si>
  <si>
    <t>Konštrukcie doplnkové kovové</t>
  </si>
  <si>
    <t>781</t>
  </si>
  <si>
    <t>7661901340</t>
  </si>
  <si>
    <t>Montáž a dodávka  Zasklená stena vstupná hliníková , s posuvným krídlom 1800 x2870 mm ,zaskl.izol. priehľ. trojsklom ,otv,- elektr. automat. na fotobunku , vr. kovania ,  ozn. VD/01</t>
  </si>
  <si>
    <t>-1582688650</t>
  </si>
  <si>
    <t>782</t>
  </si>
  <si>
    <t>7661901341</t>
  </si>
  <si>
    <t>Montáž a dodávka  Zasklená stena vstupná hliníková , s posuvným krídlom 1800 x2625 mm ,zaskl.izol. priehľ. trojsklom ,otv.- elektr. riadené, vr. kovania ,  ozn. VD/02</t>
  </si>
  <si>
    <t>2090218679</t>
  </si>
  <si>
    <t>783</t>
  </si>
  <si>
    <t>7661901342</t>
  </si>
  <si>
    <t>Montáž a dodávka  Dvere vstupné hliníkové 1100 x2070 mm ,otv. ,plné, vr.zárubne a  kovania , prah ,  ozn. VD/03L</t>
  </si>
  <si>
    <t>1956937032</t>
  </si>
  <si>
    <t>784</t>
  </si>
  <si>
    <t>766191100</t>
  </si>
  <si>
    <t>Montáž a dodávka  Okno plastové jednokr. +otv.-sklopné 900 x600 mm ,zaskl. priehľ.izol. trojsklom  , vr. kovania - ozn. O/01</t>
  </si>
  <si>
    <t>-375829316</t>
  </si>
  <si>
    <t>785</t>
  </si>
  <si>
    <t>766191101</t>
  </si>
  <si>
    <t>Montáž a dodávka  Okno plastové dvojkr. +otv.-sklopné 1500 x600 mm ,zaskl. priehľ.izol. trojsklom  , vr. kovania - ozn. O/02</t>
  </si>
  <si>
    <t>1588528861</t>
  </si>
  <si>
    <t>786</t>
  </si>
  <si>
    <t>766191102</t>
  </si>
  <si>
    <t>Montáž a dodávka  Okno plastové dvojkr. +otv.-sklopné 1400 x1600 mm ,zaskl. priehľ.izol. trojsklom  , vr. kovania - ozn. O/03</t>
  </si>
  <si>
    <t>65756686</t>
  </si>
  <si>
    <t>787</t>
  </si>
  <si>
    <t>766191103</t>
  </si>
  <si>
    <t>Montáž a dodávka  Okno plastové dvojkr. +otv.-sklopné 1400 x1500 mm ,zaskl. priehľ.izol. trojsklom  , vr. kovania - ozn. O/04</t>
  </si>
  <si>
    <t>1123666280</t>
  </si>
  <si>
    <t>788</t>
  </si>
  <si>
    <t>766191104</t>
  </si>
  <si>
    <t>Montáž a dodávka  Okno plastové dvojkr. +otv.-sklopné 1400 x1500 mm+ medziok. pilier ,zaskl. priehľ.izol. trojsklom  , vr. kovania - ozn. O/05</t>
  </si>
  <si>
    <t>910353049</t>
  </si>
  <si>
    <t>789</t>
  </si>
  <si>
    <t>766670999</t>
  </si>
  <si>
    <t>Montáž okna strešného, veľkosť okna 55x78 cm C 02 so zatepľovacou sadou, parozábranou a lemovaním - ozn. SO/03</t>
  </si>
  <si>
    <t>1724617035</t>
  </si>
  <si>
    <t>790</t>
  </si>
  <si>
    <t>611310004500</t>
  </si>
  <si>
    <t>Strešné okno plastové , kyvné s izol.trojsklom - 550x780 mm, vr. kovania</t>
  </si>
  <si>
    <t>-696569615</t>
  </si>
  <si>
    <t>791</t>
  </si>
  <si>
    <t>611380002800</t>
  </si>
  <si>
    <t>Lemovanie hliníkové  550x780 mm bez zatepľovacej sady, pre profilovanú strešnú krytinu do 120 mm</t>
  </si>
  <si>
    <t>-1953633999</t>
  </si>
  <si>
    <t>792</t>
  </si>
  <si>
    <t>611380006100</t>
  </si>
  <si>
    <t>Zatepľovacia sada  550x780 mm</t>
  </si>
  <si>
    <t>220680458</t>
  </si>
  <si>
    <t>793</t>
  </si>
  <si>
    <t>611380007900</t>
  </si>
  <si>
    <t>Manžeta z parotesnej fólie 550x780 mm</t>
  </si>
  <si>
    <t>1055569643</t>
  </si>
  <si>
    <t>794</t>
  </si>
  <si>
    <t>766671002</t>
  </si>
  <si>
    <t>Montáž okna strešného , veľkosť okna 78x118 cm M 06 so zatepľovacou sadou, parozábranou a lemovaním - ozn. SO/02</t>
  </si>
  <si>
    <t>-47133082</t>
  </si>
  <si>
    <t>795</t>
  </si>
  <si>
    <t>611310004800</t>
  </si>
  <si>
    <t>Strešné okno plastové , kyvné s izol.trojsklom -  780x1180 mm, vr. kovania</t>
  </si>
  <si>
    <t>-516517410</t>
  </si>
  <si>
    <t>796</t>
  </si>
  <si>
    <t>611380005000</t>
  </si>
  <si>
    <t>Lemovanie hliníkové  780x1180 mm bez zatepľovacej sady</t>
  </si>
  <si>
    <t>-706825911</t>
  </si>
  <si>
    <t>797</t>
  </si>
  <si>
    <t>611380006700</t>
  </si>
  <si>
    <t>Zatepľovacia sada  780x1880 mm</t>
  </si>
  <si>
    <t>936060170</t>
  </si>
  <si>
    <t>798</t>
  </si>
  <si>
    <t>611380008600</t>
  </si>
  <si>
    <t>Manžeta z parotesnej fólie  780x1180 mm</t>
  </si>
  <si>
    <t>131753215</t>
  </si>
  <si>
    <t>799</t>
  </si>
  <si>
    <t>766671003</t>
  </si>
  <si>
    <t>Montáž okna strešného, veľkosť okna 78x140 cm M 08 so zatepľovacou sadou, parozábranou a lemovaním - ozn. SO/01</t>
  </si>
  <si>
    <t>1449881229</t>
  </si>
  <si>
    <t>800</t>
  </si>
  <si>
    <t>611310005800</t>
  </si>
  <si>
    <t>Strešné okno plastové , kyvné s izol.trojsklom 780x1400 mm , vr. kovania</t>
  </si>
  <si>
    <t>-1072949394</t>
  </si>
  <si>
    <t>801</t>
  </si>
  <si>
    <t>611380003400</t>
  </si>
  <si>
    <t>Lemovanie hliníkové v 780x1400 mm bez zatepľovacej sady, pre profilovanú strešnú krytinu do 120 mm</t>
  </si>
  <si>
    <t>-1555781956</t>
  </si>
  <si>
    <t>802</t>
  </si>
  <si>
    <t>611380006800</t>
  </si>
  <si>
    <t>Zatepľovacia sada 780x1400 mm</t>
  </si>
  <si>
    <t>1148989737</t>
  </si>
  <si>
    <t>803</t>
  </si>
  <si>
    <t>611380008700</t>
  </si>
  <si>
    <t>Manžeta z parotesnej fólie780x1400 mm</t>
  </si>
  <si>
    <t>487217144</t>
  </si>
  <si>
    <t>804</t>
  </si>
  <si>
    <t>767310110</t>
  </si>
  <si>
    <t>Montáž výlezu do šikmej strechy so zatepľovacou sadou a lemovaním pre vykurované priestory - ozn. SV</t>
  </si>
  <si>
    <t>-637334247</t>
  </si>
  <si>
    <t>805</t>
  </si>
  <si>
    <t>611330000100</t>
  </si>
  <si>
    <t>Strešný výlez  500x550 mm pre šikmú strechu</t>
  </si>
  <si>
    <t>2098685578</t>
  </si>
  <si>
    <t>806</t>
  </si>
  <si>
    <t>611380003001</t>
  </si>
  <si>
    <t>Lemovanie hliníkové 500x550 mm bez zatepľovacej sady, pre profilovanú strešnú krytinu do 120 mm</t>
  </si>
  <si>
    <t>1596044653</t>
  </si>
  <si>
    <t>807</t>
  </si>
  <si>
    <t>611380006401</t>
  </si>
  <si>
    <t>Zatepľovacia sada  500x550 mm</t>
  </si>
  <si>
    <t>1825395463</t>
  </si>
  <si>
    <t>808</t>
  </si>
  <si>
    <t>767211113</t>
  </si>
  <si>
    <t>Montáž schodov rovných sťahovacích osadených na oceľovú konštrukciu do muriva</t>
  </si>
  <si>
    <t>-722222028</t>
  </si>
  <si>
    <t>809</t>
  </si>
  <si>
    <t>767650000</t>
  </si>
  <si>
    <t>Strešné sťahovacie schody s proti pož.ochranou EI/30/D3  -700x1200 mm   -  ozn. S/01</t>
  </si>
  <si>
    <t>1476691113</t>
  </si>
  <si>
    <t>810</t>
  </si>
  <si>
    <t>7679.105</t>
  </si>
  <si>
    <t>Montáž a dodávka  Hliníkové lamelové exteriér. žalúzie 1400x1500 mm , RAL 9006</t>
  </si>
  <si>
    <t>-368943358</t>
  </si>
  <si>
    <t>811</t>
  </si>
  <si>
    <t>7679.106</t>
  </si>
  <si>
    <t>Montáž a dodávka  Hliníkové lamelové exteriér. žalúzie 1400x1600 mm , RAL 9006</t>
  </si>
  <si>
    <t>1058345646</t>
  </si>
  <si>
    <t>812</t>
  </si>
  <si>
    <t>7679.111</t>
  </si>
  <si>
    <t>Montáž a dodávka  Hliníkové interiér. žalúzie  pre strešné okná 780x1400 mm</t>
  </si>
  <si>
    <t>1215263514</t>
  </si>
  <si>
    <t>0,78*1,4*10</t>
  </si>
  <si>
    <t>813</t>
  </si>
  <si>
    <t>5531414601</t>
  </si>
  <si>
    <t xml:space="preserve">Montáž a dodávka Mreža dekoračná oceľová 900x600 mm , kotvenie- chem. hmoždinkami , farba biela matná - ozn. Z1/MR  </t>
  </si>
  <si>
    <t>-1958280665</t>
  </si>
  <si>
    <t>814</t>
  </si>
  <si>
    <t>5531414602</t>
  </si>
  <si>
    <t xml:space="preserve">Montáž a dodávka Mreža otvárateľná zvnútra-posuvná na lište , oceľová 900x600 mm , uzamykateľná , kotvenie- chem. hmoždinkami , farba biela matná - ozn. Z2/MR  </t>
  </si>
  <si>
    <t>-1535661015</t>
  </si>
  <si>
    <t>815</t>
  </si>
  <si>
    <t>5531414603</t>
  </si>
  <si>
    <t xml:space="preserve">Montáž a dodávka Mreža dekoračná oceľová 1500x700 mm , kotvenie- chem. hmoždinkami , farba biela matná - ozn. Z3/MR  </t>
  </si>
  <si>
    <t>-1258117619</t>
  </si>
  <si>
    <t>816</t>
  </si>
  <si>
    <t>5531414604</t>
  </si>
  <si>
    <t xml:space="preserve">Montáž a dodávka Mreža dekoračná oceľová 1800x700 mm , kotvenie- chem. hmoždinkami , farba biela matná - ozn. Z4/MR  </t>
  </si>
  <si>
    <t>843254664</t>
  </si>
  <si>
    <t>817</t>
  </si>
  <si>
    <t>5531414605</t>
  </si>
  <si>
    <t xml:space="preserve">Montáž a dodávka Mreža dekoračná oceľová 1100x900 mm , kotvenie- chem. hmoždinkami , farba biela matná - ozn. Z5/MR  </t>
  </si>
  <si>
    <t>1901396222</t>
  </si>
  <si>
    <t>818</t>
  </si>
  <si>
    <t>78792100.1</t>
  </si>
  <si>
    <t>Montáž  a dodávka  Zábradlie na vedľ. schodisku  dl. 1,35 m -  nerez brúsený, vr.kotvenia do hl. 150 mm + 5m nerezovej tyče - ozn.Z8/Z1</t>
  </si>
  <si>
    <t>-1642677832</t>
  </si>
  <si>
    <t>819</t>
  </si>
  <si>
    <t>78792100.2</t>
  </si>
  <si>
    <t>Montáž  a dodávka  Zábradlie na vedľ. schodisku  dl. 1,849m -  nerez brúsený, vr.kotvenia do hl. 150 mm  - ozn.Z8/Z2</t>
  </si>
  <si>
    <t>-484744042</t>
  </si>
  <si>
    <t>820</t>
  </si>
  <si>
    <t>78792100.3</t>
  </si>
  <si>
    <t>Montáž  a dodávka  Zábradlie na vedľ. schodisku  dl. 0,95 m -  nerez brúsený, vr.kotvenia do hl. 150 mm  - ozn.Z8/Z2</t>
  </si>
  <si>
    <t>241456796</t>
  </si>
  <si>
    <t>821</t>
  </si>
  <si>
    <t>78792100.4</t>
  </si>
  <si>
    <t>Montáž  a dodávka  Zábradlie na rampe  dl.7,725 m -  d50/2 mm- dl.20,1 m -nerez brúsený, vr.kotvenia + 35m nerezovej tyče  - ozn.Z9/Z1</t>
  </si>
  <si>
    <t>-760004587</t>
  </si>
  <si>
    <t>822</t>
  </si>
  <si>
    <t>78792100.5</t>
  </si>
  <si>
    <t>Montáž  a dodávka  Zábradlie na rampe  dl.6,435 m -  d50/2 mm- dl.17,5 m -nerez brúsený, vr.kotvenia  - ozn.Z9/Z2</t>
  </si>
  <si>
    <t>777359259</t>
  </si>
  <si>
    <t>823</t>
  </si>
  <si>
    <t>78792100.6</t>
  </si>
  <si>
    <t>Montáž  a dodávka  Zábradlie na rampe  dl.3,92 m -  d50/2 mm- dl.11,45 m -nerez brúsený, vr.kotvenia  - ozn.Z9/Z3</t>
  </si>
  <si>
    <t>1721595013</t>
  </si>
  <si>
    <t>824</t>
  </si>
  <si>
    <t>78792100.7</t>
  </si>
  <si>
    <t>Montáž  a dodávka  Zábradlie na rampe  dl.1,16 m -  d50/2 mm- dl.4,15 m -nerez brúsený, vr.kotvenia  - ozn.Z9/Z4</t>
  </si>
  <si>
    <t>-453821236</t>
  </si>
  <si>
    <t>825</t>
  </si>
  <si>
    <t>78792100.8</t>
  </si>
  <si>
    <t>Montáž  a dodávka  Zábradlie na rampe  dl.8,01 m -  d50/2 mm- dl.22,3 m -nerez brúsený, vr.kotvenia  - ozn.Z9/Z5</t>
  </si>
  <si>
    <t>404209222</t>
  </si>
  <si>
    <t>826</t>
  </si>
  <si>
    <t>78792100.9</t>
  </si>
  <si>
    <t>Montáž  a dodávka  Zábradlie na rampe  dl.6,56 m -  d50/2 mm- dl.17,7 m -nerez brúsený, vr.kotvenia  - ozn.Z9/Z6</t>
  </si>
  <si>
    <t>1314440977</t>
  </si>
  <si>
    <t>827</t>
  </si>
  <si>
    <t>78792100.10</t>
  </si>
  <si>
    <t>Montáž  a dodávka  Zábradlie na hlav. schodisku dl. 1,5m -  d50/2 mm- dl.3,05 m -nerez brúsený, vr.kotvenia  - ozn.Z9/Z7</t>
  </si>
  <si>
    <t>763275114</t>
  </si>
  <si>
    <t>828</t>
  </si>
  <si>
    <t>78792100.11</t>
  </si>
  <si>
    <t>Montáž  a dodávka  Zábradlie na hlav. schodisku dl. 2,165m -  d50/2 mm- dl.6,74 m -nerez brúsený, vr.kotvenia  - ozn.Z9/Z8</t>
  </si>
  <si>
    <t>675068809</t>
  </si>
  <si>
    <t>829</t>
  </si>
  <si>
    <t>79792100.12</t>
  </si>
  <si>
    <t>Montáž  a dodávka  Madlo stenové dl. 2,0 m -  d50/2 mm-nerez brúsený, vr.kotvenia  - ozn.Z10/M1</t>
  </si>
  <si>
    <t>2062361260</t>
  </si>
  <si>
    <t>830</t>
  </si>
  <si>
    <t>79792100.13</t>
  </si>
  <si>
    <t>Montáž  a dodávka  Madlo stenové dl. 5,5 m -  d50/2 mm-nerez brúsený, vr.kotvenia  - ozn.Z10/M2</t>
  </si>
  <si>
    <t>-839028006</t>
  </si>
  <si>
    <t>831</t>
  </si>
  <si>
    <t>79792100.14</t>
  </si>
  <si>
    <t>Montáž  a dodávka  Madlo stenové dl. 9,0m -  d50/2 mm-nerez brúsený, vr.kotvenia  - ozn.Z10/M3</t>
  </si>
  <si>
    <t>919041730</t>
  </si>
  <si>
    <t>832</t>
  </si>
  <si>
    <t>79792100.15</t>
  </si>
  <si>
    <t>Montáž  a dodávka  Madlo stenové dl. 4,375 m -  d50/2 mm-nerez brúsený, vr.kotvenia  - ozn.Z10/M4</t>
  </si>
  <si>
    <t>1742131481</t>
  </si>
  <si>
    <t>833</t>
  </si>
  <si>
    <t>79792100.16</t>
  </si>
  <si>
    <t>Montáž  a dodávka  Madlo stenové dl. 4,475 m -  d50/2 mm-nerez brúsený, vr.kotvenia  - ozn.Z10/M5</t>
  </si>
  <si>
    <t>47731993</t>
  </si>
  <si>
    <t>834</t>
  </si>
  <si>
    <t>79792100.17</t>
  </si>
  <si>
    <t>Montáž  a dodávka  Madlo stenové dl. 6,4 m -  d50/2 mm-nerez brúsený, vr.kotvenia  - ozn.Z10/M6</t>
  </si>
  <si>
    <t>-1741432825</t>
  </si>
  <si>
    <t>835</t>
  </si>
  <si>
    <t>79792100.18</t>
  </si>
  <si>
    <t>Montáž  a dodávka  Madlo stenové dl. 2,96 m -  d50/2 mm-nerez brúsený, vr.kotvenia  - ozn.Z10/M7</t>
  </si>
  <si>
    <t>2063284893</t>
  </si>
  <si>
    <t>836</t>
  </si>
  <si>
    <t>79792100.19</t>
  </si>
  <si>
    <t>Montáž  a dodávka  Madlo schodiskové dl. 2,68 m -  d50/2 mm-nerez brúsený, vr.kotvenia a zaslep. klobúčikov - ozn.Z11/M1</t>
  </si>
  <si>
    <t>-1311830601</t>
  </si>
  <si>
    <t>837</t>
  </si>
  <si>
    <t>79792101.01</t>
  </si>
  <si>
    <t>Montáž  a dodávka  Madlo schodiskové dl. 1,85 m -  d50/2 mm-nerez brúsený, vr.kotvenia a zaslep. klobúčikov - ozn.Z11/M2</t>
  </si>
  <si>
    <t>-1944791064</t>
  </si>
  <si>
    <t>838</t>
  </si>
  <si>
    <t>79792101.02</t>
  </si>
  <si>
    <t>Montáž  a dodávka  Madlo schodiskové dl. 7,51 m -  d50/2 mm-nerez brúsený, vr.kotvenia a zaslep. klobúčikov - ozn.Z11/M3</t>
  </si>
  <si>
    <t>1890489710</t>
  </si>
  <si>
    <t>839</t>
  </si>
  <si>
    <t>79792101.03</t>
  </si>
  <si>
    <t>Montáž  a dodávka  Madlo schodiskové dl. 5,61 m -  d50/2 mm-nerez brúsený, vr.kotvenia a zaslep. klobúčikov - ozn.Z11/M4</t>
  </si>
  <si>
    <t>1728426118</t>
  </si>
  <si>
    <t>840</t>
  </si>
  <si>
    <t>79792101.04</t>
  </si>
  <si>
    <t>Montáž  a dodávka  Madlo schodiskové dl. 2,61 m -  d50/2 mm-nerez brúsený, vr.kotvenia a zaslep. klobúčikov - ozn.Z12/M1</t>
  </si>
  <si>
    <t>-1154162574</t>
  </si>
  <si>
    <t>841</t>
  </si>
  <si>
    <t>79792101.05</t>
  </si>
  <si>
    <t>Montáž  a dodávka  Madlo schodiskové dl. 7,18 m -  d50/2 mm-nerez brúsený, vr.kotvenia a zaslep. klobúčikov - ozn.Z12/M2</t>
  </si>
  <si>
    <t>-226710005</t>
  </si>
  <si>
    <t>842</t>
  </si>
  <si>
    <t>79792101.06</t>
  </si>
  <si>
    <t>Montáž  a dodávka  Madlo schodiskové dl. 5,58 m -  d50/2 mm-nerez brúsený, vr.kotvenia a zaslep. klobúčikov - ozn.Z12/M3</t>
  </si>
  <si>
    <t>73865302</t>
  </si>
  <si>
    <t>843</t>
  </si>
  <si>
    <t>767600001</t>
  </si>
  <si>
    <t>Montáž atypických stavebných konštr. -strieška  nad boč.schodiskom  , celk. 5 ks  -  ozn. Z8/S1 , S2</t>
  </si>
  <si>
    <t>-1154726961</t>
  </si>
  <si>
    <t>844</t>
  </si>
  <si>
    <t>553111112</t>
  </si>
  <si>
    <t>Oceľová konštr. striešky, vr. kotvenia - ozn. Z8/S1 , S2</t>
  </si>
  <si>
    <t>-45737923</t>
  </si>
  <si>
    <t>tr.pr.60x60/2 mm - dl.3,1 - 3 ks</t>
  </si>
  <si>
    <t>3,1*3*6,7</t>
  </si>
  <si>
    <t>tr. pr. 101,6x2 mm - dl.1,5 m -2 ks</t>
  </si>
  <si>
    <t>1,66*2*9,667</t>
  </si>
  <si>
    <t>845</t>
  </si>
  <si>
    <t>553111113</t>
  </si>
  <si>
    <t>Mat. pre zámoč.výrobu -polykarbonátová platňa hr.10 mm- konštr. striešky - ozn. Z8/S1 , S2</t>
  </si>
  <si>
    <t>26964434</t>
  </si>
  <si>
    <t>3,2*1,2*5</t>
  </si>
  <si>
    <t>846</t>
  </si>
  <si>
    <t>553111116</t>
  </si>
  <si>
    <t>Mat. pre zámoč.výrobu -hliníková lišta prítlačná - konštr. striešky -  ozn. Z8/S1 , S2</t>
  </si>
  <si>
    <t>-233223373</t>
  </si>
  <si>
    <t>3,2*3</t>
  </si>
  <si>
    <t>847</t>
  </si>
  <si>
    <t>767600000</t>
  </si>
  <si>
    <t>Montáž atypických stavebných konštr. -strieška  nad hlav.vstupom   -  ozn. Z9/S1 , S2</t>
  </si>
  <si>
    <t>210028998</t>
  </si>
  <si>
    <t>848</t>
  </si>
  <si>
    <t>553111111</t>
  </si>
  <si>
    <t>Oceľová konštr. striešky vr. kotvenia - ozn. Z9/S1 , S2</t>
  </si>
  <si>
    <t>2098823617</t>
  </si>
  <si>
    <t>tr.pr.60x60/2 mm - dl.4,1 - 7 ks</t>
  </si>
  <si>
    <t>4,1*7*6,7</t>
  </si>
  <si>
    <t>tr. pr. 101,6x2 mm - dl.4,26m -2 ks</t>
  </si>
  <si>
    <t>4,26*2*9,667</t>
  </si>
  <si>
    <t>849</t>
  </si>
  <si>
    <t>553111114</t>
  </si>
  <si>
    <t>Mat. pre zámoč.výrobu -polykarbonátová platňa hr.10 mm- konštr. striešky - SH</t>
  </si>
  <si>
    <t>-227501290</t>
  </si>
  <si>
    <t>4,2*3,5</t>
  </si>
  <si>
    <t>850</t>
  </si>
  <si>
    <t>553111115</t>
  </si>
  <si>
    <t>Mat. pre zámoč.výrobu -hliníková lišta prítlačná - konštr. striešky - SH</t>
  </si>
  <si>
    <t>161838512</t>
  </si>
  <si>
    <t>3,5*7</t>
  </si>
  <si>
    <t>851</t>
  </si>
  <si>
    <t>79792100.20</t>
  </si>
  <si>
    <t>Montáž  a dodávka   Oceľový rám + dvojkrídl. plechové dvierka 900x1500 mm , vr. kov. - zámok dózický,náter 1xzákl.+2x vrchný -tmavohnedá  - uzáver prístupu ku komínovému telesu - ozn.Z12/U</t>
  </si>
  <si>
    <t>-1327361477</t>
  </si>
  <si>
    <t>852</t>
  </si>
  <si>
    <t>79792100.21</t>
  </si>
  <si>
    <t>Montáž  a dodávka   Oceľový rám + dvojkrídl. dvierka z perfor. plechu v ráme  1900x800 mm , vr. kov. - zámok dózický , povrch.úp,-zinok   - uzáver priestoru pod zadnou rampou - ozn.Z13/U</t>
  </si>
  <si>
    <t>-546285536</t>
  </si>
  <si>
    <t>853</t>
  </si>
  <si>
    <t>76710009</t>
  </si>
  <si>
    <t>Montáž a dodávka  Čistiaca vstupná  rohož ,vrát. hliníkového rámu L30x30x3 mm, kotvená do podlahy-4,0 m2, pozink .</t>
  </si>
  <si>
    <t>-348293531</t>
  </si>
  <si>
    <t>854</t>
  </si>
  <si>
    <t>998767203</t>
  </si>
  <si>
    <t>Presun hmôt pre kovové stavebné doplnkové konštrukcie v objektoch výšky nad 12 do 24 m</t>
  </si>
  <si>
    <t>-1243332263</t>
  </si>
  <si>
    <t>Podlahy z dlaždíc</t>
  </si>
  <si>
    <t>855</t>
  </si>
  <si>
    <t>771415015</t>
  </si>
  <si>
    <t>Montáž soklíkov z obkladačiek do tmelu v. 150 mm</t>
  </si>
  <si>
    <t>1894282087</t>
  </si>
  <si>
    <t>m.1.01</t>
  </si>
  <si>
    <t>(2*(3,35+4,35))-(1,3*2+2,0+0,9)</t>
  </si>
  <si>
    <t>(2*(3,4+2,7))-0,9</t>
  </si>
  <si>
    <t>(2*(6,725+5,65))-(1,3*2+1,1)</t>
  </si>
  <si>
    <t>m.1.05</t>
  </si>
  <si>
    <t>(2*(3,35+5,0))-0,9</t>
  </si>
  <si>
    <t>(2*(3,35+2,0))-0,9*4</t>
  </si>
  <si>
    <t>(2*(1,675+3,0))-0,9</t>
  </si>
  <si>
    <t>(2*(3,4+3,0))-1,2</t>
  </si>
  <si>
    <t>(2*(3,0+4,225)-3,7)-1,1</t>
  </si>
  <si>
    <t>m.1.28</t>
  </si>
  <si>
    <t>(2*(1,3+6,8))-(0,9*3+1,9+1,0*2)</t>
  </si>
  <si>
    <t>m.1.29</t>
  </si>
  <si>
    <t>(2*(2,575+2,5))-0,9</t>
  </si>
  <si>
    <t>m.1.32</t>
  </si>
  <si>
    <t>(2*(2,9+2,85))-(0,7+0,9+1,2)</t>
  </si>
  <si>
    <t>m.1.35</t>
  </si>
  <si>
    <t>(2*(4,95+10,35))-3,7</t>
  </si>
  <si>
    <t>(2*(35,3+1,7))-(0,9*11+1,45)</t>
  </si>
  <si>
    <t>m.1.38</t>
  </si>
  <si>
    <t>(2*(8,3+1,7))-(0,9*7+1,45)</t>
  </si>
  <si>
    <t>m.1.39</t>
  </si>
  <si>
    <t>(2*(2,38+1,275))-0,9</t>
  </si>
  <si>
    <t>m.2.02a</t>
  </si>
  <si>
    <t>(4,0*2+1,3)-(0,9+1,5)</t>
  </si>
  <si>
    <t>(2*(3,35+2,925))-0,9*2</t>
  </si>
  <si>
    <t>(2*(6,35+2,7))-0,9</t>
  </si>
  <si>
    <t>(2*(9,85+5,6))-(0,6+0,9*4+1,5)</t>
  </si>
  <si>
    <t>m.2.10a</t>
  </si>
  <si>
    <t>(2*(3,4+3,0))-(1,5+1,2)</t>
  </si>
  <si>
    <t>(2*(36,1+1,7))-(0,9*17+1,5)</t>
  </si>
  <si>
    <t>m.2.33</t>
  </si>
  <si>
    <t>(2*(1,3+5,9))-(0,7+0,9*3)</t>
  </si>
  <si>
    <t>m.3.01</t>
  </si>
  <si>
    <t>(2*(3,3+4,0))-0,9*5</t>
  </si>
  <si>
    <t>(2*(36,2+1,7))-(0,9*17+2,4)</t>
  </si>
  <si>
    <t>(2*(3,35+5,2))-0,9</t>
  </si>
  <si>
    <t>21*0,15</t>
  </si>
  <si>
    <t>(2*(3,4+3,15))-(2,4+1,2)</t>
  </si>
  <si>
    <t>(2,2+3,46+1,6+6,9)-0,9*2</t>
  </si>
  <si>
    <t>(2*(4,125+3,1))-0,95</t>
  </si>
  <si>
    <t>(2*(8,4+6,35))-1,9</t>
  </si>
  <si>
    <t>(5,15+10,45+3,25+6,875+6,0)-(0,95+1,8)</t>
  </si>
  <si>
    <t>(2*(6,1+2,85))-1,0</t>
  </si>
  <si>
    <t>856</t>
  </si>
  <si>
    <t>771575208</t>
  </si>
  <si>
    <t>Montáž podláh z dlaždíc keram. ukladanie do tmelu hr. 5 mm</t>
  </si>
  <si>
    <t>-501666021</t>
  </si>
  <si>
    <t>ker. dl.</t>
  </si>
  <si>
    <t>ker. dl.mrazuvzd.</t>
  </si>
  <si>
    <t>857</t>
  </si>
  <si>
    <t>5976412200.6</t>
  </si>
  <si>
    <t>Dlaždice keramické hr.10 mm</t>
  </si>
  <si>
    <t>-436343353</t>
  </si>
  <si>
    <t>sokle</t>
  </si>
  <si>
    <t>625,095*0,15</t>
  </si>
  <si>
    <t>ker.dl.</t>
  </si>
  <si>
    <t>288,66</t>
  </si>
  <si>
    <t>382,424*1,02</t>
  </si>
  <si>
    <t>858</t>
  </si>
  <si>
    <t>5976412200.7</t>
  </si>
  <si>
    <t>Dlaždice keramické hr.10 mm - mrazuvzdorné , protišmyk.</t>
  </si>
  <si>
    <t>2062326295</t>
  </si>
  <si>
    <t>21,395*1,02</t>
  </si>
  <si>
    <t>859</t>
  </si>
  <si>
    <t>771589795</t>
  </si>
  <si>
    <t>Príplatok k cene za škárovanie bielym cementom podláh kladených do tmelu</t>
  </si>
  <si>
    <t>-199127194</t>
  </si>
  <si>
    <t>390,072+21,823</t>
  </si>
  <si>
    <t>860</t>
  </si>
  <si>
    <t>998771203</t>
  </si>
  <si>
    <t>Presun hmôt pre podlahy z dlaždíc v objektoch výšky nad 12 do 24 m</t>
  </si>
  <si>
    <t>-1338913112</t>
  </si>
  <si>
    <t>Podlahy z prírod.a konglomer.kameňa</t>
  </si>
  <si>
    <t>861</t>
  </si>
  <si>
    <t>7725011401</t>
  </si>
  <si>
    <t>Kladenie dlažby z betónových dlaždíc hr. do 30 mm , do lepidla v dvoch vrstvách</t>
  </si>
  <si>
    <t>-1868970717</t>
  </si>
  <si>
    <t>862</t>
  </si>
  <si>
    <t>63232130022</t>
  </si>
  <si>
    <t>Dlaždice betónové vymývané 400x400 mm, hr.30  mm</t>
  </si>
  <si>
    <t>686692974</t>
  </si>
  <si>
    <t>na okrajoch budú použité okrajové dlaždice, na rohoch rohové dlaždice s upravenými hranami</t>
  </si>
  <si>
    <t>34,104*1,05</t>
  </si>
  <si>
    <t>863</t>
  </si>
  <si>
    <t>63232130023</t>
  </si>
  <si>
    <t>Dlaždice betónové vymývané 300x300 mm, hr.30  mm</t>
  </si>
  <si>
    <t>1519112908</t>
  </si>
  <si>
    <t>7*(0,15+0,3)*3,0*1,05</t>
  </si>
  <si>
    <t>864</t>
  </si>
  <si>
    <t>998772201</t>
  </si>
  <si>
    <t>Presun hmôt pre kamennú dlažbu v objektoch výšky do 6 m</t>
  </si>
  <si>
    <t>-297013547</t>
  </si>
  <si>
    <t>Podlahy povlakové</t>
  </si>
  <si>
    <t>865</t>
  </si>
  <si>
    <t>776220110</t>
  </si>
  <si>
    <t>Lepenie povlakových podláh  PVC homogénne alebo heterogénne na schodiskových stupňoch na stupnice rovné , vr. hrany PVC</t>
  </si>
  <si>
    <t>-232646932</t>
  </si>
  <si>
    <t>18*3*1,0</t>
  </si>
  <si>
    <t>15*3*1,25</t>
  </si>
  <si>
    <t>866</t>
  </si>
  <si>
    <t>776411011</t>
  </si>
  <si>
    <t xml:space="preserve">Lepenie podlahových soklíkov alebo líšt </t>
  </si>
  <si>
    <t>-920793140</t>
  </si>
  <si>
    <t>m.17</t>
  </si>
  <si>
    <t>(2*(4,7+2,0))-0,8</t>
  </si>
  <si>
    <t>m.18</t>
  </si>
  <si>
    <t>(2*(6,0+2,45))-0,8*2</t>
  </si>
  <si>
    <t>m.19</t>
  </si>
  <si>
    <t>(2*(3,1+4,25))-(0,8+1,8)</t>
  </si>
  <si>
    <t>m.20</t>
  </si>
  <si>
    <t>(2*(6,7+4,7))-0,8*2</t>
  </si>
  <si>
    <t>m.21</t>
  </si>
  <si>
    <t>(2*(6,7+4,7))-(0,8+0,9)</t>
  </si>
  <si>
    <t>m.22</t>
  </si>
  <si>
    <t>(2*(5,85+4,7))-0,8</t>
  </si>
  <si>
    <t>m.1.06</t>
  </si>
  <si>
    <t>m.1.08</t>
  </si>
  <si>
    <t>m.1.09</t>
  </si>
  <si>
    <t>m.1.11</t>
  </si>
  <si>
    <t>(2*(3,3+5,0))-0,9</t>
  </si>
  <si>
    <t>(2*(3,275+3,0))-(0,9+0,95)</t>
  </si>
  <si>
    <t>(2*(3,35+3,0))-0,9</t>
  </si>
  <si>
    <t>m.2.06</t>
  </si>
  <si>
    <t>m.2.08</t>
  </si>
  <si>
    <t>m.2.09</t>
  </si>
  <si>
    <t>m.2.11</t>
  </si>
  <si>
    <t>m.2.12</t>
  </si>
  <si>
    <t>m.2.14</t>
  </si>
  <si>
    <t>(2*(3,25+3,0))-0,9</t>
  </si>
  <si>
    <t>m.2.37</t>
  </si>
  <si>
    <t>(2*(2,45+2,2))-0,7</t>
  </si>
  <si>
    <t>(2*(4,0+3,15))-0,9</t>
  </si>
  <si>
    <t>(2*(4,0+4,7))-0,9</t>
  </si>
  <si>
    <t>(2*(4,0+4,45))-0,9</t>
  </si>
  <si>
    <t>(2*(4,95+3,5))-0,9</t>
  </si>
  <si>
    <t>m.2.42</t>
  </si>
  <si>
    <t>(2*(4,95+3,5))-(0,9+1,1)</t>
  </si>
  <si>
    <t>(2*(4,95+3,05))-0,9</t>
  </si>
  <si>
    <t>(2*(3,6+2,95))-0,9</t>
  </si>
  <si>
    <t>m.3.06</t>
  </si>
  <si>
    <t>(2*(3,4+5,15))-0,9</t>
  </si>
  <si>
    <t>m.3.07</t>
  </si>
  <si>
    <t>(2*(3,35+5,15))-0,9</t>
  </si>
  <si>
    <t>m.3.10</t>
  </si>
  <si>
    <t>m.3.11</t>
  </si>
  <si>
    <t>m.3.14</t>
  </si>
  <si>
    <t>m.3.15</t>
  </si>
  <si>
    <t>m.3.18</t>
  </si>
  <si>
    <t>m.3.26</t>
  </si>
  <si>
    <t>(2*(3,25+3,1))-0,9</t>
  </si>
  <si>
    <t>m.3.27</t>
  </si>
  <si>
    <t>m.3.28</t>
  </si>
  <si>
    <t>(2*(3,35+3,1))-0,9</t>
  </si>
  <si>
    <t>m.3.29</t>
  </si>
  <si>
    <t>m.3.30</t>
  </si>
  <si>
    <t>m.3.31</t>
  </si>
  <si>
    <t>m.3.32</t>
  </si>
  <si>
    <t>m.3.33</t>
  </si>
  <si>
    <t>(4,775+4,0+3,4+2,0+2,7)-0,9</t>
  </si>
  <si>
    <t>867</t>
  </si>
  <si>
    <t>2868300200</t>
  </si>
  <si>
    <t>PVC lišta soklová výšky 100mm</t>
  </si>
  <si>
    <t>616331308</t>
  </si>
  <si>
    <t>788,875*1,02</t>
  </si>
  <si>
    <t>868</t>
  </si>
  <si>
    <t>776521101</t>
  </si>
  <si>
    <t xml:space="preserve">Lepenie povlakových podláh z plastov PVC </t>
  </si>
  <si>
    <t>1651661603</t>
  </si>
  <si>
    <t>9,4+14,7+13,18+30,32+31,49+27,5</t>
  </si>
  <si>
    <t>869</t>
  </si>
  <si>
    <t>284129105.1</t>
  </si>
  <si>
    <t>Podlahovina z PVC , hr 2mm , tr.1  + podložka</t>
  </si>
  <si>
    <t>-84628334</t>
  </si>
  <si>
    <t>(9,4+14,7+13,18+30,32+31,49+27,5)*1,02</t>
  </si>
  <si>
    <t>sch.1.-3.np</t>
  </si>
  <si>
    <t>(18*(0,3+0,15)*1,0+1,0*1,0*2)*3*1,02</t>
  </si>
  <si>
    <t>(15*(0,3+0,15)*1,25)*3*1,02</t>
  </si>
  <si>
    <t>870</t>
  </si>
  <si>
    <t>998776203</t>
  </si>
  <si>
    <t>Presun hmôt pre podlahy povlakové v objektoch výšky nad 12 do 24 m</t>
  </si>
  <si>
    <t>-1727852460</t>
  </si>
  <si>
    <t>Podlahy syntetické</t>
  </si>
  <si>
    <t>871</t>
  </si>
  <si>
    <t>7771150310</t>
  </si>
  <si>
    <t>Podlahy liate  epoxid.z MasterTop 1324 - ozn. LP1</t>
  </si>
  <si>
    <t>-871563349</t>
  </si>
  <si>
    <t>872</t>
  </si>
  <si>
    <t>7771150311</t>
  </si>
  <si>
    <t>Podlahy liate  epoxid.z MasterTop 1326 - ozn. LP2</t>
  </si>
  <si>
    <t>-821564218</t>
  </si>
  <si>
    <t>22,54+9,18+38,83+16,0+16,5+14,3+12,63+51,23+43,35+14,28</t>
  </si>
  <si>
    <t>4,36+10,0+17,15+49,45+16,5+10,2+61,71+11,82+5,39+12,6+18,8+17,8+17,33+17,33+15,1</t>
  </si>
  <si>
    <t>873</t>
  </si>
  <si>
    <t>998777203</t>
  </si>
  <si>
    <t>Presun hmôt pre podlahy syntetické v objektoch výšky nad 12 do 24 m</t>
  </si>
  <si>
    <t>-1068100343</t>
  </si>
  <si>
    <t>Dokončovacie práce a obklady</t>
  </si>
  <si>
    <t>874</t>
  </si>
  <si>
    <t>781445078</t>
  </si>
  <si>
    <t>Montáž obkladov stien z obkladačiek hutných, keramických do tmelu, v obmedz. priest., škar. biel. cementom  200x200 mm</t>
  </si>
  <si>
    <t>72423774</t>
  </si>
  <si>
    <t>875</t>
  </si>
  <si>
    <t>5976574000.1.1</t>
  </si>
  <si>
    <t>Obkladačky keramické glazované jednofarebné hladké B 200x200 Ia</t>
  </si>
  <si>
    <t>-984732073</t>
  </si>
  <si>
    <t>685,035*1,02</t>
  </si>
  <si>
    <t>876</t>
  </si>
  <si>
    <t>998781203</t>
  </si>
  <si>
    <t>Presun hmôt pre obklady keramické v objektoch výšky nad 12 do 24 m</t>
  </si>
  <si>
    <t>-1475140298</t>
  </si>
  <si>
    <t>Dokončovacie práce - nátery</t>
  </si>
  <si>
    <t>877</t>
  </si>
  <si>
    <t>783225600</t>
  </si>
  <si>
    <t>Nátery kov.stav.doplnk.konštr. syntetické farby šedej na vzduchu schnúce 2x emailovaním</t>
  </si>
  <si>
    <t>338312152</t>
  </si>
  <si>
    <t>zárubne</t>
  </si>
  <si>
    <t>((2*1,97+0,6)+(0,1+0,05*2))</t>
  </si>
  <si>
    <t>((2*1,97+0,7)+(0,1+0,05*2))*2</t>
  </si>
  <si>
    <t>((2*1,97+0,8)+(0,1+0,05*2))*3</t>
  </si>
  <si>
    <t>((2*1,97+0,9)+(0,1+0,05*2))*88</t>
  </si>
  <si>
    <t>((2*2,1+1,1)+(0,1+0,05*2))</t>
  </si>
  <si>
    <t>((2*2,1+1,45)+(0,1+0,05*2))</t>
  </si>
  <si>
    <t>mreže</t>
  </si>
  <si>
    <t>0,9*0,6*2*19</t>
  </si>
  <si>
    <t>1,5*0,7*2</t>
  </si>
  <si>
    <t>1,8*0,7*2</t>
  </si>
  <si>
    <t>1,1*0,9*2</t>
  </si>
  <si>
    <t>OK</t>
  </si>
  <si>
    <t>2,57*32</t>
  </si>
  <si>
    <t xml:space="preserve"> strecha výťahového telesa </t>
  </si>
  <si>
    <t>20,0</t>
  </si>
  <si>
    <t>878</t>
  </si>
  <si>
    <t>783226100</t>
  </si>
  <si>
    <t>Nátery kov.stav.doplnk.konštr. syntetické farby šedej na vzduchu schnúce základný</t>
  </si>
  <si>
    <t>-47690275</t>
  </si>
  <si>
    <t>879</t>
  </si>
  <si>
    <t>783781002</t>
  </si>
  <si>
    <t>Nátery tesárskych konštrukcií povrchová impregnácia karbolínom dvojnásobné</t>
  </si>
  <si>
    <t>-515794893</t>
  </si>
  <si>
    <t>(2*(0,06+0,2))*2696,3</t>
  </si>
  <si>
    <t>(2*(0,1+0,2))*369,55</t>
  </si>
  <si>
    <t>(2*(0,16+0,2))*616,75</t>
  </si>
  <si>
    <t>(2*(0,16+0,14))*183,5</t>
  </si>
  <si>
    <t>880</t>
  </si>
  <si>
    <t>783814120</t>
  </si>
  <si>
    <t>Nátery stien dvojnásobné  - umyvateľné</t>
  </si>
  <si>
    <t>1817532677</t>
  </si>
  <si>
    <t>m.12</t>
  </si>
  <si>
    <t>(2*(4,7+2,25))*1,5</t>
  </si>
  <si>
    <t>-0,8*1,5</t>
  </si>
  <si>
    <t>(2*(4,7+2,0))*1,5</t>
  </si>
  <si>
    <t>(2*(6,0+2,45))*1,5</t>
  </si>
  <si>
    <t>-0,8*1,5*2</t>
  </si>
  <si>
    <t>(2*(3,1+4,25))*1,5</t>
  </si>
  <si>
    <t>-1,8*1,5</t>
  </si>
  <si>
    <t>(2*(6,7+4,7))*1,5</t>
  </si>
  <si>
    <t>(2*(5,85+4,7))*1,5</t>
  </si>
  <si>
    <t>881</t>
  </si>
  <si>
    <t>783894622.1</t>
  </si>
  <si>
    <t>Náter pre  sadrokartón- 1 x penetrácia , 2x vrchný biely Primalex oteruodolný</t>
  </si>
  <si>
    <t>1110897208</t>
  </si>
  <si>
    <t>571,92*1,15</t>
  </si>
  <si>
    <t xml:space="preserve"> Dokončovacie práce</t>
  </si>
  <si>
    <t>882</t>
  </si>
  <si>
    <t>784413301</t>
  </si>
  <si>
    <t>Pačokovanie vápenným mliekom dvojnásobné s 1x bielením v miestnostiach výšky do 3, 80 m</t>
  </si>
  <si>
    <t>1803059690</t>
  </si>
  <si>
    <t>1.pp-2.np</t>
  </si>
  <si>
    <t>4462,043</t>
  </si>
  <si>
    <t>883</t>
  </si>
  <si>
    <t>784452271</t>
  </si>
  <si>
    <t>Maľby z maliarskych zmesí tekutých Primalex, Superlex, Farmal jednofarebné dvojnás. výšky do 3,80 m</t>
  </si>
  <si>
    <t>-1797283558</t>
  </si>
  <si>
    <t>Hasiace prístroje</t>
  </si>
  <si>
    <t>884</t>
  </si>
  <si>
    <t>796.1</t>
  </si>
  <si>
    <t>Prístroj hasiaci práškový 6kg</t>
  </si>
  <si>
    <t>-1222679994</t>
  </si>
  <si>
    <t>Práce a dodávky M</t>
  </si>
  <si>
    <t>21-B</t>
  </si>
  <si>
    <t xml:space="preserve"> Elektromontáže-  Bleskozvod</t>
  </si>
  <si>
    <t>885</t>
  </si>
  <si>
    <t>MAT C-ANMIMA.29</t>
  </si>
  <si>
    <t>Zberná tyč na  strechu výšky 3m</t>
  </si>
  <si>
    <t>2092471927</t>
  </si>
  <si>
    <t>886</t>
  </si>
  <si>
    <t>MAT C-ANMIMA.1.1</t>
  </si>
  <si>
    <t>Svorka k zbernej tyči SJ 01</t>
  </si>
  <si>
    <t>-2027179320</t>
  </si>
  <si>
    <t>887</t>
  </si>
  <si>
    <t>MAT C-ANMIMA.2.1</t>
  </si>
  <si>
    <t>Pripojovacia svorka SP1</t>
  </si>
  <si>
    <t>-1994654210</t>
  </si>
  <si>
    <t>888</t>
  </si>
  <si>
    <t>MAT C-ANMIMA.3.1</t>
  </si>
  <si>
    <t>Skúšobná svorka SZ</t>
  </si>
  <si>
    <t>-1908739486</t>
  </si>
  <si>
    <t>889</t>
  </si>
  <si>
    <t>MAT C-ANMIMA.4.1</t>
  </si>
  <si>
    <t>Spojovacia svorka SS</t>
  </si>
  <si>
    <t>268407233</t>
  </si>
  <si>
    <t>890</t>
  </si>
  <si>
    <t>MAT C-ANMIMA.5.1</t>
  </si>
  <si>
    <t>Spojovacia svorka SR03</t>
  </si>
  <si>
    <t>-795824936</t>
  </si>
  <si>
    <t>891</t>
  </si>
  <si>
    <t>MAT C-ANMIMA.6.1</t>
  </si>
  <si>
    <t>Popisný štítok</t>
  </si>
  <si>
    <t>-329677538</t>
  </si>
  <si>
    <t>892</t>
  </si>
  <si>
    <t>MAT C-ANMIMA.7.1</t>
  </si>
  <si>
    <t>Vodič AlMgSi o 8 mm</t>
  </si>
  <si>
    <t>1124178690</t>
  </si>
  <si>
    <t>893</t>
  </si>
  <si>
    <t>MAT C-ANMIMA.8.1</t>
  </si>
  <si>
    <t>Podpera vedenia PV01</t>
  </si>
  <si>
    <t>-319757035</t>
  </si>
  <si>
    <t>894</t>
  </si>
  <si>
    <t>MAT C-ANMIMA.9.1</t>
  </si>
  <si>
    <t>Podpera vedenia PV23</t>
  </si>
  <si>
    <t>-1269935559</t>
  </si>
  <si>
    <t>895</t>
  </si>
  <si>
    <t>MAT C-ANMIMA.10.1</t>
  </si>
  <si>
    <t>Svorka  krížová SK</t>
  </si>
  <si>
    <t>1316169704</t>
  </si>
  <si>
    <t>896</t>
  </si>
  <si>
    <t>MAT DEHN.1</t>
  </si>
  <si>
    <t>Vodič HVI III</t>
  </si>
  <si>
    <t>-193811724</t>
  </si>
  <si>
    <t>897</t>
  </si>
  <si>
    <t>MAT DEHN.1.1</t>
  </si>
  <si>
    <t>Podpera vedenia pre HVI</t>
  </si>
  <si>
    <t>-1032383539</t>
  </si>
  <si>
    <t>898</t>
  </si>
  <si>
    <t>MAT C-ANMIMA.11.1</t>
  </si>
  <si>
    <t>Odkvapová  svorka S0</t>
  </si>
  <si>
    <t>662050857</t>
  </si>
  <si>
    <t>899</t>
  </si>
  <si>
    <t>MAT C-ANMIMA.12.1</t>
  </si>
  <si>
    <t>Pás FeZn 30x4 mm</t>
  </si>
  <si>
    <t>-2036737761</t>
  </si>
  <si>
    <t>900</t>
  </si>
  <si>
    <t>MAT C-ANMIMA.13.1</t>
  </si>
  <si>
    <t>Ochranný uholník</t>
  </si>
  <si>
    <t>1122875840</t>
  </si>
  <si>
    <t>901</t>
  </si>
  <si>
    <t>C-ANMIMA</t>
  </si>
  <si>
    <t>Držiak ochranného uholníka</t>
  </si>
  <si>
    <t>-1164779591</t>
  </si>
  <si>
    <t>902</t>
  </si>
  <si>
    <t>MAT P PM</t>
  </si>
  <si>
    <t>Podružný materiál 3%</t>
  </si>
  <si>
    <t>-1743282136</t>
  </si>
  <si>
    <t>903</t>
  </si>
  <si>
    <t>MAT P PR</t>
  </si>
  <si>
    <t>Prerez/stratné 5%</t>
  </si>
  <si>
    <t>-43284738</t>
  </si>
  <si>
    <t>904</t>
  </si>
  <si>
    <t>155.32</t>
  </si>
  <si>
    <t>Zberná tyč na  strechu</t>
  </si>
  <si>
    <t>827188983</t>
  </si>
  <si>
    <t>905</t>
  </si>
  <si>
    <t>155.1.1</t>
  </si>
  <si>
    <t>276501096</t>
  </si>
  <si>
    <t>906</t>
  </si>
  <si>
    <t>155.2.1</t>
  </si>
  <si>
    <t>517123650</t>
  </si>
  <si>
    <t>907</t>
  </si>
  <si>
    <t>155.3.1</t>
  </si>
  <si>
    <t>-1895355555</t>
  </si>
  <si>
    <t>908</t>
  </si>
  <si>
    <t>155.4.1</t>
  </si>
  <si>
    <t>1766867382</t>
  </si>
  <si>
    <t>909</t>
  </si>
  <si>
    <t>155.5.1</t>
  </si>
  <si>
    <t>Štítok z PVC</t>
  </si>
  <si>
    <t>151447296</t>
  </si>
  <si>
    <t>910</t>
  </si>
  <si>
    <t>155.6.1</t>
  </si>
  <si>
    <t>Vodič  AlMgSi o 8 mm vč. podpier</t>
  </si>
  <si>
    <t>-1840594769</t>
  </si>
  <si>
    <t>911</t>
  </si>
  <si>
    <t>155.7.1</t>
  </si>
  <si>
    <t>-1796749823</t>
  </si>
  <si>
    <t>912</t>
  </si>
  <si>
    <t>155.8.1</t>
  </si>
  <si>
    <t>249350485</t>
  </si>
  <si>
    <t>913</t>
  </si>
  <si>
    <t>155.9.1</t>
  </si>
  <si>
    <t>Svorka  odkvapová SO</t>
  </si>
  <si>
    <t>1547040407</t>
  </si>
  <si>
    <t>914</t>
  </si>
  <si>
    <t>155.10.1</t>
  </si>
  <si>
    <t>-1389209775</t>
  </si>
  <si>
    <t>915</t>
  </si>
  <si>
    <t>155.11.1</t>
  </si>
  <si>
    <t>250095151</t>
  </si>
  <si>
    <t>916</t>
  </si>
  <si>
    <t>EM HZS/11,1.3</t>
  </si>
  <si>
    <t>Východzia revízia</t>
  </si>
  <si>
    <t>hod</t>
  </si>
  <si>
    <t>1800257230</t>
  </si>
  <si>
    <t>917</t>
  </si>
  <si>
    <t>Pol119</t>
  </si>
  <si>
    <t>Výkop ryhy 35x70cm v zemine 4. triedy</t>
  </si>
  <si>
    <t>870223550</t>
  </si>
  <si>
    <t>918</t>
  </si>
  <si>
    <t>Pol125</t>
  </si>
  <si>
    <t>Dtto, ale zához</t>
  </si>
  <si>
    <t>-1904613349</t>
  </si>
  <si>
    <t>919</t>
  </si>
  <si>
    <t>Pol126</t>
  </si>
  <si>
    <t>Osiatie trávnatého porastu</t>
  </si>
  <si>
    <t>-1294281178</t>
  </si>
  <si>
    <t>920</t>
  </si>
  <si>
    <t>Pol127</t>
  </si>
  <si>
    <t>Vytýčenie trasy vedenia</t>
  </si>
  <si>
    <t>km</t>
  </si>
  <si>
    <t>1919361687</t>
  </si>
  <si>
    <t>921</t>
  </si>
  <si>
    <t>Pol128</t>
  </si>
  <si>
    <t>Snatie mačiny</t>
  </si>
  <si>
    <t>-2140061798</t>
  </si>
  <si>
    <t>922</t>
  </si>
  <si>
    <t>Pol129</t>
  </si>
  <si>
    <t>Podkladový  betón</t>
  </si>
  <si>
    <t>2011913513</t>
  </si>
  <si>
    <t>923</t>
  </si>
  <si>
    <t>Pol130</t>
  </si>
  <si>
    <t>Výkop jamy pre ZD01</t>
  </si>
  <si>
    <t>939299376</t>
  </si>
  <si>
    <t>924</t>
  </si>
  <si>
    <t>Pol131</t>
  </si>
  <si>
    <t>Búranie živičných povrchov</t>
  </si>
  <si>
    <t>1737013440</t>
  </si>
  <si>
    <t>925</t>
  </si>
  <si>
    <t>Pol132</t>
  </si>
  <si>
    <t>Rezanie škáry ,asfalt, betón</t>
  </si>
  <si>
    <t>1840489623</t>
  </si>
  <si>
    <t>926</t>
  </si>
  <si>
    <t>Pol133</t>
  </si>
  <si>
    <t>Rozbúranie bet. základu</t>
  </si>
  <si>
    <t>-2053823052</t>
  </si>
  <si>
    <t>21-K</t>
  </si>
  <si>
    <t xml:space="preserve"> Elektromontáže- Plynová kotolňa</t>
  </si>
  <si>
    <t>927</t>
  </si>
  <si>
    <t>MAT C-JOHNSON</t>
  </si>
  <si>
    <t>Manostat tlaku vody  P 48 - AAA</t>
  </si>
  <si>
    <t>-800279949</t>
  </si>
  <si>
    <t>928</t>
  </si>
  <si>
    <t>MAT C-JOHNSON.1</t>
  </si>
  <si>
    <t>Snímač max. teploty  A19 DAC</t>
  </si>
  <si>
    <t>400597703</t>
  </si>
  <si>
    <t>929</t>
  </si>
  <si>
    <t>MAT C-ANMIMA</t>
  </si>
  <si>
    <t>Zásuvková rozvodnica  Mi-78311</t>
  </si>
  <si>
    <t>-745859799</t>
  </si>
  <si>
    <t>930</t>
  </si>
  <si>
    <t>MAT C-ANMIMA.1</t>
  </si>
  <si>
    <t>Lišta LV 20/20</t>
  </si>
  <si>
    <t>911707188</t>
  </si>
  <si>
    <t>931</t>
  </si>
  <si>
    <t>MAT C-ANMIMA.2</t>
  </si>
  <si>
    <t>Lišta LV 40/20</t>
  </si>
  <si>
    <t>1045671789</t>
  </si>
  <si>
    <t>932</t>
  </si>
  <si>
    <t>MAT C-ANMIMA.3</t>
  </si>
  <si>
    <t>MARS žľab 65x50 + príslušenstvo</t>
  </si>
  <si>
    <t>-1018533629</t>
  </si>
  <si>
    <t>933</t>
  </si>
  <si>
    <t>MAT C-ANMIMA.4</t>
  </si>
  <si>
    <t>MARS žľab 125x50 + príslušenstvo</t>
  </si>
  <si>
    <t>289283302</t>
  </si>
  <si>
    <t>934</t>
  </si>
  <si>
    <t>MAT C-ANMIMA.5</t>
  </si>
  <si>
    <t>Húkačka</t>
  </si>
  <si>
    <t>-1232493291</t>
  </si>
  <si>
    <t>935</t>
  </si>
  <si>
    <t>MAT C-ANMIMA.6</t>
  </si>
  <si>
    <t>Ekvipotenc. svorkovnica</t>
  </si>
  <si>
    <t>987586398</t>
  </si>
  <si>
    <t>936</t>
  </si>
  <si>
    <t>MAT C-ANMIMA.7</t>
  </si>
  <si>
    <t>Označovací štítok</t>
  </si>
  <si>
    <t>-357459356</t>
  </si>
  <si>
    <t>937</t>
  </si>
  <si>
    <t>MAT C-ANMIMA.8</t>
  </si>
  <si>
    <t>Oceľová konštrukcia všeobecne</t>
  </si>
  <si>
    <t>-1481288133</t>
  </si>
  <si>
    <t>938</t>
  </si>
  <si>
    <t>MAT C-ANMIMA.9</t>
  </si>
  <si>
    <t>Sondy zaplavenia</t>
  </si>
  <si>
    <t>-558221345</t>
  </si>
  <si>
    <t>939</t>
  </si>
  <si>
    <t>MAT C-ANMIMA.10</t>
  </si>
  <si>
    <t>Krabica odbočná</t>
  </si>
  <si>
    <t>-911039022</t>
  </si>
  <si>
    <t>940</t>
  </si>
  <si>
    <t>MAT C-ANMIMA.11</t>
  </si>
  <si>
    <t>Rúrka FX16</t>
  </si>
  <si>
    <t>-156277381</t>
  </si>
  <si>
    <t>941</t>
  </si>
  <si>
    <t>MAT C-ANMIMA.12</t>
  </si>
  <si>
    <t>CY6</t>
  </si>
  <si>
    <t>352069685</t>
  </si>
  <si>
    <t>942</t>
  </si>
  <si>
    <t>MAT C-ANMIMA.13</t>
  </si>
  <si>
    <t>CY10</t>
  </si>
  <si>
    <t>-122520287</t>
  </si>
  <si>
    <t>943</t>
  </si>
  <si>
    <t>MAT C-ANMIMA.14</t>
  </si>
  <si>
    <t>Vypínač na omietku</t>
  </si>
  <si>
    <t>-1955355516</t>
  </si>
  <si>
    <t>944</t>
  </si>
  <si>
    <t>MAT C-ANMIMA.15</t>
  </si>
  <si>
    <t>SvietidloLED    36W, IP54</t>
  </si>
  <si>
    <t>-1496805769</t>
  </si>
  <si>
    <t>945</t>
  </si>
  <si>
    <t>MAT C-ANMIMA.16</t>
  </si>
  <si>
    <t>Zemniaca doska ZD01</t>
  </si>
  <si>
    <t>-762408910</t>
  </si>
  <si>
    <t>946</t>
  </si>
  <si>
    <t>MAT C-LEDEX</t>
  </si>
  <si>
    <t>Snímač úniku plynu CH4</t>
  </si>
  <si>
    <t>1704462656</t>
  </si>
  <si>
    <t>947</t>
  </si>
  <si>
    <t>MAT C-LEDEX.1</t>
  </si>
  <si>
    <t>Snímač úniku plynu CO</t>
  </si>
  <si>
    <t>-575410262</t>
  </si>
  <si>
    <t>948</t>
  </si>
  <si>
    <t>MAT C-ANMIMA.17</t>
  </si>
  <si>
    <t>FeZn O 8mm</t>
  </si>
  <si>
    <t>642653906</t>
  </si>
  <si>
    <t>949</t>
  </si>
  <si>
    <t>MAT PREDB. C.</t>
  </si>
  <si>
    <t>Rozvádzač RK</t>
  </si>
  <si>
    <t>372017116</t>
  </si>
  <si>
    <t>950</t>
  </si>
  <si>
    <t>MAT C-ANMIMA.18</t>
  </si>
  <si>
    <t>CYKY-J  5 x 6 mm2</t>
  </si>
  <si>
    <t>-1925480223</t>
  </si>
  <si>
    <t>951</t>
  </si>
  <si>
    <t>MAT C-ANMIMA.19</t>
  </si>
  <si>
    <t>CYKY-J  5 x 4 mm2</t>
  </si>
  <si>
    <t>-917972681</t>
  </si>
  <si>
    <t>952</t>
  </si>
  <si>
    <t>MAT C-ANMIMA.20</t>
  </si>
  <si>
    <t>CYKY- J  4 x 1,5 mm2</t>
  </si>
  <si>
    <t>1235044838</t>
  </si>
  <si>
    <t>953</t>
  </si>
  <si>
    <t>MAT C-ANMIMA.21</t>
  </si>
  <si>
    <t>CYKY-O  3 x 1,5 mm2</t>
  </si>
  <si>
    <t>-763652556</t>
  </si>
  <si>
    <t>954</t>
  </si>
  <si>
    <t>MAT C-ANMIMA.22</t>
  </si>
  <si>
    <t>CYKY-J  3 x 1,5 mm2</t>
  </si>
  <si>
    <t>-1966073901</t>
  </si>
  <si>
    <t>955</t>
  </si>
  <si>
    <t>MAT C-ANMIMA.23</t>
  </si>
  <si>
    <t>CYKY-O  2 x 1,5 mm2</t>
  </si>
  <si>
    <t>1925875493</t>
  </si>
  <si>
    <t>956</t>
  </si>
  <si>
    <t>MAT C-ANMIMA.24</t>
  </si>
  <si>
    <t>SYKFY 4x2x0,5 mm</t>
  </si>
  <si>
    <t>-710833841</t>
  </si>
  <si>
    <t>957</t>
  </si>
  <si>
    <t>MAT C-ANMIMA.25</t>
  </si>
  <si>
    <t>SYKFY 2x2x0,5 mm</t>
  </si>
  <si>
    <t>839225468</t>
  </si>
  <si>
    <t>958</t>
  </si>
  <si>
    <t>MAT C-ANMIMA.26</t>
  </si>
  <si>
    <t>JYTY-O  2 x 1 mm2</t>
  </si>
  <si>
    <t>-1816782284</t>
  </si>
  <si>
    <t>959</t>
  </si>
  <si>
    <t>MAT C-ANMIMA.27</t>
  </si>
  <si>
    <t>Svorka SP1, SS</t>
  </si>
  <si>
    <t>-194564962</t>
  </si>
  <si>
    <t>960</t>
  </si>
  <si>
    <t>-21341985</t>
  </si>
  <si>
    <t>961</t>
  </si>
  <si>
    <t>-275022197</t>
  </si>
  <si>
    <t>962</t>
  </si>
  <si>
    <t>Rúrka tuhá PVC pev. ulož. 16mm</t>
  </si>
  <si>
    <t>442684844</t>
  </si>
  <si>
    <t>963</t>
  </si>
  <si>
    <t>155.1</t>
  </si>
  <si>
    <t>Kábelový žľab 20x20 mm</t>
  </si>
  <si>
    <t>-1116999938</t>
  </si>
  <si>
    <t>964</t>
  </si>
  <si>
    <t>155.2</t>
  </si>
  <si>
    <t>Kábelový žľab 40x20 mm</t>
  </si>
  <si>
    <t>-1945336206</t>
  </si>
  <si>
    <t>965</t>
  </si>
  <si>
    <t>155.3</t>
  </si>
  <si>
    <t>Kábelový žľab 125x50 mm</t>
  </si>
  <si>
    <t>1594008186</t>
  </si>
  <si>
    <t>966</t>
  </si>
  <si>
    <t>155.4</t>
  </si>
  <si>
    <t>Konštr. oceľ nosná 5kg</t>
  </si>
  <si>
    <t>462365998</t>
  </si>
  <si>
    <t>967</t>
  </si>
  <si>
    <t>155.5</t>
  </si>
  <si>
    <t>Ukonč. vodiča v  rozvadz., zap. 2,5mm2</t>
  </si>
  <si>
    <t>-855240836</t>
  </si>
  <si>
    <t>968</t>
  </si>
  <si>
    <t>155.6</t>
  </si>
  <si>
    <t>Ukonč. vodiča v  rozvadz., zap. 6mm2</t>
  </si>
  <si>
    <t>-1333766222</t>
  </si>
  <si>
    <t>969</t>
  </si>
  <si>
    <t>155.7</t>
  </si>
  <si>
    <t>Ovládač pom. obv. 1-tlačitko-Al skrin</t>
  </si>
  <si>
    <t>247738986</t>
  </si>
  <si>
    <t>970</t>
  </si>
  <si>
    <t>155.8</t>
  </si>
  <si>
    <t>Húkačka elektrická typ 4Fe</t>
  </si>
  <si>
    <t>-596038066</t>
  </si>
  <si>
    <t>971</t>
  </si>
  <si>
    <t>155.9</t>
  </si>
  <si>
    <t>Montáž-riadiaceho systému</t>
  </si>
  <si>
    <t>-228568672</t>
  </si>
  <si>
    <t>972</t>
  </si>
  <si>
    <t>155.10</t>
  </si>
  <si>
    <t>Montáž rozvodníc oceloplech  do 50kg</t>
  </si>
  <si>
    <t>-135590910</t>
  </si>
  <si>
    <t>973</t>
  </si>
  <si>
    <t>155.11</t>
  </si>
  <si>
    <t>Kábel CYKY-J 3x1,5 mm2</t>
  </si>
  <si>
    <t>270391530</t>
  </si>
  <si>
    <t>974</t>
  </si>
  <si>
    <t>155.12</t>
  </si>
  <si>
    <t>Kábel CYKY-0 3x1,5 mm2</t>
  </si>
  <si>
    <t>-1796363622</t>
  </si>
  <si>
    <t>975</t>
  </si>
  <si>
    <t>155.13</t>
  </si>
  <si>
    <t>Kábel CYKY-J 5x6 mm2</t>
  </si>
  <si>
    <t>-1162728021</t>
  </si>
  <si>
    <t>976</t>
  </si>
  <si>
    <t>155.14</t>
  </si>
  <si>
    <t>Kábel CYKY-J 5x4 mm2</t>
  </si>
  <si>
    <t>-1889105937</t>
  </si>
  <si>
    <t>977</t>
  </si>
  <si>
    <t>155.15</t>
  </si>
  <si>
    <t>Kábel JYTY-O 2x1mm2</t>
  </si>
  <si>
    <t>-1253074438</t>
  </si>
  <si>
    <t>978</t>
  </si>
  <si>
    <t>155.16</t>
  </si>
  <si>
    <t>Kábel SYKFY 4x2x0,5 mm</t>
  </si>
  <si>
    <t>390379991</t>
  </si>
  <si>
    <t>979</t>
  </si>
  <si>
    <t>155.17</t>
  </si>
  <si>
    <t>Kábel SYKFY 2x2x0,5 mm</t>
  </si>
  <si>
    <t>899989200</t>
  </si>
  <si>
    <t>980</t>
  </si>
  <si>
    <t>155.18</t>
  </si>
  <si>
    <t>Kábel CYKY-O 2x1,5 mm2</t>
  </si>
  <si>
    <t>-507230975</t>
  </si>
  <si>
    <t>981</t>
  </si>
  <si>
    <t>155.19</t>
  </si>
  <si>
    <t>Kábel CYKY-J 4x1,5 mm2</t>
  </si>
  <si>
    <t>992197485</t>
  </si>
  <si>
    <t>982</t>
  </si>
  <si>
    <t>155.20</t>
  </si>
  <si>
    <t>1821263865</t>
  </si>
  <si>
    <t>983</t>
  </si>
  <si>
    <t>155.21</t>
  </si>
  <si>
    <t>Montáž el. prvkov merania</t>
  </si>
  <si>
    <t>1073718867</t>
  </si>
  <si>
    <t>984</t>
  </si>
  <si>
    <t>155.22</t>
  </si>
  <si>
    <t>Montáž  svorky SP1, SS</t>
  </si>
  <si>
    <t>kus</t>
  </si>
  <si>
    <t>-479520192</t>
  </si>
  <si>
    <t>985</t>
  </si>
  <si>
    <t>155.23</t>
  </si>
  <si>
    <t>Montáž vodiča FeZn o 8 mm</t>
  </si>
  <si>
    <t>-465480271</t>
  </si>
  <si>
    <t>986</t>
  </si>
  <si>
    <t>155.24</t>
  </si>
  <si>
    <t>Ukončenie kábla do 4x10 mm2</t>
  </si>
  <si>
    <t>-1639648833</t>
  </si>
  <si>
    <t>987</t>
  </si>
  <si>
    <t>155.25</t>
  </si>
  <si>
    <t>Montáž ekvipotenciálovej skrinky EP</t>
  </si>
  <si>
    <t>-1237706993</t>
  </si>
  <si>
    <t>988</t>
  </si>
  <si>
    <t>155.26</t>
  </si>
  <si>
    <t>Montáž vodiča CY6 mm2</t>
  </si>
  <si>
    <t>1168591501</t>
  </si>
  <si>
    <t>989</t>
  </si>
  <si>
    <t>155.27</t>
  </si>
  <si>
    <t>Montáž vodiča CY10 mm2</t>
  </si>
  <si>
    <t>-1868806232</t>
  </si>
  <si>
    <t>990</t>
  </si>
  <si>
    <t>155.28</t>
  </si>
  <si>
    <t>Montáž svietidla</t>
  </si>
  <si>
    <t>-261352813</t>
  </si>
  <si>
    <t>991</t>
  </si>
  <si>
    <t>155.29</t>
  </si>
  <si>
    <t>Montáž krabice 6455-11</t>
  </si>
  <si>
    <t>-46222088</t>
  </si>
  <si>
    <t>992</t>
  </si>
  <si>
    <t>155.30</t>
  </si>
  <si>
    <t>Montáž jednopól. vypínača do vlhka</t>
  </si>
  <si>
    <t>-330050124</t>
  </si>
  <si>
    <t>993</t>
  </si>
  <si>
    <t>155.31</t>
  </si>
  <si>
    <t>Kábelový žľab 65x50 mm</t>
  </si>
  <si>
    <t>-1284224399</t>
  </si>
  <si>
    <t>994</t>
  </si>
  <si>
    <t>MAT P MD</t>
  </si>
  <si>
    <t>Mimostav. doprava 3,6%</t>
  </si>
  <si>
    <t>2035301847</t>
  </si>
  <si>
    <t>995</t>
  </si>
  <si>
    <t>EM HZS/11,1</t>
  </si>
  <si>
    <t>1804008889</t>
  </si>
  <si>
    <t>996</t>
  </si>
  <si>
    <t>EM HZS/11,2</t>
  </si>
  <si>
    <t>Komplexné/ záverečné skúšky</t>
  </si>
  <si>
    <t>-344133444</t>
  </si>
  <si>
    <t>997</t>
  </si>
  <si>
    <t>EM HZS/11,1.1</t>
  </si>
  <si>
    <t>Odskúš. kotolne, zaškol. obsluhy</t>
  </si>
  <si>
    <t>1977751340</t>
  </si>
  <si>
    <t>998</t>
  </si>
  <si>
    <t>EM HZS/11,1.2</t>
  </si>
  <si>
    <t>Dodávka a odladenie uživatelského softvéru</t>
  </si>
  <si>
    <t>295743561</t>
  </si>
  <si>
    <t>999</t>
  </si>
  <si>
    <t>EM</t>
  </si>
  <si>
    <t>Výkopové práce</t>
  </si>
  <si>
    <t>-1913522729</t>
  </si>
  <si>
    <t>21-O</t>
  </si>
  <si>
    <t xml:space="preserve"> Elektromontáže- Umelé osvetlenie, silnoprúdové zar. a rozvody</t>
  </si>
  <si>
    <t>1000</t>
  </si>
  <si>
    <t>MAT Predb. cena</t>
  </si>
  <si>
    <t>Rozvádzač RS01, zapustený</t>
  </si>
  <si>
    <t>455935189</t>
  </si>
  <si>
    <t>1001</t>
  </si>
  <si>
    <t>MAT Predb. cena.1</t>
  </si>
  <si>
    <t>Rozvádzač RS02 zapustený</t>
  </si>
  <si>
    <t>-1335984842</t>
  </si>
  <si>
    <t>1002</t>
  </si>
  <si>
    <t>MAT Predb. cena.2</t>
  </si>
  <si>
    <t>Rozvádzač RS02.1, zapustený</t>
  </si>
  <si>
    <t>1659671518</t>
  </si>
  <si>
    <t>1003</t>
  </si>
  <si>
    <t>MAT Predb. cena.3</t>
  </si>
  <si>
    <t>Rozvádzač RS03, zapustený</t>
  </si>
  <si>
    <t>1562010534</t>
  </si>
  <si>
    <t>1004</t>
  </si>
  <si>
    <t>MAT Predb. cena.4</t>
  </si>
  <si>
    <t>Rozvádzač RS03.1, zapustený</t>
  </si>
  <si>
    <t>2107397222</t>
  </si>
  <si>
    <t>1005</t>
  </si>
  <si>
    <t>MAT Predb. cena.5</t>
  </si>
  <si>
    <t>Rozvádzač RS03.2 zapustený</t>
  </si>
  <si>
    <t>-384438917</t>
  </si>
  <si>
    <t>1006</t>
  </si>
  <si>
    <t>MAT Predb. cena.6</t>
  </si>
  <si>
    <t>Rozvádzač RS04, zapustený</t>
  </si>
  <si>
    <t>-734180941</t>
  </si>
  <si>
    <t>1007</t>
  </si>
  <si>
    <t>MAT Predb. cena.7</t>
  </si>
  <si>
    <t>Rozvádzač RS04.1 zapustený</t>
  </si>
  <si>
    <t>-1976688188</t>
  </si>
  <si>
    <t>1008</t>
  </si>
  <si>
    <t>MAT Predb. cena.8</t>
  </si>
  <si>
    <t>Rozvádzač RS04.2 zapustený</t>
  </si>
  <si>
    <t>1825880797</t>
  </si>
  <si>
    <t>1009</t>
  </si>
  <si>
    <t>MAT Predb. cena.9</t>
  </si>
  <si>
    <t>Rozvádzač HR, povrchový</t>
  </si>
  <si>
    <t>1346935586</t>
  </si>
  <si>
    <t>1010</t>
  </si>
  <si>
    <t>MAT Predb. cena.10</t>
  </si>
  <si>
    <t>Ekvipotenciálna skrinka</t>
  </si>
  <si>
    <t>-1032180565</t>
  </si>
  <si>
    <t>1011</t>
  </si>
  <si>
    <t>MAT Predb. cena.11</t>
  </si>
  <si>
    <t>Rozvádzač RE, povrchový</t>
  </si>
  <si>
    <t>-818093823</t>
  </si>
  <si>
    <t>1012</t>
  </si>
  <si>
    <t>MAT C-KOPOS</t>
  </si>
  <si>
    <t>Krabica univerzálna  KPR68</t>
  </si>
  <si>
    <t>842998363</t>
  </si>
  <si>
    <t>1013</t>
  </si>
  <si>
    <t>MAT C-KOPOS.1</t>
  </si>
  <si>
    <t>Krabica pod šporákovú prípojku</t>
  </si>
  <si>
    <t>1271517842</t>
  </si>
  <si>
    <t>1014</t>
  </si>
  <si>
    <t>MAT C-IES.15</t>
  </si>
  <si>
    <t>Trubka pevná o 20 mm2, plastova</t>
  </si>
  <si>
    <t>788205365</t>
  </si>
  <si>
    <t>1015</t>
  </si>
  <si>
    <t>MAT C-IES.1.1</t>
  </si>
  <si>
    <t>Trubka pevná o  32 mm2 plastova</t>
  </si>
  <si>
    <t>-2001308459</t>
  </si>
  <si>
    <t>1016</t>
  </si>
  <si>
    <t>MAT C-IES.2.1</t>
  </si>
  <si>
    <t>PVC lišta 40x20 mm</t>
  </si>
  <si>
    <t>-2045629612</t>
  </si>
  <si>
    <t>1017</t>
  </si>
  <si>
    <t>MAT C-MURAT</t>
  </si>
  <si>
    <t>Vodič CY  4 mm2 zeleno žltý</t>
  </si>
  <si>
    <t>-669258898</t>
  </si>
  <si>
    <t>1018</t>
  </si>
  <si>
    <t>MAT C-MURAT.1</t>
  </si>
  <si>
    <t>Vodič CY 6 mm2 zeleno žltý</t>
  </si>
  <si>
    <t>-381503428</t>
  </si>
  <si>
    <t>1019</t>
  </si>
  <si>
    <t>MAT C-MURAT.2</t>
  </si>
  <si>
    <t>Vodič CY 16 mm2 zeleno žltý</t>
  </si>
  <si>
    <t>-1509668834</t>
  </si>
  <si>
    <t>1020</t>
  </si>
  <si>
    <t>MAT C-MURAT.3</t>
  </si>
  <si>
    <t>Kábel CYKY-0 2x1,5 mm2</t>
  </si>
  <si>
    <t>-1391501925</t>
  </si>
  <si>
    <t>1021</t>
  </si>
  <si>
    <t>MAT C-MURAT.4</t>
  </si>
  <si>
    <t>-714290935</t>
  </si>
  <si>
    <t>1022</t>
  </si>
  <si>
    <t>MAT C-MURAT.5</t>
  </si>
  <si>
    <t>-2020405142</t>
  </si>
  <si>
    <t>1023</t>
  </si>
  <si>
    <t>MAT C-MURAT.6</t>
  </si>
  <si>
    <t>1650613799</t>
  </si>
  <si>
    <t>1024</t>
  </si>
  <si>
    <t>MAT C-MURAT.7</t>
  </si>
  <si>
    <t>Kábel CYKY-0 4x1,5 mm2</t>
  </si>
  <si>
    <t>1869768323</t>
  </si>
  <si>
    <t>1025</t>
  </si>
  <si>
    <t>MAT C-MURAT.8</t>
  </si>
  <si>
    <t>Kábel CYKY-J 5x1,5 mm2</t>
  </si>
  <si>
    <t>907356186</t>
  </si>
  <si>
    <t>1026</t>
  </si>
  <si>
    <t>MAT C-MURAT.9</t>
  </si>
  <si>
    <t>Kábel CYKY-J 7x1,5 mm2</t>
  </si>
  <si>
    <t>-1690775181</t>
  </si>
  <si>
    <t>1027</t>
  </si>
  <si>
    <t>MAT C-MURAT.10</t>
  </si>
  <si>
    <t>Kábel CYKY-J 3x2,5 mm2</t>
  </si>
  <si>
    <t>-658464018</t>
  </si>
  <si>
    <t>1028</t>
  </si>
  <si>
    <t>MAT C-MURAT.11</t>
  </si>
  <si>
    <t>Kábel CYKY-J 5x2,5 mm2</t>
  </si>
  <si>
    <t>-895390723</t>
  </si>
  <si>
    <t>1029</t>
  </si>
  <si>
    <t>MAT C-MURAT.12</t>
  </si>
  <si>
    <t>2114085809</t>
  </si>
  <si>
    <t>1030</t>
  </si>
  <si>
    <t>MAT C-MURAT.13</t>
  </si>
  <si>
    <t>Kábel CXKE-R-J 5x1,5 mm2</t>
  </si>
  <si>
    <t>-388706917</t>
  </si>
  <si>
    <t>1031</t>
  </si>
  <si>
    <t>MAT C-MURAT.14</t>
  </si>
  <si>
    <t>Kábel CXKE-R-J 3x2,5 mm2</t>
  </si>
  <si>
    <t>-677464734</t>
  </si>
  <si>
    <t>1032</t>
  </si>
  <si>
    <t>MAT C-MURAT.15</t>
  </si>
  <si>
    <t>Kábel CXKE-R-J 5x6 mm2</t>
  </si>
  <si>
    <t>-27239568</t>
  </si>
  <si>
    <t>1033</t>
  </si>
  <si>
    <t>MAT C-MURAT.16</t>
  </si>
  <si>
    <t>Kábel CXKE-R-J 5x16 mm2</t>
  </si>
  <si>
    <t>1849825377</t>
  </si>
  <si>
    <t>1034</t>
  </si>
  <si>
    <t>MAT C-MURAT.17</t>
  </si>
  <si>
    <t>Kábel CXKE-R-J 5x10 mm2</t>
  </si>
  <si>
    <t>163585230</t>
  </si>
  <si>
    <t>1035</t>
  </si>
  <si>
    <t>MAT C-MURAT.18</t>
  </si>
  <si>
    <t>Kábel CXKE-R-J 5x2,5 mm2</t>
  </si>
  <si>
    <t>1842869270</t>
  </si>
  <si>
    <t>1036</t>
  </si>
  <si>
    <t>MAT C-MURAT.19</t>
  </si>
  <si>
    <t>Kábel CXKE-R-J 3x10 mm2</t>
  </si>
  <si>
    <t>-830448272</t>
  </si>
  <si>
    <t>1037</t>
  </si>
  <si>
    <t>MAT C-MURAT.20</t>
  </si>
  <si>
    <t>Kábel CXKE-R-0 3x1,5mm2</t>
  </si>
  <si>
    <t>-714068698</t>
  </si>
  <si>
    <t>1038</t>
  </si>
  <si>
    <t>MAT C-MURAT.21</t>
  </si>
  <si>
    <t>Kábel CXKE-R-J 3x1,5mm2</t>
  </si>
  <si>
    <t>-1210397398</t>
  </si>
  <si>
    <t>1039</t>
  </si>
  <si>
    <t>MAT C-MURAT.22</t>
  </si>
  <si>
    <t>Kábel CXKE-R-0 2x1,5mm2</t>
  </si>
  <si>
    <t>-1280643975</t>
  </si>
  <si>
    <t>1040</t>
  </si>
  <si>
    <t>MAT C-MURAT.23</t>
  </si>
  <si>
    <t>Kábel AYKY-J 3x150+70 mm2</t>
  </si>
  <si>
    <t>801058340</t>
  </si>
  <si>
    <t>1041</t>
  </si>
  <si>
    <t>MAT C-MURAT.24</t>
  </si>
  <si>
    <t>Kábel SOMFY WT 4x0,75mm-žalúzie</t>
  </si>
  <si>
    <t>-2111657644</t>
  </si>
  <si>
    <t>1042</t>
  </si>
  <si>
    <t>MAT C-MURAT.25</t>
  </si>
  <si>
    <t>Kábel JYTY 5x1 mm2</t>
  </si>
  <si>
    <t>-1968619466</t>
  </si>
  <si>
    <t>1043</t>
  </si>
  <si>
    <t>MAT C-ABB</t>
  </si>
  <si>
    <t>Jednopólový vypínač zvonkový</t>
  </si>
  <si>
    <t>-1356474283</t>
  </si>
  <si>
    <t>1044</t>
  </si>
  <si>
    <t>MAT C-ABB.1</t>
  </si>
  <si>
    <t>Jednopólový vypínač zákl. prostredie</t>
  </si>
  <si>
    <t>-1148309580</t>
  </si>
  <si>
    <t>MAT C-ABB.2</t>
  </si>
  <si>
    <t>Dtto, ale sériový</t>
  </si>
  <si>
    <t>-611038841</t>
  </si>
  <si>
    <t>1046</t>
  </si>
  <si>
    <t>MAT C-ABB.3</t>
  </si>
  <si>
    <t>Dtto, ale striedavý</t>
  </si>
  <si>
    <t>149390678</t>
  </si>
  <si>
    <t>1047</t>
  </si>
  <si>
    <t>MAT C-ABB.4</t>
  </si>
  <si>
    <t>Dtto, ale sériovo striedavý</t>
  </si>
  <si>
    <t>1428088960</t>
  </si>
  <si>
    <t>1048</t>
  </si>
  <si>
    <t>MAT C-ABB.5</t>
  </si>
  <si>
    <t>Dtto, ale impulzný, vonk. prostredie</t>
  </si>
  <si>
    <t>1533839124</t>
  </si>
  <si>
    <t>1049</t>
  </si>
  <si>
    <t>MAT C-ABB.6</t>
  </si>
  <si>
    <t>Dtto, ale krížový</t>
  </si>
  <si>
    <t>-1902725425</t>
  </si>
  <si>
    <t>1050</t>
  </si>
  <si>
    <t>MAT C-ABB.7</t>
  </si>
  <si>
    <t>Jednopólový vypínač,  vonk. prostr. 10A,230V</t>
  </si>
  <si>
    <t>540409180</t>
  </si>
  <si>
    <t>1051</t>
  </si>
  <si>
    <t>MAT C-ABB.8</t>
  </si>
  <si>
    <t>Striedavý vypínač,  vonk. prostr. 10A,230V</t>
  </si>
  <si>
    <t>-1768725454</t>
  </si>
  <si>
    <t>1052</t>
  </si>
  <si>
    <t>MAT C-ABB.9</t>
  </si>
  <si>
    <t>Sériový vypínač,  vonk. prostr. 10A,230V</t>
  </si>
  <si>
    <t>211843712</t>
  </si>
  <si>
    <t>1053</t>
  </si>
  <si>
    <t>MAT C-ABB.10</t>
  </si>
  <si>
    <t>Zásuvka 230V, 10/16A, základné prostredie</t>
  </si>
  <si>
    <t>-746225050</t>
  </si>
  <si>
    <t>1054</t>
  </si>
  <si>
    <t>MAT C-ABB.11</t>
  </si>
  <si>
    <t>Zásuvka 230V, 10/16A, vonk. prostredie</t>
  </si>
  <si>
    <t>-1221679617</t>
  </si>
  <si>
    <t>1055</t>
  </si>
  <si>
    <t>MAT C-ABB.12</t>
  </si>
  <si>
    <t>Zásuvka 400V/16A, vonk. prostredie</t>
  </si>
  <si>
    <t>1247336305</t>
  </si>
  <si>
    <t>1056</t>
  </si>
  <si>
    <t>MAT C-ANMIMA.30</t>
  </si>
  <si>
    <t>Zvonček  230/8V</t>
  </si>
  <si>
    <t>1412104628</t>
  </si>
  <si>
    <t>1057</t>
  </si>
  <si>
    <t>MAT C-ANMIMA.1.2</t>
  </si>
  <si>
    <t>Šporáková prípojka 400V/16A</t>
  </si>
  <si>
    <t>141489072</t>
  </si>
  <si>
    <t>1058</t>
  </si>
  <si>
    <t>MAT C-SCHRACK</t>
  </si>
  <si>
    <t>Žaluziové tlačítko 10A, pružinová svorka</t>
  </si>
  <si>
    <t>1988585127</t>
  </si>
  <si>
    <t>1059</t>
  </si>
  <si>
    <t>MAT C-SCHRACK.1</t>
  </si>
  <si>
    <t>Krytka na žaluz. tlačítko polohy hore,dole</t>
  </si>
  <si>
    <t>-2075684475</t>
  </si>
  <si>
    <t>1060</t>
  </si>
  <si>
    <t>MAT SEZ KROMPACHY</t>
  </si>
  <si>
    <t>Trojpólový vypínač s uzamykaním ,  vonk. prostr. 16A,400V</t>
  </si>
  <si>
    <t>-1587971548</t>
  </si>
  <si>
    <t>1061</t>
  </si>
  <si>
    <t>MAT C-ANMIMA.2.2</t>
  </si>
  <si>
    <t>Kábelový žlab 54x300mm</t>
  </si>
  <si>
    <t>297088771</t>
  </si>
  <si>
    <t>1062</t>
  </si>
  <si>
    <t>MAT C-TREVOS</t>
  </si>
  <si>
    <t>Núdzové svietidlo Helios LED IP42NM, 1W, 1hod</t>
  </si>
  <si>
    <t>-965026702</t>
  </si>
  <si>
    <t>1063</t>
  </si>
  <si>
    <t>MAT C-TREVOS.1</t>
  </si>
  <si>
    <t>Led svietidlo Linea Square 1800/840, 13W</t>
  </si>
  <si>
    <t>-376374431</t>
  </si>
  <si>
    <t>1064</t>
  </si>
  <si>
    <t>MAT C-TREVOS.2</t>
  </si>
  <si>
    <t>Led svietidlo Linea Square 2400/840, 18W</t>
  </si>
  <si>
    <t>700587861</t>
  </si>
  <si>
    <t>1065</t>
  </si>
  <si>
    <t>MAT C-TREVOS.3</t>
  </si>
  <si>
    <t>Led svietidlo Linea Square 2400/840, M1H, 18W modul RM</t>
  </si>
  <si>
    <t>-1103521897</t>
  </si>
  <si>
    <t>1066</t>
  </si>
  <si>
    <t>MAT C-TREVOS.4</t>
  </si>
  <si>
    <t>Vonkajšie senzorové svietidlo 18W, Linea Square</t>
  </si>
  <si>
    <t>1783630436</t>
  </si>
  <si>
    <t>1067</t>
  </si>
  <si>
    <t>MAT C-TREVOS.5</t>
  </si>
  <si>
    <t>Led svietidlo Linea Square 3600/840, 27W</t>
  </si>
  <si>
    <t>-1054246216</t>
  </si>
  <si>
    <t>1068</t>
  </si>
  <si>
    <t>MAT C-NECO</t>
  </si>
  <si>
    <t>Led svietidlo so senzorom 16W</t>
  </si>
  <si>
    <t>1366412400</t>
  </si>
  <si>
    <t>1069</t>
  </si>
  <si>
    <t>MAT C-TREVOS.6</t>
  </si>
  <si>
    <t>Led svietidlo BARI LED 3750/840, 29W</t>
  </si>
  <si>
    <t>-1841165942</t>
  </si>
  <si>
    <t>1070</t>
  </si>
  <si>
    <t>MAT C-TREVOS.7</t>
  </si>
  <si>
    <t>Led svietidloBeltr Led 6400/840  48W</t>
  </si>
  <si>
    <t>-1210591676</t>
  </si>
  <si>
    <t>1071</t>
  </si>
  <si>
    <t>MAT C-TREVOS.8</t>
  </si>
  <si>
    <t>Led svietidloBeltr Led 4000/840  29W</t>
  </si>
  <si>
    <t>1566332791</t>
  </si>
  <si>
    <t>1072</t>
  </si>
  <si>
    <t>MAT C-TREVOS.9</t>
  </si>
  <si>
    <t>Led svietidloBeltr Led 5200/840  39W</t>
  </si>
  <si>
    <t>-1364112540</t>
  </si>
  <si>
    <t>1073</t>
  </si>
  <si>
    <t>MAT C-TREVOS.10</t>
  </si>
  <si>
    <t>Led svietidloBeltr Led 3200/840  25W</t>
  </si>
  <si>
    <t>-1547300619</t>
  </si>
  <si>
    <t>1074</t>
  </si>
  <si>
    <t>MAT C-TREVOS.11</t>
  </si>
  <si>
    <t>Led svietidloTT Led 3200/840  33Wdo podhladu</t>
  </si>
  <si>
    <t>1955295149</t>
  </si>
  <si>
    <t>1075</t>
  </si>
  <si>
    <t>MAT C-NECO.1</t>
  </si>
  <si>
    <t>Led svietidlo 27,5 W</t>
  </si>
  <si>
    <t>385554133</t>
  </si>
  <si>
    <t>1076</t>
  </si>
  <si>
    <t>MAT C-TREVOS.12</t>
  </si>
  <si>
    <t>Led svietidlo Linea Square 1800/840, 10W</t>
  </si>
  <si>
    <t>-460643191</t>
  </si>
  <si>
    <t>1077</t>
  </si>
  <si>
    <t>MAT C-TREVOS.13</t>
  </si>
  <si>
    <t>Led svietidlo PERUN LED 3200/840 25W</t>
  </si>
  <si>
    <t>-2044626743</t>
  </si>
  <si>
    <t>1078</t>
  </si>
  <si>
    <t>MAT C-TREVOS.14</t>
  </si>
  <si>
    <t>Led svietidlo PERUN LED 6400/840 48W</t>
  </si>
  <si>
    <t>-2144068921</t>
  </si>
  <si>
    <t>1079</t>
  </si>
  <si>
    <t>MAT DK LED SLOV.</t>
  </si>
  <si>
    <t>Slim svietidlo10W</t>
  </si>
  <si>
    <t>2033390828</t>
  </si>
  <si>
    <t>1080</t>
  </si>
  <si>
    <t>MAT DK LED SLOV..1</t>
  </si>
  <si>
    <t>Slim svietidlo 6W</t>
  </si>
  <si>
    <t>1735253037</t>
  </si>
  <si>
    <t>1081</t>
  </si>
  <si>
    <t>MAT C-NECO.2</t>
  </si>
  <si>
    <t>Senzor Steinel</t>
  </si>
  <si>
    <t>-1308725888</t>
  </si>
  <si>
    <t>1082</t>
  </si>
  <si>
    <t>MAT C-ANMIMA.3.2</t>
  </si>
  <si>
    <t>Núdzový vypínač XAL D112, v krabici</t>
  </si>
  <si>
    <t>-1567705803</t>
  </si>
  <si>
    <t>1083</t>
  </si>
  <si>
    <t>MAT C- ABB</t>
  </si>
  <si>
    <t>Wago svorka 1,5 mm2</t>
  </si>
  <si>
    <t>528417340</t>
  </si>
  <si>
    <t>1084</t>
  </si>
  <si>
    <t>MAT C- ABB.1</t>
  </si>
  <si>
    <t>Wago svorka 2,5 mm2</t>
  </si>
  <si>
    <t>-105367548</t>
  </si>
  <si>
    <t>1085</t>
  </si>
  <si>
    <t>MAT C-ANMIMA.4.2</t>
  </si>
  <si>
    <t>-1849797618</t>
  </si>
  <si>
    <t>1086</t>
  </si>
  <si>
    <t>MAT Predb. cena.12</t>
  </si>
  <si>
    <t>Ocelová konštrukcia všeobecne</t>
  </si>
  <si>
    <t>2079955149</t>
  </si>
  <si>
    <t>1087</t>
  </si>
  <si>
    <t>MAT C-ANMIMA.5.2</t>
  </si>
  <si>
    <t>Svorka Bernard+ medenný pásik</t>
  </si>
  <si>
    <t>-1945242951</t>
  </si>
  <si>
    <t>1088</t>
  </si>
  <si>
    <t>MAT C- ANMIMA</t>
  </si>
  <si>
    <t>-1615495810</t>
  </si>
  <si>
    <t>1089</t>
  </si>
  <si>
    <t>MAT C-ANMIMA.6.2</t>
  </si>
  <si>
    <t>Kábel DEVI -PIPEGUARD samoregulačný</t>
  </si>
  <si>
    <t>718338809</t>
  </si>
  <si>
    <t>1090</t>
  </si>
  <si>
    <t>Pol134</t>
  </si>
  <si>
    <t>-1469084194</t>
  </si>
  <si>
    <t>1091</t>
  </si>
  <si>
    <t>P PR</t>
  </si>
  <si>
    <t>305320707</t>
  </si>
  <si>
    <t>1092</t>
  </si>
  <si>
    <t>155.33</t>
  </si>
  <si>
    <t>Montáž rozvodníc  izolačných do  50kg</t>
  </si>
  <si>
    <t>-2106529826</t>
  </si>
  <si>
    <t>1093</t>
  </si>
  <si>
    <t>155.1.2</t>
  </si>
  <si>
    <t>Sekanie  drážok do muriva</t>
  </si>
  <si>
    <t>955885790</t>
  </si>
  <si>
    <t>1094</t>
  </si>
  <si>
    <t>155.2.2</t>
  </si>
  <si>
    <t>Sekanie  otvorov pod vypínače a zásuvky</t>
  </si>
  <si>
    <t>-303040919</t>
  </si>
  <si>
    <t>1095</t>
  </si>
  <si>
    <t>155.3.2</t>
  </si>
  <si>
    <t>Prístrojová krabica  KU/KP/ASD</t>
  </si>
  <si>
    <t>-1142973068</t>
  </si>
  <si>
    <t>1096</t>
  </si>
  <si>
    <t>155.4.2</t>
  </si>
  <si>
    <t>Ukonč. vodiča - rozvadz., zap. 2,5</t>
  </si>
  <si>
    <t>-1135243339</t>
  </si>
  <si>
    <t>1097</t>
  </si>
  <si>
    <t>155.5.2</t>
  </si>
  <si>
    <t>Ukonč. vodiča - rozvadz., zap.6 mm2</t>
  </si>
  <si>
    <t>1840989678</t>
  </si>
  <si>
    <t>1098</t>
  </si>
  <si>
    <t>155.6.2</t>
  </si>
  <si>
    <t>Ukonč. vodiča - rozvadz., zap 16 mm2</t>
  </si>
  <si>
    <t>1223315728</t>
  </si>
  <si>
    <t>1099</t>
  </si>
  <si>
    <t>155.7.2</t>
  </si>
  <si>
    <t>Ukonč. vodiča - rozvadz., zap  150 mm2</t>
  </si>
  <si>
    <t>1897112068</t>
  </si>
  <si>
    <t>1100</t>
  </si>
  <si>
    <t>155.8.2</t>
  </si>
  <si>
    <t>Kábel CYKY-0 2x1,5 mm2 p.o</t>
  </si>
  <si>
    <t>1095067189</t>
  </si>
  <si>
    <t>1101</t>
  </si>
  <si>
    <t>155.9.2</t>
  </si>
  <si>
    <t>Kábel CYKY-0 3x1,5 mm2  p.o</t>
  </si>
  <si>
    <t>-1538572796</t>
  </si>
  <si>
    <t>1102</t>
  </si>
  <si>
    <t>155.10.2</t>
  </si>
  <si>
    <t>1497711664</t>
  </si>
  <si>
    <t>1103</t>
  </si>
  <si>
    <t>155.11.2</t>
  </si>
  <si>
    <t>-2103178379</t>
  </si>
  <si>
    <t>1104</t>
  </si>
  <si>
    <t>155.12.1</t>
  </si>
  <si>
    <t>-452515542</t>
  </si>
  <si>
    <t>1105</t>
  </si>
  <si>
    <t>155.13.1</t>
  </si>
  <si>
    <t>-1951240957</t>
  </si>
  <si>
    <t>1106</t>
  </si>
  <si>
    <t>155.14.1</t>
  </si>
  <si>
    <t>-727526573</t>
  </si>
  <si>
    <t>1107</t>
  </si>
  <si>
    <t>155.15.1</t>
  </si>
  <si>
    <t>1699129119</t>
  </si>
  <si>
    <t>1108</t>
  </si>
  <si>
    <t>155.16.1</t>
  </si>
  <si>
    <t>1197192254</t>
  </si>
  <si>
    <t>1109</t>
  </si>
  <si>
    <t>155.17.1</t>
  </si>
  <si>
    <t>-830617403</t>
  </si>
  <si>
    <t>1110</t>
  </si>
  <si>
    <t>155.18.1</t>
  </si>
  <si>
    <t>15794377</t>
  </si>
  <si>
    <t>1111</t>
  </si>
  <si>
    <t>155.19.1</t>
  </si>
  <si>
    <t>Kábel CXKE-R-0 3x1,5 mm2 p.o</t>
  </si>
  <si>
    <t>2124657323</t>
  </si>
  <si>
    <t>1112</t>
  </si>
  <si>
    <t>155.20.1</t>
  </si>
  <si>
    <t>Kábel CXKE-R-J 3x1,5 mm2 p.o</t>
  </si>
  <si>
    <t>1963353811</t>
  </si>
  <si>
    <t>1113</t>
  </si>
  <si>
    <t>155.21.1</t>
  </si>
  <si>
    <t>1469211839</t>
  </si>
  <si>
    <t>1114</t>
  </si>
  <si>
    <t>155.22.1</t>
  </si>
  <si>
    <t>-176816322</t>
  </si>
  <si>
    <t>1115</t>
  </si>
  <si>
    <t>155.23.1</t>
  </si>
  <si>
    <t>1370029506</t>
  </si>
  <si>
    <t>1116</t>
  </si>
  <si>
    <t>155.24.1</t>
  </si>
  <si>
    <t>2040186163</t>
  </si>
  <si>
    <t>1117</t>
  </si>
  <si>
    <t>155.25.1</t>
  </si>
  <si>
    <t>-1232862758</t>
  </si>
  <si>
    <t>1118</t>
  </si>
  <si>
    <t>155.26.1</t>
  </si>
  <si>
    <t>-1466160724</t>
  </si>
  <si>
    <t>1119</t>
  </si>
  <si>
    <t>155.27.1</t>
  </si>
  <si>
    <t>-740857120</t>
  </si>
  <si>
    <t>1120</t>
  </si>
  <si>
    <t>155.28.1</t>
  </si>
  <si>
    <t>Kábel CXKE-R-J 5x1,5 mm2 volne ulož.</t>
  </si>
  <si>
    <t>-1388912108</t>
  </si>
  <si>
    <t>1121</t>
  </si>
  <si>
    <t>155.29.1</t>
  </si>
  <si>
    <t>880601091</t>
  </si>
  <si>
    <t>1122</t>
  </si>
  <si>
    <t>155.30.1</t>
  </si>
  <si>
    <t>Kábel CYKY-J 3x150+70 mm2</t>
  </si>
  <si>
    <t>-326898165</t>
  </si>
  <si>
    <t>1123</t>
  </si>
  <si>
    <t>155.31.1</t>
  </si>
  <si>
    <t>Montáž vodiča CY 4 mm2</t>
  </si>
  <si>
    <t>2134283494</t>
  </si>
  <si>
    <t>1124</t>
  </si>
  <si>
    <t>155.32.1</t>
  </si>
  <si>
    <t>Montáž vodiča CY 6mm2</t>
  </si>
  <si>
    <t>1336885771</t>
  </si>
  <si>
    <t>1125</t>
  </si>
  <si>
    <t>155.33.1</t>
  </si>
  <si>
    <t>Montáž vodiča CY 16mm2</t>
  </si>
  <si>
    <t>-1210273359</t>
  </si>
  <si>
    <t>1126</t>
  </si>
  <si>
    <t>155.34</t>
  </si>
  <si>
    <t>Montáž žalúziového tlačítka</t>
  </si>
  <si>
    <t>-2006711082</t>
  </si>
  <si>
    <t>1127</t>
  </si>
  <si>
    <t>155.35</t>
  </si>
  <si>
    <t>-371887492</t>
  </si>
  <si>
    <t>1128</t>
  </si>
  <si>
    <t>155.36</t>
  </si>
  <si>
    <t>-362767070</t>
  </si>
  <si>
    <t>1129</t>
  </si>
  <si>
    <t>155.37</t>
  </si>
  <si>
    <t>-762781813</t>
  </si>
  <si>
    <t>1130</t>
  </si>
  <si>
    <t>155.38</t>
  </si>
  <si>
    <t>Dtto, ale  seriovo-striedavý</t>
  </si>
  <si>
    <t>-1061942264</t>
  </si>
  <si>
    <t>1131</t>
  </si>
  <si>
    <t>155.39</t>
  </si>
  <si>
    <t>Dtto, ale  impulzný</t>
  </si>
  <si>
    <t>1203888004</t>
  </si>
  <si>
    <t>1132</t>
  </si>
  <si>
    <t>155.40</t>
  </si>
  <si>
    <t>Dtto, ale  krížový</t>
  </si>
  <si>
    <t>-1708807028</t>
  </si>
  <si>
    <t>1133</t>
  </si>
  <si>
    <t>155.41</t>
  </si>
  <si>
    <t>Jednopólový vypínač,  vonk. prostredie 10A,230V</t>
  </si>
  <si>
    <t>-681782451</t>
  </si>
  <si>
    <t>1134</t>
  </si>
  <si>
    <t>155.42</t>
  </si>
  <si>
    <t>Striedavý vypínač,  vonk. prostredie 10A,230V</t>
  </si>
  <si>
    <t>-374692010</t>
  </si>
  <si>
    <t>1135</t>
  </si>
  <si>
    <t>155.43</t>
  </si>
  <si>
    <t>Montáž trojpolového vypínača</t>
  </si>
  <si>
    <t>1012755538</t>
  </si>
  <si>
    <t>1136</t>
  </si>
  <si>
    <t>155.44</t>
  </si>
  <si>
    <t>Sériový vypínač,  vonk. prostredie 10A,230V</t>
  </si>
  <si>
    <t>-48364690</t>
  </si>
  <si>
    <t>1137</t>
  </si>
  <si>
    <t>155.45</t>
  </si>
  <si>
    <t>-955224693</t>
  </si>
  <si>
    <t>1138</t>
  </si>
  <si>
    <t>155.46</t>
  </si>
  <si>
    <t>Zásuvka 400V, 16A, vonk. prostredie</t>
  </si>
  <si>
    <t>996975284</t>
  </si>
  <si>
    <t>1139</t>
  </si>
  <si>
    <t>155.47</t>
  </si>
  <si>
    <t>Montáž objímky a zdroja</t>
  </si>
  <si>
    <t>-1322456480</t>
  </si>
  <si>
    <t>1140</t>
  </si>
  <si>
    <t>155.48</t>
  </si>
  <si>
    <t>Montáž ekvipotenciálnej skrinky</t>
  </si>
  <si>
    <t>1627578858</t>
  </si>
  <si>
    <t>1141</t>
  </si>
  <si>
    <t>155.49</t>
  </si>
  <si>
    <t>Ukonč. kábla do 10 mm2</t>
  </si>
  <si>
    <t>-504099370</t>
  </si>
  <si>
    <t>1142</t>
  </si>
  <si>
    <t>155.50</t>
  </si>
  <si>
    <t>Montáž svietidiel</t>
  </si>
  <si>
    <t>462850819</t>
  </si>
  <si>
    <t>1143</t>
  </si>
  <si>
    <t>155.51</t>
  </si>
  <si>
    <t>Rúra z PVC pevne ulož.  o 20 -32 mm</t>
  </si>
  <si>
    <t>-1766809305</t>
  </si>
  <si>
    <t>1144</t>
  </si>
  <si>
    <t>155.52</t>
  </si>
  <si>
    <t>Montáž káblového žlabu</t>
  </si>
  <si>
    <t>-794793231</t>
  </si>
  <si>
    <t>1145</t>
  </si>
  <si>
    <t>155.53</t>
  </si>
  <si>
    <t>Montáž zemniacej dosky</t>
  </si>
  <si>
    <t>1616704138</t>
  </si>
  <si>
    <t>1146</t>
  </si>
  <si>
    <t>155.54</t>
  </si>
  <si>
    <t>1333757267</t>
  </si>
  <si>
    <t>1147</t>
  </si>
  <si>
    <t>155.55</t>
  </si>
  <si>
    <t>Montáž svorky bernard</t>
  </si>
  <si>
    <t>1526328818</t>
  </si>
  <si>
    <t>1148</t>
  </si>
  <si>
    <t>155.56</t>
  </si>
  <si>
    <t>Montáž ocelovej konštrukcie do 5kg</t>
  </si>
  <si>
    <t>-752099209</t>
  </si>
  <si>
    <t>1149</t>
  </si>
  <si>
    <t>155.57</t>
  </si>
  <si>
    <t>Montáž núdzového tlačítka</t>
  </si>
  <si>
    <t>-114517483</t>
  </si>
  <si>
    <t>1150</t>
  </si>
  <si>
    <t>155.58</t>
  </si>
  <si>
    <t>Montáž v rozvádzači HR</t>
  </si>
  <si>
    <t>-877541910</t>
  </si>
  <si>
    <t>1151</t>
  </si>
  <si>
    <t>155.59</t>
  </si>
  <si>
    <t>Montáž lišty 40x20 mm</t>
  </si>
  <si>
    <t>-1396937865</t>
  </si>
  <si>
    <t>1152</t>
  </si>
  <si>
    <t>155.60</t>
  </si>
  <si>
    <t>Montáž Devi káblu</t>
  </si>
  <si>
    <t>-1189140825</t>
  </si>
  <si>
    <t>1153</t>
  </si>
  <si>
    <t>155.61</t>
  </si>
  <si>
    <t>Montáž senzora</t>
  </si>
  <si>
    <t>-140344236</t>
  </si>
  <si>
    <t>1154</t>
  </si>
  <si>
    <t>P4-PD</t>
  </si>
  <si>
    <t>Presun dodávky 1,3 %: Pre 21M, 22M</t>
  </si>
  <si>
    <t>893603756</t>
  </si>
  <si>
    <t>1155</t>
  </si>
  <si>
    <t>EM HZS/11,1.4</t>
  </si>
  <si>
    <t>hod.</t>
  </si>
  <si>
    <t>-1462634629</t>
  </si>
  <si>
    <t>1156</t>
  </si>
  <si>
    <t>155.62</t>
  </si>
  <si>
    <t>Výkop jamy 50x80 cm</t>
  </si>
  <si>
    <t>1717333156</t>
  </si>
  <si>
    <t>1157</t>
  </si>
  <si>
    <t>155.63</t>
  </si>
  <si>
    <t>Zához jamy 50x80 cm</t>
  </si>
  <si>
    <t>2088732987</t>
  </si>
  <si>
    <t>1158</t>
  </si>
  <si>
    <t>155.64</t>
  </si>
  <si>
    <t>-1161146957</t>
  </si>
  <si>
    <t>1159</t>
  </si>
  <si>
    <t>155.80</t>
  </si>
  <si>
    <t>DEMONTÁŽNE PRÁCE           Montáž x 0,4</t>
  </si>
  <si>
    <t>-1001935740</t>
  </si>
  <si>
    <t>21-ŠK</t>
  </si>
  <si>
    <t>Štruktúrovaná Kabeláž</t>
  </si>
  <si>
    <t>1160</t>
  </si>
  <si>
    <t>MAT C-IES</t>
  </si>
  <si>
    <t>Datový rozvádzač 45U 1000x800x2000 LC06+L</t>
  </si>
  <si>
    <t>-1717628467</t>
  </si>
  <si>
    <t>1161</t>
  </si>
  <si>
    <t>MAT C-IES.1</t>
  </si>
  <si>
    <t>Datový rozvádzač 24U 800x800x1275 LC06+L</t>
  </si>
  <si>
    <t>1972868916</t>
  </si>
  <si>
    <t>1162</t>
  </si>
  <si>
    <t>MAT C-IES.2</t>
  </si>
  <si>
    <t>Podstavec pod rozvádzač perforovaný 1000x800x100</t>
  </si>
  <si>
    <t>406821351</t>
  </si>
  <si>
    <t>1163</t>
  </si>
  <si>
    <t>MAT C-IES.3</t>
  </si>
  <si>
    <t>Podstavec pod rozvádzač perforovaný 600x600x100</t>
  </si>
  <si>
    <t>-992850615</t>
  </si>
  <si>
    <t>1164</t>
  </si>
  <si>
    <t>MAT C-IES.4</t>
  </si>
  <si>
    <t>Ventilačná jednotka stropná 4xventilátor s termost.</t>
  </si>
  <si>
    <t>1394058386</t>
  </si>
  <si>
    <t>1165</t>
  </si>
  <si>
    <t>MAT C-IES.5</t>
  </si>
  <si>
    <t>24 portová optická kazeta</t>
  </si>
  <si>
    <t>-20115051</t>
  </si>
  <si>
    <t>1166</t>
  </si>
  <si>
    <t>MAT C-IES.6</t>
  </si>
  <si>
    <t>Polica do racku 4bodová 1U 450 mm</t>
  </si>
  <si>
    <t>1635918787</t>
  </si>
  <si>
    <t>1167</t>
  </si>
  <si>
    <t>MAT C-IES.7</t>
  </si>
  <si>
    <t>Vyväzovací panel  s plastovými okami 1U</t>
  </si>
  <si>
    <t>1967360644</t>
  </si>
  <si>
    <t>1168</t>
  </si>
  <si>
    <t>MAT C-IES.8</t>
  </si>
  <si>
    <t>Spojovací materiál</t>
  </si>
  <si>
    <t>sada</t>
  </si>
  <si>
    <t>-562375082</t>
  </si>
  <si>
    <t>1169</t>
  </si>
  <si>
    <t>MAT C-IES.9</t>
  </si>
  <si>
    <t>Zásuvkový panel s prep. ochranou ACAR 504</t>
  </si>
  <si>
    <t>-1852559766</t>
  </si>
  <si>
    <t>1170</t>
  </si>
  <si>
    <t>MAT C-IES.10</t>
  </si>
  <si>
    <t>Patch panel cat. 5e 24 portov</t>
  </si>
  <si>
    <t>1285051317</t>
  </si>
  <si>
    <t>1171</t>
  </si>
  <si>
    <t>MAT C-IES.11</t>
  </si>
  <si>
    <t>ISDN panel cat 3 50 portov</t>
  </si>
  <si>
    <t>-1219691609</t>
  </si>
  <si>
    <t>1172</t>
  </si>
  <si>
    <t>MAT Cisco</t>
  </si>
  <si>
    <t>Switch 48 port 10/100/1000 PoE</t>
  </si>
  <si>
    <t>1138736240</t>
  </si>
  <si>
    <t>1173</t>
  </si>
  <si>
    <t>MAT C-IES.12</t>
  </si>
  <si>
    <t>Patch cord RJ45 cat 5e, l = 2m</t>
  </si>
  <si>
    <t>-415198668</t>
  </si>
  <si>
    <t>1174</t>
  </si>
  <si>
    <t>MAT C-ANMIMA.28</t>
  </si>
  <si>
    <t>Din lišta 1m</t>
  </si>
  <si>
    <t>-1917169350</t>
  </si>
  <si>
    <t>1175</t>
  </si>
  <si>
    <t>MAT C-EATON</t>
  </si>
  <si>
    <t>Istič PL7 20B/1</t>
  </si>
  <si>
    <t>1233975808</t>
  </si>
  <si>
    <t>1176</t>
  </si>
  <si>
    <t>MAT C-EATON.1</t>
  </si>
  <si>
    <t>Istič PL7 10B/1</t>
  </si>
  <si>
    <t>-1062716048</t>
  </si>
  <si>
    <t>1177</t>
  </si>
  <si>
    <t>MAT LEGRAND</t>
  </si>
  <si>
    <t>Poistkový odpojovač</t>
  </si>
  <si>
    <t>-578448078</t>
  </si>
  <si>
    <t>1178</t>
  </si>
  <si>
    <t>MAT C-EATON.2</t>
  </si>
  <si>
    <t>Soklová zásuvka 230V/16A</t>
  </si>
  <si>
    <t>1326689095</t>
  </si>
  <si>
    <t>1179</t>
  </si>
  <si>
    <t>MAT LEGRAND.1</t>
  </si>
  <si>
    <t>Svorka 2,5-4mm PE</t>
  </si>
  <si>
    <t>-1724098528</t>
  </si>
  <si>
    <t>1180</t>
  </si>
  <si>
    <t>MAT LEGRAND.2</t>
  </si>
  <si>
    <t>Svorka 2,5-4mm N</t>
  </si>
  <si>
    <t>190200703</t>
  </si>
  <si>
    <t>1181</t>
  </si>
  <si>
    <t>MAT DEHN</t>
  </si>
  <si>
    <t>Prepäťová ochrana DEHN</t>
  </si>
  <si>
    <t>-1337992277</t>
  </si>
  <si>
    <t>1182</t>
  </si>
  <si>
    <t>Pol135</t>
  </si>
  <si>
    <t>Obstarávacia prirážka</t>
  </si>
  <si>
    <t>1227501555</t>
  </si>
  <si>
    <t>1183</t>
  </si>
  <si>
    <t>C-IES</t>
  </si>
  <si>
    <t>Kábel FTP CAT5E, 4 páry,drôt, LSOH CAT.5E</t>
  </si>
  <si>
    <t>1417776220</t>
  </si>
  <si>
    <t>1184</t>
  </si>
  <si>
    <t>C-IES.1</t>
  </si>
  <si>
    <t>Chránička bezhalogénová HFXP 20</t>
  </si>
  <si>
    <t>1485470335</t>
  </si>
  <si>
    <t>1185</t>
  </si>
  <si>
    <t>C-IES.2</t>
  </si>
  <si>
    <t>Zásuvka pod omietku 1xRJ45   cat 6</t>
  </si>
  <si>
    <t>-1797060922</t>
  </si>
  <si>
    <t>1186</t>
  </si>
  <si>
    <t>Krabica KPR68</t>
  </si>
  <si>
    <t>554756612</t>
  </si>
  <si>
    <t>1187</t>
  </si>
  <si>
    <t>C-KOPOS</t>
  </si>
  <si>
    <t>MARS žľab s príslušenstvom do stupačky 250x50 mm</t>
  </si>
  <si>
    <t>920751011</t>
  </si>
  <si>
    <t>1188</t>
  </si>
  <si>
    <t>C-OBO</t>
  </si>
  <si>
    <t>Káblový držiak 2031 M/15</t>
  </si>
  <si>
    <t>-1211853932</t>
  </si>
  <si>
    <t>1189</t>
  </si>
  <si>
    <t>Pol136</t>
  </si>
  <si>
    <t>Pomocný materiál</t>
  </si>
  <si>
    <t>48610301</t>
  </si>
  <si>
    <t>1190</t>
  </si>
  <si>
    <t>Kábel opto J/A-V/Zn//BH4G50/125</t>
  </si>
  <si>
    <t>78200720</t>
  </si>
  <si>
    <t>1191</t>
  </si>
  <si>
    <t>Pol137</t>
  </si>
  <si>
    <t>Prirážka na podružný materiál</t>
  </si>
  <si>
    <t>-2032564828</t>
  </si>
  <si>
    <t>1192</t>
  </si>
  <si>
    <t>Pol138</t>
  </si>
  <si>
    <t>Prirážka na prierez</t>
  </si>
  <si>
    <t>1354599146</t>
  </si>
  <si>
    <t>1193</t>
  </si>
  <si>
    <t>Pol1380</t>
  </si>
  <si>
    <t>Montážne práce</t>
  </si>
  <si>
    <t>1336377293</t>
  </si>
  <si>
    <t>1194</t>
  </si>
  <si>
    <t>Pol1381</t>
  </si>
  <si>
    <t>Montáž a zapojenie rozvádzača</t>
  </si>
  <si>
    <t>329637065</t>
  </si>
  <si>
    <t>1195</t>
  </si>
  <si>
    <t>Pol1382</t>
  </si>
  <si>
    <t>Pomocné stavebné práce-vysekanie drážok</t>
  </si>
  <si>
    <t>989176059</t>
  </si>
  <si>
    <t>1196</t>
  </si>
  <si>
    <t>Pol1383</t>
  </si>
  <si>
    <t>Premeranie parametrov metalických káblov</t>
  </si>
  <si>
    <t>-345468215</t>
  </si>
  <si>
    <t>1197</t>
  </si>
  <si>
    <t>MAT Tesla L.H</t>
  </si>
  <si>
    <t>Pobočková ústredňa TESLA IP NET-50 portov</t>
  </si>
  <si>
    <t>1094924682</t>
  </si>
  <si>
    <t>1198</t>
  </si>
  <si>
    <t>MAT C-IES.13</t>
  </si>
  <si>
    <t>Telefónny prístroj analógový ConCorde 6025 CID</t>
  </si>
  <si>
    <t>-613951353</t>
  </si>
  <si>
    <t>1199</t>
  </si>
  <si>
    <t>MAT C-IES.14</t>
  </si>
  <si>
    <t>Služby s realizácioupobočkovej ústredne</t>
  </si>
  <si>
    <t>-1601419985</t>
  </si>
  <si>
    <t>1200</t>
  </si>
  <si>
    <t>Pol139</t>
  </si>
  <si>
    <t>-393790116</t>
  </si>
  <si>
    <t>1201</t>
  </si>
  <si>
    <t>Pol140</t>
  </si>
  <si>
    <t>-779804282</t>
  </si>
  <si>
    <t>1202</t>
  </si>
  <si>
    <t>Pol141</t>
  </si>
  <si>
    <t>Prvá odborná prehliadka a skúška</t>
  </si>
  <si>
    <t>-1615775635</t>
  </si>
  <si>
    <t>1203</t>
  </si>
  <si>
    <t>Pol142</t>
  </si>
  <si>
    <t>Vyhotovenie meracích protokolov</t>
  </si>
  <si>
    <t>-78505561</t>
  </si>
  <si>
    <t>21-EPS</t>
  </si>
  <si>
    <t>EPS</t>
  </si>
  <si>
    <t>1204</t>
  </si>
  <si>
    <t>MAT SCHRACK</t>
  </si>
  <si>
    <t>Požiarná ústredňa INTEGRÁL IP BX</t>
  </si>
  <si>
    <t>910535256</t>
  </si>
  <si>
    <t>1205</t>
  </si>
  <si>
    <t>MAT SCHRACK.1</t>
  </si>
  <si>
    <t>Centrálny MAP1XT popisný štítok  slovensky</t>
  </si>
  <si>
    <t>-1532272136</t>
  </si>
  <si>
    <t>1206</t>
  </si>
  <si>
    <t>MAT SCHRACK.2</t>
  </si>
  <si>
    <t>Integral mobile základná licencia IMOB BASIC</t>
  </si>
  <si>
    <t>-476314454</t>
  </si>
  <si>
    <t>1207</t>
  </si>
  <si>
    <t>MAT SCHRACK.3</t>
  </si>
  <si>
    <t>X-LINE slučkové adresné hlásiče a pätice MTD 533X</t>
  </si>
  <si>
    <t>1026745071</t>
  </si>
  <si>
    <t>1208</t>
  </si>
  <si>
    <t>MAT SCHRACK.4</t>
  </si>
  <si>
    <t>Akumulátor  AKU 7 12V/7Ah</t>
  </si>
  <si>
    <t>-1811277242</t>
  </si>
  <si>
    <t>1209</t>
  </si>
  <si>
    <t>MAT SCHRACK.5</t>
  </si>
  <si>
    <t>Opticko-dymový hlásič MTD 533X</t>
  </si>
  <si>
    <t>-1798791487</t>
  </si>
  <si>
    <t>1210</t>
  </si>
  <si>
    <t>MAT SCHRACK.6</t>
  </si>
  <si>
    <t>Zábleskový maják 24V DC SONOS -BW ESBA</t>
  </si>
  <si>
    <t>1715358116</t>
  </si>
  <si>
    <t>1211</t>
  </si>
  <si>
    <t>MAT SCHRACK.7</t>
  </si>
  <si>
    <t>Zdroj ELMDENE  24V/5A</t>
  </si>
  <si>
    <t>1177345025</t>
  </si>
  <si>
    <t>1212</t>
  </si>
  <si>
    <t>MAT SCHRACK.8</t>
  </si>
  <si>
    <t>Pätica  USB 502-6</t>
  </si>
  <si>
    <t>1646046894</t>
  </si>
  <si>
    <t>1213</t>
  </si>
  <si>
    <t>MAT SCHRACK.9</t>
  </si>
  <si>
    <t>Tlačidlový hlásič MCP 535X-1</t>
  </si>
  <si>
    <t>-264221263</t>
  </si>
  <si>
    <t>1214</t>
  </si>
  <si>
    <t>MAT SCHRACK.10</t>
  </si>
  <si>
    <t>Štítok pre hlásič</t>
  </si>
  <si>
    <t>-1155295030</t>
  </si>
  <si>
    <t>1215</t>
  </si>
  <si>
    <t>MAT SCHRACK.11</t>
  </si>
  <si>
    <t>Integral IP softvér IP aplikácie VPN LAN FAS</t>
  </si>
  <si>
    <t>-1189623787</t>
  </si>
  <si>
    <t>1216</t>
  </si>
  <si>
    <t>MAT SCHRACK.12</t>
  </si>
  <si>
    <t>Akumulátor  AKU 17 12V/17Ah</t>
  </si>
  <si>
    <t>1585564594</t>
  </si>
  <si>
    <t>1217</t>
  </si>
  <si>
    <t>Pol143</t>
  </si>
  <si>
    <t>Kábel J-H(St)H-V 1x2x0,8 mm</t>
  </si>
  <si>
    <t>631275869</t>
  </si>
  <si>
    <t>1218</t>
  </si>
  <si>
    <t>Pol144</t>
  </si>
  <si>
    <t>Kábel J-H(St)H-V 2x2x0,8 mm</t>
  </si>
  <si>
    <t>145888580</t>
  </si>
  <si>
    <t>1219</t>
  </si>
  <si>
    <t>Pol145</t>
  </si>
  <si>
    <t>Kábel CHKE-V 3x1,5 mm</t>
  </si>
  <si>
    <t>-1674479333</t>
  </si>
  <si>
    <t>1220</t>
  </si>
  <si>
    <t>Pol146</t>
  </si>
  <si>
    <t>Rúrka IES FXP 20 mm</t>
  </si>
  <si>
    <t>-1705111218</t>
  </si>
  <si>
    <t>1221</t>
  </si>
  <si>
    <t>Pol147</t>
  </si>
  <si>
    <t>protipožiarna hmoždinka</t>
  </si>
  <si>
    <t>-1275593667</t>
  </si>
  <si>
    <t>1222</t>
  </si>
  <si>
    <t>Pol148</t>
  </si>
  <si>
    <t>Protipožiarny tmel</t>
  </si>
  <si>
    <t>-1905761608</t>
  </si>
  <si>
    <t>1223</t>
  </si>
  <si>
    <t>Pol149</t>
  </si>
  <si>
    <t>držiak kábla UDF 08</t>
  </si>
  <si>
    <t>-1312526918</t>
  </si>
  <si>
    <t>1224</t>
  </si>
  <si>
    <t>Pol150</t>
  </si>
  <si>
    <t>protipožiarná krabica pancierová včetne svorkovnice</t>
  </si>
  <si>
    <t>483315409</t>
  </si>
  <si>
    <t>1225</t>
  </si>
  <si>
    <t>Pol150.1</t>
  </si>
  <si>
    <t>Protipožiarne príchytky</t>
  </si>
  <si>
    <t>149380510</t>
  </si>
  <si>
    <t>1226</t>
  </si>
  <si>
    <t>Pol151</t>
  </si>
  <si>
    <t>-322195394</t>
  </si>
  <si>
    <t>1227</t>
  </si>
  <si>
    <t>Pol152</t>
  </si>
  <si>
    <t>-675253943</t>
  </si>
  <si>
    <t>1228</t>
  </si>
  <si>
    <t>P PR.1</t>
  </si>
  <si>
    <t>-690223888</t>
  </si>
  <si>
    <t>1229</t>
  </si>
  <si>
    <t>Pol153</t>
  </si>
  <si>
    <t>Montáž a zapojenie techniky</t>
  </si>
  <si>
    <t>7764451</t>
  </si>
  <si>
    <t>1230</t>
  </si>
  <si>
    <t>Pol154</t>
  </si>
  <si>
    <t>Montáž ústredne EPS</t>
  </si>
  <si>
    <t>-1105734363</t>
  </si>
  <si>
    <t>1231</t>
  </si>
  <si>
    <t>Pol155</t>
  </si>
  <si>
    <t>Programovanie a nastavenie ústredne EPS</t>
  </si>
  <si>
    <t>987426124</t>
  </si>
  <si>
    <t>1232</t>
  </si>
  <si>
    <t>Pol156</t>
  </si>
  <si>
    <t>Oživenie, preskúšanie,premeranie</t>
  </si>
  <si>
    <t>1718268626</t>
  </si>
  <si>
    <t>1233</t>
  </si>
  <si>
    <t>Pol157</t>
  </si>
  <si>
    <t>Odovzdanie, zaškolenie</t>
  </si>
  <si>
    <t>-1868790931</t>
  </si>
  <si>
    <t>1234</t>
  </si>
  <si>
    <t>Pol158</t>
  </si>
  <si>
    <t>Revízia zariadenia</t>
  </si>
  <si>
    <t>-894994471</t>
  </si>
  <si>
    <t>1235</t>
  </si>
  <si>
    <t>Pol159</t>
  </si>
  <si>
    <t>Vyznačenie trasy vedenia , drážka v stene</t>
  </si>
  <si>
    <t>-613737420</t>
  </si>
  <si>
    <t>1236</t>
  </si>
  <si>
    <t>Pol160.1</t>
  </si>
  <si>
    <t>Dopravné a režijné náklady</t>
  </si>
  <si>
    <t>1242490199</t>
  </si>
  <si>
    <t>1237</t>
  </si>
  <si>
    <t>Pol160.2</t>
  </si>
  <si>
    <t>Inžinierská a prípravná činnosť</t>
  </si>
  <si>
    <t>1128021078</t>
  </si>
  <si>
    <t>1238</t>
  </si>
  <si>
    <t>Pol160.3</t>
  </si>
  <si>
    <t>Plán skutočného vyhotovenia</t>
  </si>
  <si>
    <t>-66390898</t>
  </si>
  <si>
    <t>21-PR</t>
  </si>
  <si>
    <t>Požiarny rozhlas</t>
  </si>
  <si>
    <t>1239</t>
  </si>
  <si>
    <t>MAT C-Noves Vráble</t>
  </si>
  <si>
    <t>Dodávka  evakuačného rozhlasu HSP</t>
  </si>
  <si>
    <t>1718608983</t>
  </si>
  <si>
    <t>1240</t>
  </si>
  <si>
    <t>MAT C-Noves Vráble.1</t>
  </si>
  <si>
    <t>Nástenný reproduktor BS678BSW-112 ,5W</t>
  </si>
  <si>
    <t>57657812</t>
  </si>
  <si>
    <t>1241</t>
  </si>
  <si>
    <t>MAT C-Noves Vráble.2</t>
  </si>
  <si>
    <t>Nástenný reproduktor BS678BSW-151 ,5W</t>
  </si>
  <si>
    <t>-8881233</t>
  </si>
  <si>
    <t>1242</t>
  </si>
  <si>
    <t>MAT C-Noves Vráble.3</t>
  </si>
  <si>
    <t>Nástenný reproduktor BS678BSW-130 ,5W</t>
  </si>
  <si>
    <t>188101394</t>
  </si>
  <si>
    <t>1243</t>
  </si>
  <si>
    <t>MAT C-Noves Vráble.4</t>
  </si>
  <si>
    <t>Nástenný reproduktor BS678BSW-121 ,5W</t>
  </si>
  <si>
    <t>1680287599</t>
  </si>
  <si>
    <t>1244</t>
  </si>
  <si>
    <t>MAT C-Noves Vráble.5</t>
  </si>
  <si>
    <t>Mikrofónový pult</t>
  </si>
  <si>
    <t>359188808</t>
  </si>
  <si>
    <t>1245</t>
  </si>
  <si>
    <t>MAT C-Noves Vráble.6</t>
  </si>
  <si>
    <t>Stojan racku 19" 21U 600v600mm, komplet</t>
  </si>
  <si>
    <t>-1506923951</t>
  </si>
  <si>
    <t>1246</t>
  </si>
  <si>
    <t>MAT C-ANMIMA.31</t>
  </si>
  <si>
    <t>Kábel bezhalogénový CHKE-V-O 2x1,5mm</t>
  </si>
  <si>
    <t>-1490914004</t>
  </si>
  <si>
    <t>1247</t>
  </si>
  <si>
    <t>MAT C-IES.16</t>
  </si>
  <si>
    <t>Chránička bezhalogénová ohybná HFXP 25mm</t>
  </si>
  <si>
    <t>-1274248672</t>
  </si>
  <si>
    <t>1248</t>
  </si>
  <si>
    <t>MAT C-IES.1.2</t>
  </si>
  <si>
    <t>Prepojovacia krabica pod omietku HFSB 1</t>
  </si>
  <si>
    <t>1032947959</t>
  </si>
  <si>
    <t>1249</t>
  </si>
  <si>
    <t>MAT C-IES.2.2</t>
  </si>
  <si>
    <t>Krycie víčko HFSBL 1</t>
  </si>
  <si>
    <t>-332210524</t>
  </si>
  <si>
    <t>1250</t>
  </si>
  <si>
    <t>MAT</t>
  </si>
  <si>
    <t>Spotrebný materiál</t>
  </si>
  <si>
    <t>bal</t>
  </si>
  <si>
    <t>1951020032</t>
  </si>
  <si>
    <t>1251</t>
  </si>
  <si>
    <t>MAT C-ANMIMA.1.3</t>
  </si>
  <si>
    <t>Kábel CHKE-V 3x2,5 mm</t>
  </si>
  <si>
    <t>-613426156</t>
  </si>
  <si>
    <t>1252</t>
  </si>
  <si>
    <t>MAT P PM.1</t>
  </si>
  <si>
    <t>-1898521247</t>
  </si>
  <si>
    <t>1253</t>
  </si>
  <si>
    <t>MAT P PR.1</t>
  </si>
  <si>
    <t>226857118</t>
  </si>
  <si>
    <t>1254</t>
  </si>
  <si>
    <t>155 C-NOVES</t>
  </si>
  <si>
    <t>Montáž  evakuačného rozhlasu vč. oživenia</t>
  </si>
  <si>
    <t>-1666510956</t>
  </si>
  <si>
    <t>1255</t>
  </si>
  <si>
    <t>155.65</t>
  </si>
  <si>
    <t>2038197814</t>
  </si>
  <si>
    <t>1256</t>
  </si>
  <si>
    <t>155.1.3</t>
  </si>
  <si>
    <t>-159894341</t>
  </si>
  <si>
    <t>1257</t>
  </si>
  <si>
    <t>155.2.3</t>
  </si>
  <si>
    <t>Prepojovacia krabica pod omietku HFSB 1 vč. uk. káblov</t>
  </si>
  <si>
    <t>-1100478986</t>
  </si>
  <si>
    <t>1258</t>
  </si>
  <si>
    <t>155.3.3</t>
  </si>
  <si>
    <t>Kábel bezhalogénový CHKE-V-J 3x2,5mm</t>
  </si>
  <si>
    <t>1361331478</t>
  </si>
  <si>
    <t>1259</t>
  </si>
  <si>
    <t>Pol160</t>
  </si>
  <si>
    <t>1391321440</t>
  </si>
  <si>
    <t>21-PV</t>
  </si>
  <si>
    <t>Požiarne vetranie</t>
  </si>
  <si>
    <t>1260</t>
  </si>
  <si>
    <t>MAT Predb. cena.13</t>
  </si>
  <si>
    <t>Rozvádzač  RVZ1, typ MODUL 2000 EW</t>
  </si>
  <si>
    <t>800605112</t>
  </si>
  <si>
    <t>1261</t>
  </si>
  <si>
    <t>MAT Aplipower ZA</t>
  </si>
  <si>
    <t>UPS POWERWAT 20kVA včtne revízie a MX01,400V</t>
  </si>
  <si>
    <t>-1220065295</t>
  </si>
  <si>
    <t>1262</t>
  </si>
  <si>
    <t>MAT Aplipower ZA.1</t>
  </si>
  <si>
    <t>UPS  POWERWAT s 10 kVA ,230V</t>
  </si>
  <si>
    <t>1272303</t>
  </si>
  <si>
    <t>1263</t>
  </si>
  <si>
    <t>1C-MURAT</t>
  </si>
  <si>
    <t>Vodič NHXMH 6 mm2 zeleno žltý</t>
  </si>
  <si>
    <t>-1655089922</t>
  </si>
  <si>
    <t>1264</t>
  </si>
  <si>
    <t>MAT C-MURAT.26</t>
  </si>
  <si>
    <t>1837132748</t>
  </si>
  <si>
    <t>1265</t>
  </si>
  <si>
    <t>2C-MURAT.1</t>
  </si>
  <si>
    <t>Vodič NHXMH 16 mm2 zeleno žltý</t>
  </si>
  <si>
    <t>-245102442</t>
  </si>
  <si>
    <t>1266</t>
  </si>
  <si>
    <t>MAT C-MURAT.1.1</t>
  </si>
  <si>
    <t>977547407</t>
  </si>
  <si>
    <t>1267</t>
  </si>
  <si>
    <t>3C-MURAT.2</t>
  </si>
  <si>
    <t>Kábel NHXMH  FE180/E90 3x4 mm2</t>
  </si>
  <si>
    <t>2018460251</t>
  </si>
  <si>
    <t>1268</t>
  </si>
  <si>
    <t>MAT C-MURAT.2.1</t>
  </si>
  <si>
    <t>-1408073622</t>
  </si>
  <si>
    <t>1269</t>
  </si>
  <si>
    <t>MAT C-MURAT.3.1</t>
  </si>
  <si>
    <t>Kábel CXKE-R-O 3x1,5 mm2</t>
  </si>
  <si>
    <t>1004748389</t>
  </si>
  <si>
    <t>1270</t>
  </si>
  <si>
    <t>MAT C-MURAT.4.1</t>
  </si>
  <si>
    <t>Kábel CXKE-R-J 3x1,5 mm2</t>
  </si>
  <si>
    <t>-1492531032</t>
  </si>
  <si>
    <t>1271</t>
  </si>
  <si>
    <t>MAT C-MURAT.5.1</t>
  </si>
  <si>
    <t>Kábel CXKE-R-J 4x1,5 mm2</t>
  </si>
  <si>
    <t>942734416</t>
  </si>
  <si>
    <t>1272</t>
  </si>
  <si>
    <t>MAT C-MURAT.6.1</t>
  </si>
  <si>
    <t>1336359445</t>
  </si>
  <si>
    <t>1273</t>
  </si>
  <si>
    <t>MAT C-ANMIMA.32</t>
  </si>
  <si>
    <t>-1248009769</t>
  </si>
  <si>
    <t>1274</t>
  </si>
  <si>
    <t>MAT C-ANMIMA.1.4</t>
  </si>
  <si>
    <t>Miestna skrinka XB5, plastova</t>
  </si>
  <si>
    <t>1773312906</t>
  </si>
  <si>
    <t>1275</t>
  </si>
  <si>
    <t>Pol161</t>
  </si>
  <si>
    <t>-155210830</t>
  </si>
  <si>
    <t>1276</t>
  </si>
  <si>
    <t>P PR.2</t>
  </si>
  <si>
    <t>-1075682261</t>
  </si>
  <si>
    <t>1277</t>
  </si>
  <si>
    <t>155.66</t>
  </si>
  <si>
    <t>-2051965362</t>
  </si>
  <si>
    <t>1278</t>
  </si>
  <si>
    <t>155.1.4</t>
  </si>
  <si>
    <t>Montáž rozvodníc  izolačných do 150kg</t>
  </si>
  <si>
    <t>52556646</t>
  </si>
  <si>
    <t>1279</t>
  </si>
  <si>
    <t>155.2.4</t>
  </si>
  <si>
    <t>-717678416</t>
  </si>
  <si>
    <t>1280</t>
  </si>
  <si>
    <t>155.3.4</t>
  </si>
  <si>
    <t>151605726</t>
  </si>
  <si>
    <t>1281</t>
  </si>
  <si>
    <t>155.4.3</t>
  </si>
  <si>
    <t>371516156</t>
  </si>
  <si>
    <t>1282</t>
  </si>
  <si>
    <t>155.5.3</t>
  </si>
  <si>
    <t>1552076395</t>
  </si>
  <si>
    <t>1283</t>
  </si>
  <si>
    <t>155.6.3</t>
  </si>
  <si>
    <t>1455560501</t>
  </si>
  <si>
    <t>1284</t>
  </si>
  <si>
    <t>155.7.3</t>
  </si>
  <si>
    <t>-1910088409</t>
  </si>
  <si>
    <t>1285</t>
  </si>
  <si>
    <t>155.8.3</t>
  </si>
  <si>
    <t>Kábel NHXMH-R-J 3x4 mm2</t>
  </si>
  <si>
    <t>-1705983555</t>
  </si>
  <si>
    <t>1286</t>
  </si>
  <si>
    <t>155.9.3</t>
  </si>
  <si>
    <t>Montáž vodiča NHXMH 6mm2</t>
  </si>
  <si>
    <t>356263627</t>
  </si>
  <si>
    <t>1287</t>
  </si>
  <si>
    <t>155.10.3</t>
  </si>
  <si>
    <t>Montáž vodiča NHXMH 16mm2</t>
  </si>
  <si>
    <t>1052308715</t>
  </si>
  <si>
    <t>1288</t>
  </si>
  <si>
    <t>155.11.3</t>
  </si>
  <si>
    <t>Sekanie drážky</t>
  </si>
  <si>
    <t>-1144871695</t>
  </si>
  <si>
    <t>1289</t>
  </si>
  <si>
    <t>155.12.2</t>
  </si>
  <si>
    <t>Montáž UPS</t>
  </si>
  <si>
    <t>-1655260864</t>
  </si>
  <si>
    <t>1290</t>
  </si>
  <si>
    <t>155.13.2</t>
  </si>
  <si>
    <t>Montáž núdzového tlačítka a MS</t>
  </si>
  <si>
    <t>-798875292</t>
  </si>
  <si>
    <t>1291</t>
  </si>
  <si>
    <t>155.14.2</t>
  </si>
  <si>
    <t>Ukonč. kábla do 4x10 mm2</t>
  </si>
  <si>
    <t>-2103600800</t>
  </si>
  <si>
    <t>1292</t>
  </si>
  <si>
    <t>P4-PD.1</t>
  </si>
  <si>
    <t>975157106</t>
  </si>
  <si>
    <t>1293</t>
  </si>
  <si>
    <t>EM HZS</t>
  </si>
  <si>
    <t>Lešenie</t>
  </si>
  <si>
    <t>-89705882</t>
  </si>
  <si>
    <t>1294</t>
  </si>
  <si>
    <t>EM HZS/11,1.5</t>
  </si>
  <si>
    <t>-803626940</t>
  </si>
  <si>
    <t>24-M</t>
  </si>
  <si>
    <t xml:space="preserve"> Montáže vzduchotechnických zariad.</t>
  </si>
  <si>
    <t>1295</t>
  </si>
  <si>
    <t>Pol193</t>
  </si>
  <si>
    <t>Potrubný ventilátor Systemair typ: PRIO 315 EC Qvzd = 2850m3/hod, 528W, 2,32A, 230V , ovládanie a silový prívod rieši MaR</t>
  </si>
  <si>
    <t>-153917911</t>
  </si>
  <si>
    <t>1296</t>
  </si>
  <si>
    <t>Pol194</t>
  </si>
  <si>
    <t>Pružná vložka pr.315</t>
  </si>
  <si>
    <t>-1710899960</t>
  </si>
  <si>
    <t>1297</t>
  </si>
  <si>
    <t>Pol195</t>
  </si>
  <si>
    <t>Prívodná výustka typ: NOVA-L1 400x200 R1 12 O AN + upínací rámik</t>
  </si>
  <si>
    <t>-94489824</t>
  </si>
  <si>
    <t>1298</t>
  </si>
  <si>
    <t>Pol196</t>
  </si>
  <si>
    <t>Prívodná výustka typ: NOVA-L1 200x200 R1 12 O AN + upínací rámik</t>
  </si>
  <si>
    <t>186073563</t>
  </si>
  <si>
    <t>1299</t>
  </si>
  <si>
    <t>Pol198</t>
  </si>
  <si>
    <t>Axiálny ventilátor Systemair typ: AW 250 EC Sileo Qvzd=1000m3/hod, 74,9W, 0,645A, 230V</t>
  </si>
  <si>
    <t>1074857084</t>
  </si>
  <si>
    <t>1300</t>
  </si>
  <si>
    <t>Pol199</t>
  </si>
  <si>
    <t>Krycia mriežka typ: KMK 300x300 + upínací rámik</t>
  </si>
  <si>
    <t>-686379205</t>
  </si>
  <si>
    <t>1301</t>
  </si>
  <si>
    <t>Pol200</t>
  </si>
  <si>
    <t>Regulačná klapka typ: RK 710x710 príprava na servopohon (pohon dodávka MaR)</t>
  </si>
  <si>
    <t>515212965</t>
  </si>
  <si>
    <t>1302</t>
  </si>
  <si>
    <t>Pol201</t>
  </si>
  <si>
    <t>Krycia mriežka typ: KMK 710x710 + upínací rámik</t>
  </si>
  <si>
    <t>831990395</t>
  </si>
  <si>
    <t>1303</t>
  </si>
  <si>
    <t>Pol202</t>
  </si>
  <si>
    <t>Potrubný ventilátor Systemair typ: PRIO 315 EC Qvzd = 1650m3/hod, 528W, 2,32A, 230V</t>
  </si>
  <si>
    <t>606129919</t>
  </si>
  <si>
    <t>1304</t>
  </si>
  <si>
    <t>-14952755</t>
  </si>
  <si>
    <t>1305</t>
  </si>
  <si>
    <t>-1349749066</t>
  </si>
  <si>
    <t>1306</t>
  </si>
  <si>
    <t>Pol203</t>
  </si>
  <si>
    <t>Tanierový ventil prívodný pr.150mm</t>
  </si>
  <si>
    <t>-950186611</t>
  </si>
  <si>
    <t>1307</t>
  </si>
  <si>
    <t>-1297164222</t>
  </si>
  <si>
    <t>1308</t>
  </si>
  <si>
    <t>-2079060970</t>
  </si>
  <si>
    <t>1309</t>
  </si>
  <si>
    <t>-653311998</t>
  </si>
  <si>
    <t>1310</t>
  </si>
  <si>
    <t>Pol204</t>
  </si>
  <si>
    <t>Prívodná výustka typ: NOVA-L1 400x150 R1 12 O AN + upínací rámik</t>
  </si>
  <si>
    <t>-2071053597</t>
  </si>
  <si>
    <t>1311</t>
  </si>
  <si>
    <t>Pol205</t>
  </si>
  <si>
    <t>Tanierový ventil prívodný pr.100mm</t>
  </si>
  <si>
    <t>607847270</t>
  </si>
  <si>
    <t>1312</t>
  </si>
  <si>
    <t>Pol206</t>
  </si>
  <si>
    <t>Vzt potrubie -   Do obvodu 2000/40%tv</t>
  </si>
  <si>
    <t>1424832027</t>
  </si>
  <si>
    <t>1313</t>
  </si>
  <si>
    <t>Pol207</t>
  </si>
  <si>
    <t>Vzt potrubie -   Do obvodu 1600/40%tv</t>
  </si>
  <si>
    <t>-100710889</t>
  </si>
  <si>
    <t>1314</t>
  </si>
  <si>
    <t>Pol208</t>
  </si>
  <si>
    <t>Vzt potrubie -   Do obvodu 1200/40%tv</t>
  </si>
  <si>
    <t>-981808513</t>
  </si>
  <si>
    <t>1315</t>
  </si>
  <si>
    <t>Pol209</t>
  </si>
  <si>
    <t>Vzt potrubie -   Do obvodu 800/40%tv</t>
  </si>
  <si>
    <t>965257276</t>
  </si>
  <si>
    <t>1316</t>
  </si>
  <si>
    <t>Pol210</t>
  </si>
  <si>
    <t>Spiro potrubie pr.100mm/30%tv</t>
  </si>
  <si>
    <t>-105880225</t>
  </si>
  <si>
    <t>1317</t>
  </si>
  <si>
    <t>Pol211</t>
  </si>
  <si>
    <t>Spiro potrubie pr.125mm/30%tv</t>
  </si>
  <si>
    <t>1083698087</t>
  </si>
  <si>
    <t>1318</t>
  </si>
  <si>
    <t>Pol212</t>
  </si>
  <si>
    <t>Spiro potrubie pr.150mm/30%tv</t>
  </si>
  <si>
    <t>1499892724</t>
  </si>
  <si>
    <t>1319</t>
  </si>
  <si>
    <t>Pol213</t>
  </si>
  <si>
    <t>Spiro potrubie pr.160mm/30%tv</t>
  </si>
  <si>
    <t>2121341449</t>
  </si>
  <si>
    <t>1320</t>
  </si>
  <si>
    <t>Pol214</t>
  </si>
  <si>
    <t>Výfukový kus so sitom 710x710</t>
  </si>
  <si>
    <t>-384521840</t>
  </si>
  <si>
    <t>1321</t>
  </si>
  <si>
    <t>Pol215</t>
  </si>
  <si>
    <t>Flexibilná hadica pr.100mm</t>
  </si>
  <si>
    <t>1620538719</t>
  </si>
  <si>
    <t>1322</t>
  </si>
  <si>
    <t>Pol216</t>
  </si>
  <si>
    <t>Závesy pre potrubie kruhové</t>
  </si>
  <si>
    <t>167054617</t>
  </si>
  <si>
    <t>1323</t>
  </si>
  <si>
    <t>Pol217</t>
  </si>
  <si>
    <t>Spojovací a tesniaci materiál-matice,skrutky,spony,samolepiace pásky a pod.</t>
  </si>
  <si>
    <t>-788504205</t>
  </si>
  <si>
    <t>1324</t>
  </si>
  <si>
    <t>Pol218</t>
  </si>
  <si>
    <t>Tepelná izolácia pre prestupy cez steny a pre potrubie  v exteriéry</t>
  </si>
  <si>
    <t>1193389746</t>
  </si>
  <si>
    <t>1325</t>
  </si>
  <si>
    <t>Pol219</t>
  </si>
  <si>
    <t>Protipožiarna izolácia 45min odolnosť</t>
  </si>
  <si>
    <t>-843076275</t>
  </si>
  <si>
    <t>1326</t>
  </si>
  <si>
    <t>Pol220</t>
  </si>
  <si>
    <t>Izolácia prívodného hr.12mm  a odvodného potrubia po ventilátor</t>
  </si>
  <si>
    <t>-1968985559</t>
  </si>
  <si>
    <t>1327</t>
  </si>
  <si>
    <t>Pol221</t>
  </si>
  <si>
    <t>Hutný materiál</t>
  </si>
  <si>
    <t>-912265978</t>
  </si>
  <si>
    <t>1328</t>
  </si>
  <si>
    <t>Pol222</t>
  </si>
  <si>
    <t>Kompletné vyskúšanie VZT zariadenia, zaregulovanie, oživenie, zaškolenie obsluhy a iné nepredvídané práce</t>
  </si>
  <si>
    <t>-541367947</t>
  </si>
  <si>
    <t>1329</t>
  </si>
  <si>
    <t>Pol162</t>
  </si>
  <si>
    <t>433305034</t>
  </si>
  <si>
    <t>1330</t>
  </si>
  <si>
    <t>Pol163</t>
  </si>
  <si>
    <t>1248640439</t>
  </si>
  <si>
    <t>1331</t>
  </si>
  <si>
    <t>Pol164</t>
  </si>
  <si>
    <t>1042081499</t>
  </si>
  <si>
    <t>1332</t>
  </si>
  <si>
    <t>Pol165</t>
  </si>
  <si>
    <t>168347080</t>
  </si>
  <si>
    <t>1333</t>
  </si>
  <si>
    <t>Pol167</t>
  </si>
  <si>
    <t>1363834040</t>
  </si>
  <si>
    <t>1334</t>
  </si>
  <si>
    <t>Pol168</t>
  </si>
  <si>
    <t>1916879541</t>
  </si>
  <si>
    <t>1335</t>
  </si>
  <si>
    <t>Pol169</t>
  </si>
  <si>
    <t>-2096477044</t>
  </si>
  <si>
    <t>1336</t>
  </si>
  <si>
    <t>Pol170</t>
  </si>
  <si>
    <t>596041634</t>
  </si>
  <si>
    <t>1337</t>
  </si>
  <si>
    <t>Pol171</t>
  </si>
  <si>
    <t>-65756741</t>
  </si>
  <si>
    <t>1338</t>
  </si>
  <si>
    <t>1847097122</t>
  </si>
  <si>
    <t>1339</t>
  </si>
  <si>
    <t>-2122805886</t>
  </si>
  <si>
    <t>1340</t>
  </si>
  <si>
    <t>Pol172</t>
  </si>
  <si>
    <t>-1655280685</t>
  </si>
  <si>
    <t>1341</t>
  </si>
  <si>
    <t>-353291357</t>
  </si>
  <si>
    <t>1342</t>
  </si>
  <si>
    <t>1801221430</t>
  </si>
  <si>
    <t>1343</t>
  </si>
  <si>
    <t>-121839227</t>
  </si>
  <si>
    <t>1344</t>
  </si>
  <si>
    <t>Pol174</t>
  </si>
  <si>
    <t>438315562</t>
  </si>
  <si>
    <t>1345</t>
  </si>
  <si>
    <t>Pol175</t>
  </si>
  <si>
    <t>1377510243</t>
  </si>
  <si>
    <t>1346</t>
  </si>
  <si>
    <t>Pol176</t>
  </si>
  <si>
    <t>Vzt potrubie - Do obvodu 2000/40%tv</t>
  </si>
  <si>
    <t>-862606446</t>
  </si>
  <si>
    <t>1347</t>
  </si>
  <si>
    <t>Pol177</t>
  </si>
  <si>
    <t>-1432359405</t>
  </si>
  <si>
    <t>1348</t>
  </si>
  <si>
    <t>Pol178</t>
  </si>
  <si>
    <t>1608521977</t>
  </si>
  <si>
    <t>1349</t>
  </si>
  <si>
    <t>Pol179</t>
  </si>
  <si>
    <t>554343252</t>
  </si>
  <si>
    <t>1350</t>
  </si>
  <si>
    <t>Pol180</t>
  </si>
  <si>
    <t>-1558449822</t>
  </si>
  <si>
    <t>1351</t>
  </si>
  <si>
    <t>Pol181</t>
  </si>
  <si>
    <t>194869376</t>
  </si>
  <si>
    <t>1352</t>
  </si>
  <si>
    <t>Pol182</t>
  </si>
  <si>
    <t>837686176</t>
  </si>
  <si>
    <t>1353</t>
  </si>
  <si>
    <t>Pol183</t>
  </si>
  <si>
    <t>2108196042</t>
  </si>
  <si>
    <t>1354</t>
  </si>
  <si>
    <t>Pol184</t>
  </si>
  <si>
    <t>-1599469206</t>
  </si>
  <si>
    <t>1355</t>
  </si>
  <si>
    <t>Pol185</t>
  </si>
  <si>
    <t>953144196</t>
  </si>
  <si>
    <t>1356</t>
  </si>
  <si>
    <t>Pol186</t>
  </si>
  <si>
    <t>-38281191</t>
  </si>
  <si>
    <t>1357</t>
  </si>
  <si>
    <t>Pol187</t>
  </si>
  <si>
    <t>-478349520</t>
  </si>
  <si>
    <t>1358</t>
  </si>
  <si>
    <t>Pol188</t>
  </si>
  <si>
    <t>2085121022</t>
  </si>
  <si>
    <t>1359</t>
  </si>
  <si>
    <t>Pol189</t>
  </si>
  <si>
    <t>1171273099</t>
  </si>
  <si>
    <t>1360</t>
  </si>
  <si>
    <t>Pol190</t>
  </si>
  <si>
    <t>-1155969364</t>
  </si>
  <si>
    <t>1361</t>
  </si>
  <si>
    <t>Pol191</t>
  </si>
  <si>
    <t>1971818032</t>
  </si>
  <si>
    <t>1362</t>
  </si>
  <si>
    <t>Pol192</t>
  </si>
  <si>
    <t>295320446</t>
  </si>
  <si>
    <t>33-M</t>
  </si>
  <si>
    <t>Montáže dopr.zariad.sklad.zar.a váh</t>
  </si>
  <si>
    <t>1363</t>
  </si>
  <si>
    <t>333300</t>
  </si>
  <si>
    <t>Montáž a dodávka Výťah evakuačný, lôžkový, trakčný ,bezstrojovňový - GeN2 ,  s nosnosťou 1600 kg / 21 osôb , vr. demontže jestv. výťahu</t>
  </si>
  <si>
    <t>-165932825</t>
  </si>
  <si>
    <t>kabína:</t>
  </si>
  <si>
    <t>AMBIANCE_kolekcia   MODERN alebo NATURAL_estetika STANDARD</t>
  </si>
  <si>
    <t>Rozmery kabíny (š x hl x v):</t>
  </si>
  <si>
    <t>1400 mm x 2300 mm x 2200 mm</t>
  </si>
  <si>
    <t>Delenie panelov kabíny</t>
  </si>
  <si>
    <t>Vertikálne</t>
  </si>
  <si>
    <t>Materiál stien/ odtieň:</t>
  </si>
  <si>
    <t>SKINPLATE / výber vzorkovník</t>
  </si>
  <si>
    <t>Povrch podlahy:</t>
  </si>
  <si>
    <t>PVC / výber vzorkovník</t>
  </si>
  <si>
    <t>Prevedenie stropu / odtieň:</t>
  </si>
  <si>
    <t>Rovný / nerez s nepriamym LED osvetlením</t>
  </si>
  <si>
    <t>Prevedenie osvetlenia:</t>
  </si>
  <si>
    <t>LED spoza ovládacieho panela a v rohoch kabíny a nepriame stropné</t>
  </si>
  <si>
    <t>Okopové lišty:</t>
  </si>
  <si>
    <t>Ano</t>
  </si>
  <si>
    <t>Madlo:</t>
  </si>
  <si>
    <t>Dvojité kruhové madlo na stenách  kabíny</t>
  </si>
  <si>
    <t>Zrkadlo typ / umiestnenie:</t>
  </si>
  <si>
    <t>Bez zrkadla</t>
  </si>
  <si>
    <t>Ovládací panel  / povrch:</t>
  </si>
  <si>
    <t>Vystúpený plochý na celú výšku kabíny s ukazovateľom polohy a smeru/  nerez</t>
  </si>
  <si>
    <t>Vstupný portál v kabíne/ odtieň:</t>
  </si>
  <si>
    <t xml:space="preserve">Výbava kabíny :    </t>
  </si>
  <si>
    <t>Nerez / brus 220</t>
  </si>
  <si>
    <t>V zmysle Vyhl.532/2002 Z.z. o preprave osôb so zníženou schopnosťou pohybu a orientácie – dvojité madlo, sklopné sedadlo, Braillove písmo, hlasový syn</t>
  </si>
  <si>
    <t>dvere:</t>
  </si>
  <si>
    <t>Otváranie:</t>
  </si>
  <si>
    <t>Automatické stranové  teleskopické – TLD 1100 mm x 2000 mm (š x v)</t>
  </si>
  <si>
    <t>Typ dverí:</t>
  </si>
  <si>
    <t>TECHNA2</t>
  </si>
  <si>
    <t>Typ zárubne / materiál:</t>
  </si>
  <si>
    <t>SF20/ Nerez brus 220</t>
  </si>
  <si>
    <t>Materiál šachtových dverí:</t>
  </si>
  <si>
    <t>Nerez brus 220</t>
  </si>
  <si>
    <t>Materiál kabínových dverí:</t>
  </si>
  <si>
    <t>Požiarna odolnosť:</t>
  </si>
  <si>
    <t>EW60</t>
  </si>
  <si>
    <t>Pohon kabínových dverí:</t>
  </si>
  <si>
    <t>D2000</t>
  </si>
  <si>
    <t>Ochrana dverí:</t>
  </si>
  <si>
    <t>Svetelná clona na celú výšku dverí</t>
  </si>
  <si>
    <t>1364</t>
  </si>
  <si>
    <t>3333001</t>
  </si>
  <si>
    <t>Stropný zdvíhací systém HC , nosnosť 200 kg  - 1.np / úprava jestv. /</t>
  </si>
  <si>
    <t>-1142484371</t>
  </si>
  <si>
    <t>1365</t>
  </si>
  <si>
    <t>3333002</t>
  </si>
  <si>
    <t>Stropný zdvíhací systém HC , nosnosť 160 kg  - 2.np  / D+M  nových/</t>
  </si>
  <si>
    <t>-1879899018</t>
  </si>
  <si>
    <t>Parametre zdvíhacej kazety</t>
  </si>
  <si>
    <t>Nosnosť : 160 kg</t>
  </si>
  <si>
    <t>Rozmery kazety: 330 x 330 x 210 mm</t>
  </si>
  <si>
    <t>Nabíjacie napätie : 100-240V AC 0,5A</t>
  </si>
  <si>
    <t>Váha : 11 kg</t>
  </si>
  <si>
    <t>Napájanie : Batéria 2x12V 3Ah</t>
  </si>
  <si>
    <t>Dĺžka popruhu: 1800 mm</t>
  </si>
  <si>
    <t>komponenty :</t>
  </si>
  <si>
    <t>koľajnicový systém na základe nákresu</t>
  </si>
  <si>
    <t>zdvíhacia kazeta Heymer DUO - 1 ks</t>
  </si>
  <si>
    <t>vak kúpací - 4 ks</t>
  </si>
  <si>
    <t>vak toaletný - 1 ks</t>
  </si>
  <si>
    <t>vak amputačný 1 ks</t>
  </si>
  <si>
    <t>vak popruhový 1 ks</t>
  </si>
  <si>
    <t>1366</t>
  </si>
  <si>
    <t>3333010</t>
  </si>
  <si>
    <t>Zvislá zdvíhacia plošina VP1, nosnosť 315 kg , rozmer šachty 1100x1605 mm</t>
  </si>
  <si>
    <t>1157899521</t>
  </si>
  <si>
    <t>D18</t>
  </si>
  <si>
    <t>3.7. Ostatné</t>
  </si>
  <si>
    <t>1367</t>
  </si>
  <si>
    <t>762006</t>
  </si>
  <si>
    <t>Montáž a dodávka :  Garáž prefabrikovaná pre 2 autá - 1 široká brána , vonkajšie rozmery- 5800x6400mm , vr. montáže a dopravy</t>
  </si>
  <si>
    <t>-562609700</t>
  </si>
  <si>
    <t>-Izolované steny THP (sendvičový systém) + izolovaná strecha</t>
  </si>
  <si>
    <t>4cm izolácia, (z interiérovej strany - biely hladký povrch)</t>
  </si>
  <si>
    <t>-Prístrešok ako súčasť garáže v omietke</t>
  </si>
  <si>
    <t>PULTOVÁ strecha, Spád na ZADNÚ stranu</t>
  </si>
  <si>
    <t>Vonkajšie rozmery: 5000 x 6400mm Šírka x hĺbka [mm]</t>
  </si>
  <si>
    <t>spád strechy 2690/2560mm</t>
  </si>
  <si>
    <t>Umiestnenie: na strane garáže</t>
  </si>
  <si>
    <t>-Odkvapový systém PVC 130/100mm</t>
  </si>
  <si>
    <t>Farba: ANTRACIT</t>
  </si>
  <si>
    <t>Dĺžka: 10800mm</t>
  </si>
  <si>
    <t>-Sekcionálna brána Hörmann Light 2018 (akciová)</t>
  </si>
  <si>
    <t>Rozmer: 5000 x 2250mm</t>
  </si>
  <si>
    <t>Farba: ANTRACIT prelis M, povrch Woodgrain</t>
  </si>
  <si>
    <t>Pohon: ProLIFT700</t>
  </si>
  <si>
    <t>Dvojstenné, izolované lamely s hrúbkou 42mm pre vysokú tepelnú izoláciu,</t>
  </si>
  <si>
    <t>dobrú stabilitu a príjemne tichý chod.</t>
  </si>
  <si>
    <t>-Profesionálna montáž + špeciálne kotvenie</t>
  </si>
  <si>
    <t>1 pracovný deň</t>
  </si>
  <si>
    <t>(cena zahŕňa odbornú montáž garážovej brány Hőrmann)</t>
  </si>
  <si>
    <t>-Doprava</t>
  </si>
  <si>
    <t>Malý nákladný automobil do 3,5t (Fiat Ducato valník)</t>
  </si>
  <si>
    <t>1368</t>
  </si>
  <si>
    <t>762007</t>
  </si>
  <si>
    <t>Montáž a dodávka :  Búdka APUS 3XPS</t>
  </si>
  <si>
    <t>286193863</t>
  </si>
  <si>
    <t>1369</t>
  </si>
  <si>
    <t>762008</t>
  </si>
  <si>
    <t>Montáž a dodávka :  Búdka APZ-1/2 z drevobetónu</t>
  </si>
  <si>
    <t>692261274</t>
  </si>
  <si>
    <t>1370</t>
  </si>
  <si>
    <t>762009</t>
  </si>
  <si>
    <t>Montáž a dodávka :  Búdka BAT - MINI B</t>
  </si>
  <si>
    <t>-1031255291</t>
  </si>
  <si>
    <t>1371</t>
  </si>
  <si>
    <t>7620099</t>
  </si>
  <si>
    <t>Obhliadka pracovníka - 3 výjazdy / 1 výjazd á 50,- € /</t>
  </si>
  <si>
    <t>689495169</t>
  </si>
  <si>
    <t>VRN</t>
  </si>
  <si>
    <t xml:space="preserve"> Vedľajšie rozpočtové náklady</t>
  </si>
  <si>
    <t>VRN14</t>
  </si>
  <si>
    <t>Ostatné náklady stavby</t>
  </si>
  <si>
    <t>1372</t>
  </si>
  <si>
    <t>001400012</t>
  </si>
  <si>
    <t>Ostatné náklady stavby - nepredvídané práce - 2% z celk. nákladu</t>
  </si>
  <si>
    <t>-564437760</t>
  </si>
  <si>
    <t>1373</t>
  </si>
  <si>
    <t>001400055</t>
  </si>
  <si>
    <t>Autorský dozor</t>
  </si>
  <si>
    <t>-886489926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</si>
</sst>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83F0F7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6" borderId="22" xfId="0" applyFont="1" applyFill="1" applyBorder="1" applyAlignment="1" applyProtection="1">
      <alignment horizontal="center" vertical="center"/>
      <protection locked="0"/>
    </xf>
    <xf numFmtId="0" fontId="36" fillId="6" borderId="22" xfId="0" applyFont="1" applyFill="1" applyBorder="1" applyAlignment="1" applyProtection="1">
      <alignment horizontal="center"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33" t="s">
        <v>5</v>
      </c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54" t="s">
        <v>12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21"/>
      <c r="BE5" s="224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55" t="s">
        <v>15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21"/>
      <c r="BE6" s="225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25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25"/>
      <c r="BS8" s="18" t="s">
        <v>6</v>
      </c>
    </row>
    <row r="9" spans="1:74" s="1" customFormat="1" ht="14.45" customHeight="1">
      <c r="B9" s="21"/>
      <c r="AR9" s="21"/>
      <c r="BE9" s="225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5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25"/>
      <c r="BS11" s="18" t="s">
        <v>6</v>
      </c>
    </row>
    <row r="12" spans="1:74" s="1" customFormat="1" ht="6.95" customHeight="1">
      <c r="B12" s="21"/>
      <c r="AR12" s="21"/>
      <c r="BE12" s="225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5"/>
      <c r="BS13" s="18" t="s">
        <v>6</v>
      </c>
    </row>
    <row r="14" spans="1:74" ht="12.75">
      <c r="B14" s="21"/>
      <c r="E14" s="256" t="s">
        <v>27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8" t="s">
        <v>25</v>
      </c>
      <c r="AN14" s="30" t="s">
        <v>27</v>
      </c>
      <c r="AR14" s="21"/>
      <c r="BE14" s="225"/>
      <c r="BS14" s="18" t="s">
        <v>6</v>
      </c>
    </row>
    <row r="15" spans="1:74" s="1" customFormat="1" ht="6.95" customHeight="1">
      <c r="B15" s="21"/>
      <c r="AR15" s="21"/>
      <c r="BE15" s="225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5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25"/>
      <c r="BS17" s="18" t="s">
        <v>30</v>
      </c>
    </row>
    <row r="18" spans="1:71" s="1" customFormat="1" ht="6.95" customHeight="1">
      <c r="B18" s="21"/>
      <c r="AR18" s="21"/>
      <c r="BE18" s="225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25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25"/>
      <c r="BS20" s="18" t="s">
        <v>30</v>
      </c>
    </row>
    <row r="21" spans="1:71" s="1" customFormat="1" ht="6.95" customHeight="1">
      <c r="B21" s="21"/>
      <c r="AR21" s="21"/>
      <c r="BE21" s="225"/>
    </row>
    <row r="22" spans="1:71" s="1" customFormat="1" ht="12" customHeight="1">
      <c r="B22" s="21"/>
      <c r="D22" s="28" t="s">
        <v>34</v>
      </c>
      <c r="AR22" s="21"/>
      <c r="BE22" s="225"/>
    </row>
    <row r="23" spans="1:71" s="1" customFormat="1" ht="25.5" customHeight="1">
      <c r="B23" s="21"/>
      <c r="E23" s="258" t="s">
        <v>35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R23" s="21"/>
      <c r="BE23" s="225"/>
    </row>
    <row r="24" spans="1:71" s="1" customFormat="1" ht="6.95" customHeight="1">
      <c r="B24" s="21"/>
      <c r="AR24" s="21"/>
      <c r="BE24" s="225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5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27">
        <f>ROUND(AG94,2)</f>
        <v>0</v>
      </c>
      <c r="AL26" s="228"/>
      <c r="AM26" s="228"/>
      <c r="AN26" s="228"/>
      <c r="AO26" s="228"/>
      <c r="AP26" s="33"/>
      <c r="AQ26" s="33"/>
      <c r="AR26" s="34"/>
      <c r="BE26" s="225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5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9" t="s">
        <v>37</v>
      </c>
      <c r="M28" s="259"/>
      <c r="N28" s="259"/>
      <c r="O28" s="259"/>
      <c r="P28" s="259"/>
      <c r="Q28" s="33"/>
      <c r="R28" s="33"/>
      <c r="S28" s="33"/>
      <c r="T28" s="33"/>
      <c r="U28" s="33"/>
      <c r="V28" s="33"/>
      <c r="W28" s="259" t="s">
        <v>38</v>
      </c>
      <c r="X28" s="259"/>
      <c r="Y28" s="259"/>
      <c r="Z28" s="259"/>
      <c r="AA28" s="259"/>
      <c r="AB28" s="259"/>
      <c r="AC28" s="259"/>
      <c r="AD28" s="259"/>
      <c r="AE28" s="259"/>
      <c r="AF28" s="33"/>
      <c r="AG28" s="33"/>
      <c r="AH28" s="33"/>
      <c r="AI28" s="33"/>
      <c r="AJ28" s="33"/>
      <c r="AK28" s="259" t="s">
        <v>39</v>
      </c>
      <c r="AL28" s="259"/>
      <c r="AM28" s="259"/>
      <c r="AN28" s="259"/>
      <c r="AO28" s="259"/>
      <c r="AP28" s="33"/>
      <c r="AQ28" s="33"/>
      <c r="AR28" s="34"/>
      <c r="BE28" s="225"/>
    </row>
    <row r="29" spans="1:71" s="3" customFormat="1" ht="14.45" customHeight="1">
      <c r="B29" s="38"/>
      <c r="D29" s="28" t="s">
        <v>40</v>
      </c>
      <c r="F29" s="28" t="s">
        <v>41</v>
      </c>
      <c r="L29" s="260">
        <v>0.2</v>
      </c>
      <c r="M29" s="223"/>
      <c r="N29" s="223"/>
      <c r="O29" s="223"/>
      <c r="P29" s="223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f>ROUND(AV94, 2)</f>
        <v>0</v>
      </c>
      <c r="AL29" s="223"/>
      <c r="AM29" s="223"/>
      <c r="AN29" s="223"/>
      <c r="AO29" s="223"/>
      <c r="AR29" s="38"/>
      <c r="BE29" s="226"/>
    </row>
    <row r="30" spans="1:71" s="3" customFormat="1" ht="14.45" customHeight="1">
      <c r="B30" s="38"/>
      <c r="F30" s="28" t="s">
        <v>42</v>
      </c>
      <c r="L30" s="260">
        <v>0.2</v>
      </c>
      <c r="M30" s="223"/>
      <c r="N30" s="223"/>
      <c r="O30" s="223"/>
      <c r="P30" s="223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K30" s="222">
        <f>ROUND(AW94, 2)</f>
        <v>0</v>
      </c>
      <c r="AL30" s="223"/>
      <c r="AM30" s="223"/>
      <c r="AN30" s="223"/>
      <c r="AO30" s="223"/>
      <c r="AR30" s="38"/>
      <c r="BE30" s="226"/>
    </row>
    <row r="31" spans="1:71" s="3" customFormat="1" ht="14.45" hidden="1" customHeight="1">
      <c r="B31" s="38"/>
      <c r="F31" s="28" t="s">
        <v>43</v>
      </c>
      <c r="L31" s="260">
        <v>0.2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8"/>
      <c r="BE31" s="226"/>
    </row>
    <row r="32" spans="1:71" s="3" customFormat="1" ht="14.45" hidden="1" customHeight="1">
      <c r="B32" s="38"/>
      <c r="F32" s="28" t="s">
        <v>44</v>
      </c>
      <c r="L32" s="260">
        <v>0.2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8"/>
      <c r="BE32" s="226"/>
    </row>
    <row r="33" spans="1:57" s="3" customFormat="1" ht="14.45" hidden="1" customHeight="1">
      <c r="B33" s="38"/>
      <c r="F33" s="28" t="s">
        <v>45</v>
      </c>
      <c r="L33" s="260">
        <v>0</v>
      </c>
      <c r="M33" s="223"/>
      <c r="N33" s="223"/>
      <c r="O33" s="223"/>
      <c r="P33" s="223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8"/>
      <c r="BE33" s="226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5"/>
    </row>
    <row r="35" spans="1:57" s="2" customFormat="1" ht="25.9" customHeight="1">
      <c r="A35" s="33"/>
      <c r="B35" s="34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29" t="s">
        <v>48</v>
      </c>
      <c r="Y35" s="230"/>
      <c r="Z35" s="230"/>
      <c r="AA35" s="230"/>
      <c r="AB35" s="230"/>
      <c r="AC35" s="41"/>
      <c r="AD35" s="41"/>
      <c r="AE35" s="41"/>
      <c r="AF35" s="41"/>
      <c r="AG35" s="41"/>
      <c r="AH35" s="41"/>
      <c r="AI35" s="41"/>
      <c r="AJ35" s="41"/>
      <c r="AK35" s="231">
        <f>SUM(AK26:AK33)</f>
        <v>0</v>
      </c>
      <c r="AL35" s="230"/>
      <c r="AM35" s="230"/>
      <c r="AN35" s="230"/>
      <c r="AO35" s="232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51</v>
      </c>
      <c r="AI60" s="36"/>
      <c r="AJ60" s="36"/>
      <c r="AK60" s="36"/>
      <c r="AL60" s="36"/>
      <c r="AM60" s="46" t="s">
        <v>52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54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51</v>
      </c>
      <c r="AI75" s="36"/>
      <c r="AJ75" s="36"/>
      <c r="AK75" s="36"/>
      <c r="AL75" s="36"/>
      <c r="AM75" s="46" t="s">
        <v>52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1045</v>
      </c>
      <c r="AR84" s="52"/>
    </row>
    <row r="85" spans="1:91" s="5" customFormat="1" ht="36.950000000000003" customHeight="1">
      <c r="B85" s="53"/>
      <c r="C85" s="54" t="s">
        <v>14</v>
      </c>
      <c r="L85" s="237" t="str">
        <f>K6</f>
        <v>PD-Rekonštrukcia budovy CSS-AVE , Dubnica n/Váhom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39" t="str">
        <f>IF(AN8= "","",AN8)</f>
        <v>5.3.2019</v>
      </c>
      <c r="AN87" s="239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7.9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CSS-AVE , Dubnica n/Váhom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35" t="str">
        <f>IF(E17="","",E17)</f>
        <v>Projektová kancelária-AB , Dubnica n/V</v>
      </c>
      <c r="AN89" s="236"/>
      <c r="AO89" s="236"/>
      <c r="AP89" s="236"/>
      <c r="AQ89" s="33"/>
      <c r="AR89" s="34"/>
      <c r="AS89" s="240" t="s">
        <v>56</v>
      </c>
      <c r="AT89" s="24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5" t="str">
        <f>IF(E20="","",E20)</f>
        <v>Martinusová Katarína</v>
      </c>
      <c r="AN90" s="236"/>
      <c r="AO90" s="236"/>
      <c r="AP90" s="236"/>
      <c r="AQ90" s="33"/>
      <c r="AR90" s="34"/>
      <c r="AS90" s="242"/>
      <c r="AT90" s="24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2"/>
      <c r="AT91" s="24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44" t="s">
        <v>57</v>
      </c>
      <c r="D92" s="245"/>
      <c r="E92" s="245"/>
      <c r="F92" s="245"/>
      <c r="G92" s="245"/>
      <c r="H92" s="61"/>
      <c r="I92" s="246" t="s">
        <v>58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59</v>
      </c>
      <c r="AH92" s="245"/>
      <c r="AI92" s="245"/>
      <c r="AJ92" s="245"/>
      <c r="AK92" s="245"/>
      <c r="AL92" s="245"/>
      <c r="AM92" s="245"/>
      <c r="AN92" s="246" t="s">
        <v>60</v>
      </c>
      <c r="AO92" s="245"/>
      <c r="AP92" s="248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74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52">
        <f>ROUND(AG95,2)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75</v>
      </c>
      <c r="BT94" s="78" t="s">
        <v>76</v>
      </c>
      <c r="BU94" s="79" t="s">
        <v>77</v>
      </c>
      <c r="BV94" s="78" t="s">
        <v>78</v>
      </c>
      <c r="BW94" s="78" t="s">
        <v>4</v>
      </c>
      <c r="BX94" s="78" t="s">
        <v>79</v>
      </c>
      <c r="CL94" s="78" t="s">
        <v>1</v>
      </c>
    </row>
    <row r="95" spans="1:91" s="7" customFormat="1" ht="16.5" customHeight="1">
      <c r="A95" s="80" t="s">
        <v>80</v>
      </c>
      <c r="B95" s="81"/>
      <c r="C95" s="82"/>
      <c r="D95" s="251" t="s">
        <v>81</v>
      </c>
      <c r="E95" s="251"/>
      <c r="F95" s="251"/>
      <c r="G95" s="251"/>
      <c r="H95" s="251"/>
      <c r="I95" s="83"/>
      <c r="J95" s="251" t="s">
        <v>82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'1 - Rekonštrukcia budovy ...'!J30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84" t="s">
        <v>83</v>
      </c>
      <c r="AR95" s="81"/>
      <c r="AS95" s="85">
        <v>0</v>
      </c>
      <c r="AT95" s="86">
        <f>ROUND(SUM(AV95:AW95),2)</f>
        <v>0</v>
      </c>
      <c r="AU95" s="87">
        <f>'1 - Rekonštrukcia budovy ...'!P159</f>
        <v>0</v>
      </c>
      <c r="AV95" s="86">
        <f>'1 - Rekonštrukcia budovy ...'!J33</f>
        <v>0</v>
      </c>
      <c r="AW95" s="86">
        <f>'1 - Rekonštrukcia budovy ...'!J34</f>
        <v>0</v>
      </c>
      <c r="AX95" s="86">
        <f>'1 - Rekonštrukcia budovy ...'!J35</f>
        <v>0</v>
      </c>
      <c r="AY95" s="86">
        <f>'1 - Rekonštrukcia budovy ...'!J36</f>
        <v>0</v>
      </c>
      <c r="AZ95" s="86">
        <f>'1 - Rekonštrukcia budovy ...'!F33</f>
        <v>0</v>
      </c>
      <c r="BA95" s="86">
        <f>'1 - Rekonštrukcia budovy ...'!F34</f>
        <v>0</v>
      </c>
      <c r="BB95" s="86">
        <f>'1 - Rekonštrukcia budovy ...'!F35</f>
        <v>0</v>
      </c>
      <c r="BC95" s="86">
        <f>'1 - Rekonštrukcia budovy ...'!F36</f>
        <v>0</v>
      </c>
      <c r="BD95" s="88">
        <f>'1 - Rekonštrukcia budovy ...'!F37</f>
        <v>0</v>
      </c>
      <c r="BT95" s="89" t="s">
        <v>81</v>
      </c>
      <c r="BV95" s="89" t="s">
        <v>78</v>
      </c>
      <c r="BW95" s="89" t="s">
        <v>84</v>
      </c>
      <c r="BX95" s="89" t="s">
        <v>4</v>
      </c>
      <c r="CL95" s="89" t="s">
        <v>1</v>
      </c>
      <c r="CM95" s="89" t="s">
        <v>76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1 - Rekonštrukcia budovy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522"/>
  <sheetViews>
    <sheetView showGridLines="0" tabSelected="1" topLeftCell="A2138" workbookViewId="0">
      <selection activeCell="F2149" sqref="F2149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84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1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85</v>
      </c>
      <c r="I4" s="90"/>
      <c r="L4" s="21"/>
      <c r="M4" s="92" t="s">
        <v>9</v>
      </c>
      <c r="AT4" s="18" t="s">
        <v>3</v>
      </c>
    </row>
    <row r="5" spans="1:46" s="1" customFormat="1" ht="6.95" customHeight="1">
      <c r="B5" s="21"/>
      <c r="I5" s="90"/>
      <c r="L5" s="21"/>
    </row>
    <row r="6" spans="1:46" s="1" customFormat="1" ht="12" customHeight="1">
      <c r="B6" s="21"/>
      <c r="D6" s="28" t="s">
        <v>14</v>
      </c>
      <c r="I6" s="90"/>
      <c r="L6" s="21"/>
    </row>
    <row r="7" spans="1:46" s="1" customFormat="1" ht="16.5" customHeight="1">
      <c r="B7" s="21"/>
      <c r="E7" s="261" t="str">
        <f>'Rekapitulácia stavby'!K6</f>
        <v>PD-Rekonštrukcia budovy CSS-AVE , Dubnica n/Váhom</v>
      </c>
      <c r="F7" s="262"/>
      <c r="G7" s="262"/>
      <c r="H7" s="262"/>
      <c r="I7" s="90"/>
      <c r="L7" s="21"/>
    </row>
    <row r="8" spans="1:46" s="2" customFormat="1" ht="12" customHeight="1">
      <c r="A8" s="33"/>
      <c r="B8" s="34"/>
      <c r="C8" s="33"/>
      <c r="D8" s="28" t="s">
        <v>86</v>
      </c>
      <c r="E8" s="33"/>
      <c r="F8" s="33"/>
      <c r="G8" s="33"/>
      <c r="H8" s="33"/>
      <c r="I8" s="9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7" t="s">
        <v>87</v>
      </c>
      <c r="F9" s="263"/>
      <c r="G9" s="263"/>
      <c r="H9" s="263"/>
      <c r="I9" s="9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4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4" t="s">
        <v>20</v>
      </c>
      <c r="J12" s="56" t="str">
        <f>'Rekapitulácia stavby'!AN8</f>
        <v>5.3.2019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4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94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4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4" t="str">
        <f>'Rekapitulácia stavby'!E14</f>
        <v>Vyplň údaj</v>
      </c>
      <c r="F18" s="254"/>
      <c r="G18" s="254"/>
      <c r="H18" s="254"/>
      <c r="I18" s="94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4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4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4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94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51" customHeight="1">
      <c r="A27" s="95"/>
      <c r="B27" s="96"/>
      <c r="C27" s="95"/>
      <c r="D27" s="95"/>
      <c r="E27" s="258" t="s">
        <v>35</v>
      </c>
      <c r="F27" s="258"/>
      <c r="G27" s="258"/>
      <c r="H27" s="25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9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0" t="s">
        <v>36</v>
      </c>
      <c r="E30" s="33"/>
      <c r="F30" s="33"/>
      <c r="G30" s="33"/>
      <c r="H30" s="33"/>
      <c r="I30" s="93"/>
      <c r="J30" s="72">
        <f>ROUND(J159,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9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1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28" t="s">
        <v>41</v>
      </c>
      <c r="F33" s="103">
        <f>ROUND((SUM(BE159:BE4521)),  2)</f>
        <v>0</v>
      </c>
      <c r="G33" s="33"/>
      <c r="H33" s="33"/>
      <c r="I33" s="104">
        <v>0.2</v>
      </c>
      <c r="J33" s="103">
        <f>ROUND(((SUM(BE159:BE4521))*I33),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3">
        <f>ROUND((SUM(BF159:BF4521)),  2)</f>
        <v>0</v>
      </c>
      <c r="G34" s="33"/>
      <c r="H34" s="33"/>
      <c r="I34" s="104">
        <v>0.2</v>
      </c>
      <c r="J34" s="103">
        <f>ROUND(((SUM(BF159:BF4521))*I34),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3">
        <f>ROUND((SUM(BG159:BG4521)),  2)</f>
        <v>0</v>
      </c>
      <c r="G35" s="33"/>
      <c r="H35" s="33"/>
      <c r="I35" s="104">
        <v>0.2</v>
      </c>
      <c r="J35" s="10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3">
        <f>ROUND((SUM(BH159:BH4521)),  2)</f>
        <v>0</v>
      </c>
      <c r="G36" s="33"/>
      <c r="H36" s="33"/>
      <c r="I36" s="104">
        <v>0.2</v>
      </c>
      <c r="J36" s="103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3">
        <f>ROUND((SUM(BI159:BI4521)),  2)</f>
        <v>0</v>
      </c>
      <c r="G37" s="33"/>
      <c r="H37" s="33"/>
      <c r="I37" s="104">
        <v>0</v>
      </c>
      <c r="J37" s="10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5"/>
      <c r="D39" s="106" t="s">
        <v>46</v>
      </c>
      <c r="E39" s="61"/>
      <c r="F39" s="61"/>
      <c r="G39" s="107" t="s">
        <v>47</v>
      </c>
      <c r="H39" s="108" t="s">
        <v>48</v>
      </c>
      <c r="I39" s="109"/>
      <c r="J39" s="110">
        <f>SUM(J30:J37)</f>
        <v>0</v>
      </c>
      <c r="K39" s="11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0"/>
      <c r="L41" s="21"/>
    </row>
    <row r="42" spans="1:31" s="1" customFormat="1" ht="14.45" customHeight="1">
      <c r="B42" s="21"/>
      <c r="I42" s="90"/>
      <c r="L42" s="21"/>
    </row>
    <row r="43" spans="1:31" s="1" customFormat="1" ht="14.45" customHeight="1">
      <c r="B43" s="21"/>
      <c r="I43" s="90"/>
      <c r="L43" s="21"/>
    </row>
    <row r="44" spans="1:31" s="1" customFormat="1" ht="14.45" customHeight="1">
      <c r="B44" s="21"/>
      <c r="I44" s="90"/>
      <c r="L44" s="21"/>
    </row>
    <row r="45" spans="1:31" s="1" customFormat="1" ht="14.45" customHeight="1">
      <c r="B45" s="21"/>
      <c r="I45" s="90"/>
      <c r="L45" s="21"/>
    </row>
    <row r="46" spans="1:31" s="1" customFormat="1" ht="14.45" customHeight="1">
      <c r="B46" s="21"/>
      <c r="I46" s="90"/>
      <c r="L46" s="21"/>
    </row>
    <row r="47" spans="1:31" s="1" customFormat="1" ht="14.45" customHeight="1">
      <c r="B47" s="21"/>
      <c r="I47" s="90"/>
      <c r="L47" s="21"/>
    </row>
    <row r="48" spans="1:31" s="1" customFormat="1" ht="14.45" customHeight="1">
      <c r="B48" s="21"/>
      <c r="I48" s="90"/>
      <c r="L48" s="21"/>
    </row>
    <row r="49" spans="1:31" s="1" customFormat="1" ht="14.45" customHeight="1">
      <c r="B49" s="21"/>
      <c r="I49" s="90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3" t="s">
        <v>52</v>
      </c>
      <c r="G61" s="46" t="s">
        <v>51</v>
      </c>
      <c r="H61" s="36"/>
      <c r="I61" s="114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1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3" t="s">
        <v>52</v>
      </c>
      <c r="G76" s="46" t="s">
        <v>51</v>
      </c>
      <c r="H76" s="36"/>
      <c r="I76" s="114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1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1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88</v>
      </c>
      <c r="D82" s="33"/>
      <c r="E82" s="33"/>
      <c r="F82" s="33"/>
      <c r="G82" s="33"/>
      <c r="H82" s="33"/>
      <c r="I82" s="9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1" t="str">
        <f>E7</f>
        <v>PD-Rekonštrukcia budovy CSS-AVE , Dubnica n/Váhom</v>
      </c>
      <c r="F85" s="262"/>
      <c r="G85" s="262"/>
      <c r="H85" s="262"/>
      <c r="I85" s="9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86</v>
      </c>
      <c r="D86" s="33"/>
      <c r="E86" s="33"/>
      <c r="F86" s="33"/>
      <c r="G86" s="33"/>
      <c r="H86" s="33"/>
      <c r="I86" s="9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7" t="str">
        <f>E9</f>
        <v>1 - Rekonštrukcia budovy CSS-AVE</v>
      </c>
      <c r="F87" s="263"/>
      <c r="G87" s="263"/>
      <c r="H87" s="263"/>
      <c r="I87" s="9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94" t="s">
        <v>20</v>
      </c>
      <c r="J89" s="56" t="str">
        <f>IF(J12="","",J12)</f>
        <v>5.3.2019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3.15" customHeight="1">
      <c r="A91" s="33"/>
      <c r="B91" s="34"/>
      <c r="C91" s="28" t="s">
        <v>22</v>
      </c>
      <c r="D91" s="33"/>
      <c r="E91" s="33"/>
      <c r="F91" s="26" t="str">
        <f>E15</f>
        <v>CSS-AVE , Dubnica n/Váhom</v>
      </c>
      <c r="G91" s="33"/>
      <c r="H91" s="33"/>
      <c r="I91" s="94" t="s">
        <v>28</v>
      </c>
      <c r="J91" s="31" t="str">
        <f>E21</f>
        <v>Projektová kancelária-AB , Dubnica n/V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7.9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4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9" t="s">
        <v>89</v>
      </c>
      <c r="D94" s="105"/>
      <c r="E94" s="105"/>
      <c r="F94" s="105"/>
      <c r="G94" s="105"/>
      <c r="H94" s="105"/>
      <c r="I94" s="120"/>
      <c r="J94" s="121" t="s">
        <v>90</v>
      </c>
      <c r="K94" s="105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2" t="s">
        <v>91</v>
      </c>
      <c r="D96" s="33"/>
      <c r="E96" s="33"/>
      <c r="F96" s="33"/>
      <c r="G96" s="33"/>
      <c r="H96" s="33"/>
      <c r="I96" s="93"/>
      <c r="J96" s="72">
        <f>J159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92</v>
      </c>
    </row>
    <row r="97" spans="2:12" s="9" customFormat="1" ht="24.95" customHeight="1">
      <c r="B97" s="123"/>
      <c r="D97" s="124" t="s">
        <v>93</v>
      </c>
      <c r="E97" s="125"/>
      <c r="F97" s="125"/>
      <c r="G97" s="125"/>
      <c r="H97" s="125"/>
      <c r="I97" s="126"/>
      <c r="J97" s="127">
        <f>J160</f>
        <v>0</v>
      </c>
      <c r="L97" s="123"/>
    </row>
    <row r="98" spans="2:12" s="10" customFormat="1" ht="19.899999999999999" customHeight="1">
      <c r="B98" s="128"/>
      <c r="D98" s="129" t="s">
        <v>94</v>
      </c>
      <c r="E98" s="130"/>
      <c r="F98" s="130"/>
      <c r="G98" s="130"/>
      <c r="H98" s="130"/>
      <c r="I98" s="131"/>
      <c r="J98" s="132">
        <f>J161</f>
        <v>0</v>
      </c>
      <c r="L98" s="128"/>
    </row>
    <row r="99" spans="2:12" s="10" customFormat="1" ht="19.899999999999999" customHeight="1">
      <c r="B99" s="128"/>
      <c r="D99" s="129" t="s">
        <v>95</v>
      </c>
      <c r="E99" s="130"/>
      <c r="F99" s="130"/>
      <c r="G99" s="130"/>
      <c r="H99" s="130"/>
      <c r="I99" s="131"/>
      <c r="J99" s="132">
        <f>J178</f>
        <v>0</v>
      </c>
      <c r="L99" s="128"/>
    </row>
    <row r="100" spans="2:12" s="10" customFormat="1" ht="19.899999999999999" customHeight="1">
      <c r="B100" s="128"/>
      <c r="D100" s="129" t="s">
        <v>96</v>
      </c>
      <c r="E100" s="130"/>
      <c r="F100" s="130"/>
      <c r="G100" s="130"/>
      <c r="H100" s="130"/>
      <c r="I100" s="131"/>
      <c r="J100" s="132">
        <f>J246</f>
        <v>0</v>
      </c>
      <c r="L100" s="128"/>
    </row>
    <row r="101" spans="2:12" s="10" customFormat="1" ht="19.899999999999999" customHeight="1">
      <c r="B101" s="128"/>
      <c r="D101" s="129" t="s">
        <v>97</v>
      </c>
      <c r="E101" s="130"/>
      <c r="F101" s="130"/>
      <c r="G101" s="130"/>
      <c r="H101" s="130"/>
      <c r="I101" s="131"/>
      <c r="J101" s="132">
        <f>J424</f>
        <v>0</v>
      </c>
      <c r="L101" s="128"/>
    </row>
    <row r="102" spans="2:12" s="10" customFormat="1" ht="19.899999999999999" customHeight="1">
      <c r="B102" s="128"/>
      <c r="D102" s="129" t="s">
        <v>98</v>
      </c>
      <c r="E102" s="130"/>
      <c r="F102" s="130"/>
      <c r="G102" s="130"/>
      <c r="H102" s="130"/>
      <c r="I102" s="131"/>
      <c r="J102" s="132">
        <f>J573</f>
        <v>0</v>
      </c>
      <c r="L102" s="128"/>
    </row>
    <row r="103" spans="2:12" s="10" customFormat="1" ht="19.899999999999999" customHeight="1">
      <c r="B103" s="128"/>
      <c r="D103" s="129" t="s">
        <v>99</v>
      </c>
      <c r="E103" s="130"/>
      <c r="F103" s="130"/>
      <c r="G103" s="130"/>
      <c r="H103" s="130"/>
      <c r="I103" s="131"/>
      <c r="J103" s="132">
        <f>J588</f>
        <v>0</v>
      </c>
      <c r="L103" s="128"/>
    </row>
    <row r="104" spans="2:12" s="10" customFormat="1" ht="19.899999999999999" customHeight="1">
      <c r="B104" s="128"/>
      <c r="D104" s="129" t="s">
        <v>100</v>
      </c>
      <c r="E104" s="130"/>
      <c r="F104" s="130"/>
      <c r="G104" s="130"/>
      <c r="H104" s="130"/>
      <c r="I104" s="131"/>
      <c r="J104" s="132">
        <f>J1348</f>
        <v>0</v>
      </c>
      <c r="L104" s="128"/>
    </row>
    <row r="105" spans="2:12" s="10" customFormat="1" ht="19.899999999999999" customHeight="1">
      <c r="B105" s="128"/>
      <c r="D105" s="129" t="s">
        <v>101</v>
      </c>
      <c r="E105" s="130"/>
      <c r="F105" s="130"/>
      <c r="G105" s="130"/>
      <c r="H105" s="130"/>
      <c r="I105" s="131"/>
      <c r="J105" s="132">
        <f>J2089</f>
        <v>0</v>
      </c>
      <c r="L105" s="128"/>
    </row>
    <row r="106" spans="2:12" s="9" customFormat="1" ht="24.95" customHeight="1">
      <c r="B106" s="123"/>
      <c r="D106" s="124" t="s">
        <v>102</v>
      </c>
      <c r="E106" s="125"/>
      <c r="F106" s="125"/>
      <c r="G106" s="125"/>
      <c r="H106" s="125"/>
      <c r="I106" s="126"/>
      <c r="J106" s="127">
        <f>J2091</f>
        <v>0</v>
      </c>
      <c r="L106" s="123"/>
    </row>
    <row r="107" spans="2:12" s="10" customFormat="1" ht="19.899999999999999" customHeight="1">
      <c r="B107" s="128"/>
      <c r="D107" s="129" t="s">
        <v>103</v>
      </c>
      <c r="E107" s="130"/>
      <c r="F107" s="130"/>
      <c r="G107" s="130"/>
      <c r="H107" s="130"/>
      <c r="I107" s="131"/>
      <c r="J107" s="132">
        <f>J2092</f>
        <v>0</v>
      </c>
      <c r="L107" s="128"/>
    </row>
    <row r="108" spans="2:12" s="10" customFormat="1" ht="19.899999999999999" customHeight="1">
      <c r="B108" s="128"/>
      <c r="D108" s="129" t="s">
        <v>104</v>
      </c>
      <c r="E108" s="130"/>
      <c r="F108" s="130"/>
      <c r="G108" s="130"/>
      <c r="H108" s="130"/>
      <c r="I108" s="131"/>
      <c r="J108" s="132">
        <f>J2147</f>
        <v>0</v>
      </c>
      <c r="L108" s="128"/>
    </row>
    <row r="109" spans="2:12" s="10" customFormat="1" ht="19.899999999999999" customHeight="1">
      <c r="B109" s="128"/>
      <c r="D109" s="129" t="s">
        <v>105</v>
      </c>
      <c r="E109" s="130"/>
      <c r="F109" s="130"/>
      <c r="G109" s="130"/>
      <c r="H109" s="130"/>
      <c r="I109" s="131"/>
      <c r="J109" s="132">
        <f>J2153</f>
        <v>0</v>
      </c>
      <c r="L109" s="128"/>
    </row>
    <row r="110" spans="2:12" s="10" customFormat="1" ht="19.899999999999999" customHeight="1">
      <c r="B110" s="128"/>
      <c r="D110" s="129" t="s">
        <v>106</v>
      </c>
      <c r="E110" s="130"/>
      <c r="F110" s="130"/>
      <c r="G110" s="130"/>
      <c r="H110" s="130"/>
      <c r="I110" s="131"/>
      <c r="J110" s="132">
        <f>J2412</f>
        <v>0</v>
      </c>
      <c r="L110" s="128"/>
    </row>
    <row r="111" spans="2:12" s="10" customFormat="1" ht="19.899999999999999" customHeight="1">
      <c r="B111" s="128"/>
      <c r="D111" s="129" t="s">
        <v>107</v>
      </c>
      <c r="E111" s="130"/>
      <c r="F111" s="130"/>
      <c r="G111" s="130"/>
      <c r="H111" s="130"/>
      <c r="I111" s="131"/>
      <c r="J111" s="132">
        <f>J2485</f>
        <v>0</v>
      </c>
      <c r="L111" s="128"/>
    </row>
    <row r="112" spans="2:12" s="10" customFormat="1" ht="19.899999999999999" customHeight="1">
      <c r="B112" s="128"/>
      <c r="D112" s="129" t="s">
        <v>108</v>
      </c>
      <c r="E112" s="130"/>
      <c r="F112" s="130"/>
      <c r="G112" s="130"/>
      <c r="H112" s="130"/>
      <c r="I112" s="131"/>
      <c r="J112" s="132">
        <f>J2929</f>
        <v>0</v>
      </c>
      <c r="L112" s="128"/>
    </row>
    <row r="113" spans="2:12" s="10" customFormat="1" ht="19.899999999999999" customHeight="1">
      <c r="B113" s="128"/>
      <c r="D113" s="129" t="s">
        <v>109</v>
      </c>
      <c r="E113" s="130"/>
      <c r="F113" s="130"/>
      <c r="G113" s="130"/>
      <c r="H113" s="130"/>
      <c r="I113" s="131"/>
      <c r="J113" s="132">
        <f>J2978</f>
        <v>0</v>
      </c>
      <c r="L113" s="128"/>
    </row>
    <row r="114" spans="2:12" s="10" customFormat="1" ht="19.899999999999999" customHeight="1">
      <c r="B114" s="128"/>
      <c r="D114" s="129" t="s">
        <v>110</v>
      </c>
      <c r="E114" s="130"/>
      <c r="F114" s="130"/>
      <c r="G114" s="130"/>
      <c r="H114" s="130"/>
      <c r="I114" s="131"/>
      <c r="J114" s="132">
        <f>J3026</f>
        <v>0</v>
      </c>
      <c r="L114" s="128"/>
    </row>
    <row r="115" spans="2:12" s="10" customFormat="1" ht="19.899999999999999" customHeight="1">
      <c r="B115" s="128"/>
      <c r="D115" s="129" t="s">
        <v>111</v>
      </c>
      <c r="E115" s="130"/>
      <c r="F115" s="130"/>
      <c r="G115" s="130"/>
      <c r="H115" s="130"/>
      <c r="I115" s="131"/>
      <c r="J115" s="132">
        <f>J3031</f>
        <v>0</v>
      </c>
      <c r="L115" s="128"/>
    </row>
    <row r="116" spans="2:12" s="10" customFormat="1" ht="19.899999999999999" customHeight="1">
      <c r="B116" s="128"/>
      <c r="D116" s="129" t="s">
        <v>112</v>
      </c>
      <c r="E116" s="130"/>
      <c r="F116" s="130"/>
      <c r="G116" s="130"/>
      <c r="H116" s="130"/>
      <c r="I116" s="131"/>
      <c r="J116" s="132">
        <f>J3080</f>
        <v>0</v>
      </c>
      <c r="L116" s="128"/>
    </row>
    <row r="117" spans="2:12" s="10" customFormat="1" ht="19.899999999999999" customHeight="1">
      <c r="B117" s="128"/>
      <c r="D117" s="129" t="s">
        <v>113</v>
      </c>
      <c r="E117" s="130"/>
      <c r="F117" s="130"/>
      <c r="G117" s="130"/>
      <c r="H117" s="130"/>
      <c r="I117" s="131"/>
      <c r="J117" s="132">
        <f>J3105</f>
        <v>0</v>
      </c>
      <c r="L117" s="128"/>
    </row>
    <row r="118" spans="2:12" s="10" customFormat="1" ht="19.899999999999999" customHeight="1">
      <c r="B118" s="128"/>
      <c r="D118" s="129" t="s">
        <v>114</v>
      </c>
      <c r="E118" s="130"/>
      <c r="F118" s="130"/>
      <c r="G118" s="130"/>
      <c r="H118" s="130"/>
      <c r="I118" s="131"/>
      <c r="J118" s="132">
        <f>J3155</f>
        <v>0</v>
      </c>
      <c r="L118" s="128"/>
    </row>
    <row r="119" spans="2:12" s="10" customFormat="1" ht="19.899999999999999" customHeight="1">
      <c r="B119" s="128"/>
      <c r="D119" s="129" t="s">
        <v>115</v>
      </c>
      <c r="E119" s="130"/>
      <c r="F119" s="130"/>
      <c r="G119" s="130"/>
      <c r="H119" s="130"/>
      <c r="I119" s="131"/>
      <c r="J119" s="132">
        <f>J3245</f>
        <v>0</v>
      </c>
      <c r="L119" s="128"/>
    </row>
    <row r="120" spans="2:12" s="10" customFormat="1" ht="19.899999999999999" customHeight="1">
      <c r="B120" s="128"/>
      <c r="D120" s="129" t="s">
        <v>116</v>
      </c>
      <c r="E120" s="130"/>
      <c r="F120" s="130"/>
      <c r="G120" s="130"/>
      <c r="H120" s="130"/>
      <c r="I120" s="131"/>
      <c r="J120" s="132">
        <f>J3364</f>
        <v>0</v>
      </c>
      <c r="L120" s="128"/>
    </row>
    <row r="121" spans="2:12" s="10" customFormat="1" ht="19.899999999999999" customHeight="1">
      <c r="B121" s="128"/>
      <c r="D121" s="129" t="s">
        <v>117</v>
      </c>
      <c r="E121" s="130"/>
      <c r="F121" s="130"/>
      <c r="G121" s="130"/>
      <c r="H121" s="130"/>
      <c r="I121" s="131"/>
      <c r="J121" s="132">
        <f>J3383</f>
        <v>0</v>
      </c>
      <c r="L121" s="128"/>
    </row>
    <row r="122" spans="2:12" s="10" customFormat="1" ht="19.899999999999999" customHeight="1">
      <c r="B122" s="128"/>
      <c r="D122" s="129" t="s">
        <v>118</v>
      </c>
      <c r="E122" s="130"/>
      <c r="F122" s="130"/>
      <c r="G122" s="130"/>
      <c r="H122" s="130"/>
      <c r="I122" s="131"/>
      <c r="J122" s="132">
        <f>J3523</f>
        <v>0</v>
      </c>
      <c r="L122" s="128"/>
    </row>
    <row r="123" spans="2:12" s="10" customFormat="1" ht="19.899999999999999" customHeight="1">
      <c r="B123" s="128"/>
      <c r="D123" s="129" t="s">
        <v>119</v>
      </c>
      <c r="E123" s="130"/>
      <c r="F123" s="130"/>
      <c r="G123" s="130"/>
      <c r="H123" s="130"/>
      <c r="I123" s="131"/>
      <c r="J123" s="132">
        <f>J3547</f>
        <v>0</v>
      </c>
      <c r="L123" s="128"/>
    </row>
    <row r="124" spans="2:12" s="10" customFormat="1" ht="19.899999999999999" customHeight="1">
      <c r="B124" s="128"/>
      <c r="D124" s="129" t="s">
        <v>120</v>
      </c>
      <c r="E124" s="130"/>
      <c r="F124" s="130"/>
      <c r="G124" s="130"/>
      <c r="H124" s="130"/>
      <c r="I124" s="131"/>
      <c r="J124" s="132">
        <f>J3719</f>
        <v>0</v>
      </c>
      <c r="L124" s="128"/>
    </row>
    <row r="125" spans="2:12" s="10" customFormat="1" ht="19.899999999999999" customHeight="1">
      <c r="B125" s="128"/>
      <c r="D125" s="129" t="s">
        <v>121</v>
      </c>
      <c r="E125" s="130"/>
      <c r="F125" s="130"/>
      <c r="G125" s="130"/>
      <c r="H125" s="130"/>
      <c r="I125" s="131"/>
      <c r="J125" s="132">
        <f>J3778</f>
        <v>0</v>
      </c>
      <c r="L125" s="128"/>
    </row>
    <row r="126" spans="2:12" s="10" customFormat="1" ht="19.899999999999999" customHeight="1">
      <c r="B126" s="128"/>
      <c r="D126" s="129" t="s">
        <v>122</v>
      </c>
      <c r="E126" s="130"/>
      <c r="F126" s="130"/>
      <c r="G126" s="130"/>
      <c r="H126" s="130"/>
      <c r="I126" s="131"/>
      <c r="J126" s="132">
        <f>J3937</f>
        <v>0</v>
      </c>
      <c r="L126" s="128"/>
    </row>
    <row r="127" spans="2:12" s="9" customFormat="1" ht="24.95" customHeight="1">
      <c r="B127" s="123"/>
      <c r="D127" s="124" t="s">
        <v>123</v>
      </c>
      <c r="E127" s="125"/>
      <c r="F127" s="125"/>
      <c r="G127" s="125"/>
      <c r="H127" s="125"/>
      <c r="I127" s="126"/>
      <c r="J127" s="127">
        <f>J3939</f>
        <v>0</v>
      </c>
      <c r="L127" s="123"/>
    </row>
    <row r="128" spans="2:12" s="10" customFormat="1" ht="19.899999999999999" customHeight="1">
      <c r="B128" s="128"/>
      <c r="D128" s="129" t="s">
        <v>124</v>
      </c>
      <c r="E128" s="130"/>
      <c r="F128" s="130"/>
      <c r="G128" s="130"/>
      <c r="H128" s="130"/>
      <c r="I128" s="131"/>
      <c r="J128" s="132">
        <f>J3940</f>
        <v>0</v>
      </c>
      <c r="L128" s="128"/>
    </row>
    <row r="129" spans="1:31" s="10" customFormat="1" ht="19.899999999999999" customHeight="1">
      <c r="B129" s="128"/>
      <c r="D129" s="129" t="s">
        <v>125</v>
      </c>
      <c r="E129" s="130"/>
      <c r="F129" s="130"/>
      <c r="G129" s="130"/>
      <c r="H129" s="130"/>
      <c r="I129" s="131"/>
      <c r="J129" s="132">
        <f>J3983</f>
        <v>0</v>
      </c>
      <c r="L129" s="128"/>
    </row>
    <row r="130" spans="1:31" s="10" customFormat="1" ht="19.899999999999999" customHeight="1">
      <c r="B130" s="128"/>
      <c r="D130" s="129" t="s">
        <v>126</v>
      </c>
      <c r="E130" s="130"/>
      <c r="F130" s="130"/>
      <c r="G130" s="130"/>
      <c r="H130" s="130"/>
      <c r="I130" s="131"/>
      <c r="J130" s="132">
        <f>J4057</f>
        <v>0</v>
      </c>
      <c r="L130" s="128"/>
    </row>
    <row r="131" spans="1:31" s="10" customFormat="1" ht="19.899999999999999" customHeight="1">
      <c r="B131" s="128"/>
      <c r="D131" s="129" t="s">
        <v>127</v>
      </c>
      <c r="E131" s="130"/>
      <c r="F131" s="130"/>
      <c r="G131" s="130"/>
      <c r="H131" s="130"/>
      <c r="I131" s="131"/>
      <c r="J131" s="132">
        <f>J4218</f>
        <v>0</v>
      </c>
      <c r="L131" s="128"/>
    </row>
    <row r="132" spans="1:31" s="10" customFormat="1" ht="19.899999999999999" customHeight="1">
      <c r="B132" s="128"/>
      <c r="D132" s="129" t="s">
        <v>128</v>
      </c>
      <c r="E132" s="130"/>
      <c r="F132" s="130"/>
      <c r="G132" s="130"/>
      <c r="H132" s="130"/>
      <c r="I132" s="131"/>
      <c r="J132" s="132">
        <f>J4263</f>
        <v>0</v>
      </c>
      <c r="L132" s="128"/>
    </row>
    <row r="133" spans="1:31" s="10" customFormat="1" ht="19.899999999999999" customHeight="1">
      <c r="B133" s="128"/>
      <c r="D133" s="129" t="s">
        <v>129</v>
      </c>
      <c r="E133" s="130"/>
      <c r="F133" s="130"/>
      <c r="G133" s="130"/>
      <c r="H133" s="130"/>
      <c r="I133" s="131"/>
      <c r="J133" s="132">
        <f>J4299</f>
        <v>0</v>
      </c>
      <c r="L133" s="128"/>
    </row>
    <row r="134" spans="1:31" s="10" customFormat="1" ht="19.899999999999999" customHeight="1">
      <c r="B134" s="128"/>
      <c r="D134" s="129" t="s">
        <v>130</v>
      </c>
      <c r="E134" s="130"/>
      <c r="F134" s="130"/>
      <c r="G134" s="130"/>
      <c r="H134" s="130"/>
      <c r="I134" s="131"/>
      <c r="J134" s="132">
        <f>J4321</f>
        <v>0</v>
      </c>
      <c r="L134" s="128"/>
    </row>
    <row r="135" spans="1:31" s="10" customFormat="1" ht="19.899999999999999" customHeight="1">
      <c r="B135" s="128"/>
      <c r="D135" s="129" t="s">
        <v>131</v>
      </c>
      <c r="E135" s="130"/>
      <c r="F135" s="130"/>
      <c r="G135" s="130"/>
      <c r="H135" s="130"/>
      <c r="I135" s="131"/>
      <c r="J135" s="132">
        <f>J4357</f>
        <v>0</v>
      </c>
      <c r="L135" s="128"/>
    </row>
    <row r="136" spans="1:31" s="10" customFormat="1" ht="19.899999999999999" customHeight="1">
      <c r="B136" s="128"/>
      <c r="D136" s="129" t="s">
        <v>132</v>
      </c>
      <c r="E136" s="130"/>
      <c r="F136" s="130"/>
      <c r="G136" s="130"/>
      <c r="H136" s="130"/>
      <c r="I136" s="131"/>
      <c r="J136" s="132">
        <f>J4426</f>
        <v>0</v>
      </c>
      <c r="L136" s="128"/>
    </row>
    <row r="137" spans="1:31" s="10" customFormat="1" ht="19.899999999999999" customHeight="1">
      <c r="B137" s="128"/>
      <c r="D137" s="129" t="s">
        <v>133</v>
      </c>
      <c r="E137" s="130"/>
      <c r="F137" s="130"/>
      <c r="G137" s="130"/>
      <c r="H137" s="130"/>
      <c r="I137" s="131"/>
      <c r="J137" s="132">
        <f>J4490</f>
        <v>0</v>
      </c>
      <c r="L137" s="128"/>
    </row>
    <row r="138" spans="1:31" s="9" customFormat="1" ht="24.95" customHeight="1">
      <c r="B138" s="123"/>
      <c r="D138" s="124" t="s">
        <v>134</v>
      </c>
      <c r="E138" s="125"/>
      <c r="F138" s="125"/>
      <c r="G138" s="125"/>
      <c r="H138" s="125"/>
      <c r="I138" s="126"/>
      <c r="J138" s="127">
        <f>J4518</f>
        <v>0</v>
      </c>
      <c r="L138" s="123"/>
    </row>
    <row r="139" spans="1:31" s="10" customFormat="1" ht="19.899999999999999" customHeight="1">
      <c r="B139" s="128"/>
      <c r="D139" s="129" t="s">
        <v>135</v>
      </c>
      <c r="E139" s="130"/>
      <c r="F139" s="130"/>
      <c r="G139" s="130"/>
      <c r="H139" s="130"/>
      <c r="I139" s="131"/>
      <c r="J139" s="132">
        <f>J4519</f>
        <v>0</v>
      </c>
      <c r="L139" s="128"/>
    </row>
    <row r="140" spans="1:31" s="2" customFormat="1" ht="21.75" customHeight="1">
      <c r="A140" s="33"/>
      <c r="B140" s="34"/>
      <c r="C140" s="33"/>
      <c r="D140" s="33"/>
      <c r="E140" s="33"/>
      <c r="F140" s="33"/>
      <c r="G140" s="33"/>
      <c r="H140" s="33"/>
      <c r="I140" s="93"/>
      <c r="J140" s="33"/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6.95" customHeight="1">
      <c r="A141" s="33"/>
      <c r="B141" s="48"/>
      <c r="C141" s="49"/>
      <c r="D141" s="49"/>
      <c r="E141" s="49"/>
      <c r="F141" s="49"/>
      <c r="G141" s="49"/>
      <c r="H141" s="49"/>
      <c r="I141" s="117"/>
      <c r="J141" s="49"/>
      <c r="K141" s="49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5" spans="1:63" s="2" customFormat="1" ht="6.95" customHeight="1">
      <c r="A145" s="33"/>
      <c r="B145" s="50"/>
      <c r="C145" s="51"/>
      <c r="D145" s="51"/>
      <c r="E145" s="51"/>
      <c r="F145" s="51"/>
      <c r="G145" s="51"/>
      <c r="H145" s="51"/>
      <c r="I145" s="118"/>
      <c r="J145" s="51"/>
      <c r="K145" s="51"/>
      <c r="L145" s="4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63" s="2" customFormat="1" ht="24.95" customHeight="1">
      <c r="A146" s="33"/>
      <c r="B146" s="34"/>
      <c r="C146" s="22" t="s">
        <v>136</v>
      </c>
      <c r="D146" s="33"/>
      <c r="E146" s="33"/>
      <c r="F146" s="33"/>
      <c r="G146" s="33"/>
      <c r="H146" s="33"/>
      <c r="I146" s="93"/>
      <c r="J146" s="33"/>
      <c r="K146" s="33"/>
      <c r="L146" s="4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63" s="2" customFormat="1" ht="6.95" customHeight="1">
      <c r="A147" s="33"/>
      <c r="B147" s="34"/>
      <c r="C147" s="33"/>
      <c r="D147" s="33"/>
      <c r="E147" s="33"/>
      <c r="F147" s="33"/>
      <c r="G147" s="33"/>
      <c r="H147" s="33"/>
      <c r="I147" s="93"/>
      <c r="J147" s="33"/>
      <c r="K147" s="33"/>
      <c r="L147" s="4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63" s="2" customFormat="1" ht="12" customHeight="1">
      <c r="A148" s="33"/>
      <c r="B148" s="34"/>
      <c r="C148" s="28" t="s">
        <v>14</v>
      </c>
      <c r="D148" s="33"/>
      <c r="E148" s="33"/>
      <c r="F148" s="33"/>
      <c r="G148" s="33"/>
      <c r="H148" s="33"/>
      <c r="I148" s="93"/>
      <c r="J148" s="33"/>
      <c r="K148" s="33"/>
      <c r="L148" s="4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63" s="2" customFormat="1" ht="16.5" customHeight="1">
      <c r="A149" s="33"/>
      <c r="B149" s="34"/>
      <c r="C149" s="33"/>
      <c r="D149" s="33"/>
      <c r="E149" s="261" t="str">
        <f>E7</f>
        <v>PD-Rekonštrukcia budovy CSS-AVE , Dubnica n/Váhom</v>
      </c>
      <c r="F149" s="262"/>
      <c r="G149" s="262"/>
      <c r="H149" s="262"/>
      <c r="I149" s="93"/>
      <c r="J149" s="33"/>
      <c r="K149" s="33"/>
      <c r="L149" s="4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63" s="2" customFormat="1" ht="12" customHeight="1">
      <c r="A150" s="33"/>
      <c r="B150" s="34"/>
      <c r="C150" s="28" t="s">
        <v>86</v>
      </c>
      <c r="D150" s="33"/>
      <c r="E150" s="33"/>
      <c r="F150" s="33"/>
      <c r="G150" s="33"/>
      <c r="H150" s="33"/>
      <c r="I150" s="93"/>
      <c r="J150" s="33"/>
      <c r="K150" s="33"/>
      <c r="L150" s="4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63" s="2" customFormat="1" ht="16.5" customHeight="1">
      <c r="A151" s="33"/>
      <c r="B151" s="34"/>
      <c r="C151" s="33"/>
      <c r="D151" s="33"/>
      <c r="E151" s="237" t="str">
        <f>E9</f>
        <v>1 - Rekonštrukcia budovy CSS-AVE</v>
      </c>
      <c r="F151" s="263"/>
      <c r="G151" s="263"/>
      <c r="H151" s="263"/>
      <c r="I151" s="93"/>
      <c r="J151" s="33"/>
      <c r="K151" s="33"/>
      <c r="L151" s="4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1:63" s="2" customFormat="1" ht="6.95" customHeight="1">
      <c r="A152" s="33"/>
      <c r="B152" s="34"/>
      <c r="C152" s="33"/>
      <c r="D152" s="33"/>
      <c r="E152" s="33"/>
      <c r="F152" s="33"/>
      <c r="G152" s="33"/>
      <c r="H152" s="33"/>
      <c r="I152" s="93"/>
      <c r="J152" s="33"/>
      <c r="K152" s="33"/>
      <c r="L152" s="4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1:63" s="2" customFormat="1" ht="12" customHeight="1">
      <c r="A153" s="33"/>
      <c r="B153" s="34"/>
      <c r="C153" s="28" t="s">
        <v>18</v>
      </c>
      <c r="D153" s="33"/>
      <c r="E153" s="33"/>
      <c r="F153" s="26" t="str">
        <f>F12</f>
        <v xml:space="preserve"> </v>
      </c>
      <c r="G153" s="33"/>
      <c r="H153" s="33"/>
      <c r="I153" s="94" t="s">
        <v>20</v>
      </c>
      <c r="J153" s="56" t="str">
        <f>IF(J12="","",J12)</f>
        <v>5.3.2019</v>
      </c>
      <c r="K153" s="33"/>
      <c r="L153" s="4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63" s="2" customFormat="1" ht="6.95" customHeight="1">
      <c r="A154" s="33"/>
      <c r="B154" s="34"/>
      <c r="C154" s="33"/>
      <c r="D154" s="33"/>
      <c r="E154" s="33"/>
      <c r="F154" s="33"/>
      <c r="G154" s="33"/>
      <c r="H154" s="33"/>
      <c r="I154" s="93"/>
      <c r="J154" s="33"/>
      <c r="K154" s="33"/>
      <c r="L154" s="4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</row>
    <row r="155" spans="1:63" s="2" customFormat="1" ht="43.15" customHeight="1">
      <c r="A155" s="33"/>
      <c r="B155" s="34"/>
      <c r="C155" s="28" t="s">
        <v>22</v>
      </c>
      <c r="D155" s="33"/>
      <c r="E155" s="33"/>
      <c r="F155" s="26" t="str">
        <f>E15</f>
        <v>CSS-AVE , Dubnica n/Váhom</v>
      </c>
      <c r="G155" s="33"/>
      <c r="H155" s="33"/>
      <c r="I155" s="94" t="s">
        <v>28</v>
      </c>
      <c r="J155" s="31" t="str">
        <f>E21</f>
        <v>Projektová kancelária-AB , Dubnica n/V</v>
      </c>
      <c r="K155" s="33"/>
      <c r="L155" s="4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1:63" s="2" customFormat="1" ht="27.95" customHeight="1">
      <c r="A156" s="33"/>
      <c r="B156" s="34"/>
      <c r="C156" s="28" t="s">
        <v>26</v>
      </c>
      <c r="D156" s="33"/>
      <c r="E156" s="33"/>
      <c r="F156" s="26" t="str">
        <f>IF(E18="","",E18)</f>
        <v>Vyplň údaj</v>
      </c>
      <c r="G156" s="33"/>
      <c r="H156" s="33"/>
      <c r="I156" s="94" t="s">
        <v>32</v>
      </c>
      <c r="J156" s="31" t="str">
        <f>E24</f>
        <v>Martinusová Katarína</v>
      </c>
      <c r="K156" s="33"/>
      <c r="L156" s="4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1:63" s="2" customFormat="1" ht="10.35" customHeight="1">
      <c r="A157" s="33"/>
      <c r="B157" s="34"/>
      <c r="C157" s="33"/>
      <c r="D157" s="33"/>
      <c r="E157" s="33"/>
      <c r="F157" s="33"/>
      <c r="G157" s="33"/>
      <c r="H157" s="33"/>
      <c r="I157" s="93"/>
      <c r="J157" s="33"/>
      <c r="K157" s="33"/>
      <c r="L157" s="4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1:63" s="11" customFormat="1" ht="29.25" customHeight="1">
      <c r="A158" s="133"/>
      <c r="B158" s="134"/>
      <c r="C158" s="135" t="s">
        <v>137</v>
      </c>
      <c r="D158" s="136" t="s">
        <v>61</v>
      </c>
      <c r="E158" s="136" t="s">
        <v>57</v>
      </c>
      <c r="F158" s="136" t="s">
        <v>58</v>
      </c>
      <c r="G158" s="136" t="s">
        <v>138</v>
      </c>
      <c r="H158" s="136" t="s">
        <v>139</v>
      </c>
      <c r="I158" s="137" t="s">
        <v>140</v>
      </c>
      <c r="J158" s="138" t="s">
        <v>90</v>
      </c>
      <c r="K158" s="139" t="s">
        <v>141</v>
      </c>
      <c r="L158" s="140"/>
      <c r="M158" s="63" t="s">
        <v>1</v>
      </c>
      <c r="N158" s="64" t="s">
        <v>40</v>
      </c>
      <c r="O158" s="64" t="s">
        <v>142</v>
      </c>
      <c r="P158" s="64" t="s">
        <v>143</v>
      </c>
      <c r="Q158" s="64" t="s">
        <v>144</v>
      </c>
      <c r="R158" s="64" t="s">
        <v>145</v>
      </c>
      <c r="S158" s="64" t="s">
        <v>146</v>
      </c>
      <c r="T158" s="65" t="s">
        <v>147</v>
      </c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</row>
    <row r="159" spans="1:63" s="2" customFormat="1" ht="22.9" customHeight="1">
      <c r="A159" s="33"/>
      <c r="B159" s="34"/>
      <c r="C159" s="70" t="s">
        <v>91</v>
      </c>
      <c r="D159" s="33"/>
      <c r="E159" s="33"/>
      <c r="F159" s="33"/>
      <c r="G159" s="33"/>
      <c r="H159" s="33"/>
      <c r="I159" s="93"/>
      <c r="J159" s="141">
        <f>BK159</f>
        <v>0</v>
      </c>
      <c r="K159" s="33"/>
      <c r="L159" s="34"/>
      <c r="M159" s="66"/>
      <c r="N159" s="57"/>
      <c r="O159" s="67"/>
      <c r="P159" s="142">
        <f>P160+P2091+P3939+P4518</f>
        <v>0</v>
      </c>
      <c r="Q159" s="67"/>
      <c r="R159" s="142">
        <f>R160+R2091+R3939+R4518</f>
        <v>1804.0679329240998</v>
      </c>
      <c r="S159" s="67"/>
      <c r="T159" s="143">
        <f>T160+T2091+T3939+T4518</f>
        <v>688.83125410000002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75</v>
      </c>
      <c r="AU159" s="18" t="s">
        <v>92</v>
      </c>
      <c r="BK159" s="144">
        <f>BK160+BK2091+BK3939+BK4518</f>
        <v>0</v>
      </c>
    </row>
    <row r="160" spans="1:63" s="12" customFormat="1" ht="25.9" customHeight="1">
      <c r="B160" s="145"/>
      <c r="D160" s="146" t="s">
        <v>75</v>
      </c>
      <c r="E160" s="147" t="s">
        <v>148</v>
      </c>
      <c r="F160" s="147" t="s">
        <v>149</v>
      </c>
      <c r="I160" s="148"/>
      <c r="J160" s="149">
        <f>BK160</f>
        <v>0</v>
      </c>
      <c r="L160" s="145"/>
      <c r="M160" s="150"/>
      <c r="N160" s="151"/>
      <c r="O160" s="151"/>
      <c r="P160" s="152">
        <f>P161+P178+P246+P424+P573+P588+P1348+P2089</f>
        <v>0</v>
      </c>
      <c r="Q160" s="151"/>
      <c r="R160" s="152">
        <f>R161+R178+R246+R424+R573+R588+R1348+R2089</f>
        <v>1553.3435312499996</v>
      </c>
      <c r="S160" s="151"/>
      <c r="T160" s="153">
        <f>T161+T178+T246+T424+T573+T588+T1348+T2089</f>
        <v>622.79964410000002</v>
      </c>
      <c r="AR160" s="146" t="s">
        <v>81</v>
      </c>
      <c r="AT160" s="154" t="s">
        <v>75</v>
      </c>
      <c r="AU160" s="154" t="s">
        <v>76</v>
      </c>
      <c r="AY160" s="146" t="s">
        <v>150</v>
      </c>
      <c r="BK160" s="155">
        <f>BK161+BK178+BK246+BK424+BK573+BK588+BK1348+BK2089</f>
        <v>0</v>
      </c>
    </row>
    <row r="161" spans="1:65" s="12" customFormat="1" ht="22.9" customHeight="1">
      <c r="B161" s="145"/>
      <c r="D161" s="146" t="s">
        <v>75</v>
      </c>
      <c r="E161" s="156" t="s">
        <v>81</v>
      </c>
      <c r="F161" s="156" t="s">
        <v>151</v>
      </c>
      <c r="I161" s="148"/>
      <c r="J161" s="157">
        <f>BK161</f>
        <v>0</v>
      </c>
      <c r="L161" s="145"/>
      <c r="M161" s="150"/>
      <c r="N161" s="151"/>
      <c r="O161" s="151"/>
      <c r="P161" s="152">
        <f>SUM(P162:P177)</f>
        <v>0</v>
      </c>
      <c r="Q161" s="151"/>
      <c r="R161" s="152">
        <f>SUM(R162:R177)</f>
        <v>0</v>
      </c>
      <c r="S161" s="151"/>
      <c r="T161" s="153">
        <f>SUM(T162:T177)</f>
        <v>145.35</v>
      </c>
      <c r="AR161" s="146" t="s">
        <v>81</v>
      </c>
      <c r="AT161" s="154" t="s">
        <v>75</v>
      </c>
      <c r="AU161" s="154" t="s">
        <v>81</v>
      </c>
      <c r="AY161" s="146" t="s">
        <v>150</v>
      </c>
      <c r="BK161" s="155">
        <f>SUM(BK162:BK177)</f>
        <v>0</v>
      </c>
    </row>
    <row r="162" spans="1:65" s="2" customFormat="1" ht="24" customHeight="1">
      <c r="A162" s="33"/>
      <c r="B162" s="158"/>
      <c r="C162" s="159" t="s">
        <v>81</v>
      </c>
      <c r="D162" s="159" t="s">
        <v>152</v>
      </c>
      <c r="E162" s="160" t="s">
        <v>153</v>
      </c>
      <c r="F162" s="161" t="s">
        <v>154</v>
      </c>
      <c r="G162" s="162" t="s">
        <v>155</v>
      </c>
      <c r="H162" s="163">
        <v>450</v>
      </c>
      <c r="I162" s="164"/>
      <c r="J162" s="163">
        <f>ROUND(I162*H162,3)</f>
        <v>0</v>
      </c>
      <c r="K162" s="165"/>
      <c r="L162" s="34"/>
      <c r="M162" s="166" t="s">
        <v>1</v>
      </c>
      <c r="N162" s="167" t="s">
        <v>42</v>
      </c>
      <c r="O162" s="59"/>
      <c r="P162" s="168">
        <f>O162*H162</f>
        <v>0</v>
      </c>
      <c r="Q162" s="168">
        <v>0</v>
      </c>
      <c r="R162" s="168">
        <f>Q162*H162</f>
        <v>0</v>
      </c>
      <c r="S162" s="168">
        <v>0.22500000000000001</v>
      </c>
      <c r="T162" s="169">
        <f>S162*H162</f>
        <v>101.25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0" t="s">
        <v>156</v>
      </c>
      <c r="AT162" s="170" t="s">
        <v>152</v>
      </c>
      <c r="AU162" s="170" t="s">
        <v>157</v>
      </c>
      <c r="AY162" s="18" t="s">
        <v>150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8" t="s">
        <v>157</v>
      </c>
      <c r="BK162" s="172">
        <f>ROUND(I162*H162,3)</f>
        <v>0</v>
      </c>
      <c r="BL162" s="18" t="s">
        <v>156</v>
      </c>
      <c r="BM162" s="170" t="s">
        <v>158</v>
      </c>
    </row>
    <row r="163" spans="1:65" s="2" customFormat="1" ht="24" customHeight="1">
      <c r="A163" s="33"/>
      <c r="B163" s="158"/>
      <c r="C163" s="159" t="s">
        <v>157</v>
      </c>
      <c r="D163" s="159" t="s">
        <v>152</v>
      </c>
      <c r="E163" s="160" t="s">
        <v>159</v>
      </c>
      <c r="F163" s="161" t="s">
        <v>160</v>
      </c>
      <c r="G163" s="162" t="s">
        <v>155</v>
      </c>
      <c r="H163" s="163">
        <v>450</v>
      </c>
      <c r="I163" s="164"/>
      <c r="J163" s="163">
        <f>ROUND(I163*H163,3)</f>
        <v>0</v>
      </c>
      <c r="K163" s="165"/>
      <c r="L163" s="34"/>
      <c r="M163" s="166" t="s">
        <v>1</v>
      </c>
      <c r="N163" s="167" t="s">
        <v>42</v>
      </c>
      <c r="O163" s="59"/>
      <c r="P163" s="168">
        <f>O163*H163</f>
        <v>0</v>
      </c>
      <c r="Q163" s="168">
        <v>0</v>
      </c>
      <c r="R163" s="168">
        <f>Q163*H163</f>
        <v>0</v>
      </c>
      <c r="S163" s="168">
        <v>9.8000000000000004E-2</v>
      </c>
      <c r="T163" s="169">
        <f>S163*H163</f>
        <v>44.1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0" t="s">
        <v>156</v>
      </c>
      <c r="AT163" s="170" t="s">
        <v>152</v>
      </c>
      <c r="AU163" s="170" t="s">
        <v>157</v>
      </c>
      <c r="AY163" s="18" t="s">
        <v>150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8" t="s">
        <v>157</v>
      </c>
      <c r="BK163" s="172">
        <f>ROUND(I163*H163,3)</f>
        <v>0</v>
      </c>
      <c r="BL163" s="18" t="s">
        <v>156</v>
      </c>
      <c r="BM163" s="170" t="s">
        <v>161</v>
      </c>
    </row>
    <row r="164" spans="1:65" s="2" customFormat="1" ht="16.5" customHeight="1">
      <c r="A164" s="33"/>
      <c r="B164" s="158"/>
      <c r="C164" s="159" t="s">
        <v>162</v>
      </c>
      <c r="D164" s="159" t="s">
        <v>152</v>
      </c>
      <c r="E164" s="160" t="s">
        <v>163</v>
      </c>
      <c r="F164" s="161" t="s">
        <v>164</v>
      </c>
      <c r="G164" s="162" t="s">
        <v>165</v>
      </c>
      <c r="H164" s="163">
        <v>10.378</v>
      </c>
      <c r="I164" s="164"/>
      <c r="J164" s="163">
        <f>ROUND(I164*H164,3)</f>
        <v>0</v>
      </c>
      <c r="K164" s="165"/>
      <c r="L164" s="34"/>
      <c r="M164" s="166" t="s">
        <v>1</v>
      </c>
      <c r="N164" s="167" t="s">
        <v>42</v>
      </c>
      <c r="O164" s="59"/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0" t="s">
        <v>156</v>
      </c>
      <c r="AT164" s="170" t="s">
        <v>152</v>
      </c>
      <c r="AU164" s="170" t="s">
        <v>157</v>
      </c>
      <c r="AY164" s="18" t="s">
        <v>150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8" t="s">
        <v>157</v>
      </c>
      <c r="BK164" s="172">
        <f>ROUND(I164*H164,3)</f>
        <v>0</v>
      </c>
      <c r="BL164" s="18" t="s">
        <v>156</v>
      </c>
      <c r="BM164" s="170" t="s">
        <v>166</v>
      </c>
    </row>
    <row r="165" spans="1:65" s="13" customFormat="1" ht="11.25">
      <c r="B165" s="173"/>
      <c r="D165" s="174" t="s">
        <v>167</v>
      </c>
      <c r="E165" s="175" t="s">
        <v>1</v>
      </c>
      <c r="F165" s="176" t="s">
        <v>168</v>
      </c>
      <c r="H165" s="175" t="s">
        <v>1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5" t="s">
        <v>167</v>
      </c>
      <c r="AU165" s="175" t="s">
        <v>157</v>
      </c>
      <c r="AV165" s="13" t="s">
        <v>81</v>
      </c>
      <c r="AW165" s="13" t="s">
        <v>30</v>
      </c>
      <c r="AX165" s="13" t="s">
        <v>76</v>
      </c>
      <c r="AY165" s="175" t="s">
        <v>150</v>
      </c>
    </row>
    <row r="166" spans="1:65" s="13" customFormat="1" ht="11.25">
      <c r="B166" s="173"/>
      <c r="D166" s="174" t="s">
        <v>167</v>
      </c>
      <c r="E166" s="175" t="s">
        <v>1</v>
      </c>
      <c r="F166" s="176" t="s">
        <v>169</v>
      </c>
      <c r="H166" s="175" t="s">
        <v>1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5" t="s">
        <v>167</v>
      </c>
      <c r="AU166" s="175" t="s">
        <v>157</v>
      </c>
      <c r="AV166" s="13" t="s">
        <v>81</v>
      </c>
      <c r="AW166" s="13" t="s">
        <v>30</v>
      </c>
      <c r="AX166" s="13" t="s">
        <v>76</v>
      </c>
      <c r="AY166" s="175" t="s">
        <v>150</v>
      </c>
    </row>
    <row r="167" spans="1:65" s="14" customFormat="1" ht="11.25">
      <c r="B167" s="181"/>
      <c r="D167" s="174" t="s">
        <v>167</v>
      </c>
      <c r="E167" s="182" t="s">
        <v>1</v>
      </c>
      <c r="F167" s="183" t="s">
        <v>170</v>
      </c>
      <c r="H167" s="184">
        <v>2.4049999999999998</v>
      </c>
      <c r="I167" s="185"/>
      <c r="L167" s="181"/>
      <c r="M167" s="186"/>
      <c r="N167" s="187"/>
      <c r="O167" s="187"/>
      <c r="P167" s="187"/>
      <c r="Q167" s="187"/>
      <c r="R167" s="187"/>
      <c r="S167" s="187"/>
      <c r="T167" s="188"/>
      <c r="AT167" s="182" t="s">
        <v>167</v>
      </c>
      <c r="AU167" s="182" t="s">
        <v>157</v>
      </c>
      <c r="AV167" s="14" t="s">
        <v>157</v>
      </c>
      <c r="AW167" s="14" t="s">
        <v>30</v>
      </c>
      <c r="AX167" s="14" t="s">
        <v>76</v>
      </c>
      <c r="AY167" s="182" t="s">
        <v>150</v>
      </c>
    </row>
    <row r="168" spans="1:65" s="14" customFormat="1" ht="11.25">
      <c r="B168" s="181"/>
      <c r="D168" s="174" t="s">
        <v>167</v>
      </c>
      <c r="E168" s="182" t="s">
        <v>1</v>
      </c>
      <c r="F168" s="183" t="s">
        <v>171</v>
      </c>
      <c r="H168" s="184">
        <v>4.7329999999999997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2" t="s">
        <v>167</v>
      </c>
      <c r="AU168" s="182" t="s">
        <v>157</v>
      </c>
      <c r="AV168" s="14" t="s">
        <v>157</v>
      </c>
      <c r="AW168" s="14" t="s">
        <v>30</v>
      </c>
      <c r="AX168" s="14" t="s">
        <v>76</v>
      </c>
      <c r="AY168" s="182" t="s">
        <v>150</v>
      </c>
    </row>
    <row r="169" spans="1:65" s="14" customFormat="1" ht="11.25">
      <c r="B169" s="181"/>
      <c r="D169" s="174" t="s">
        <v>167</v>
      </c>
      <c r="E169" s="182" t="s">
        <v>1</v>
      </c>
      <c r="F169" s="183" t="s">
        <v>172</v>
      </c>
      <c r="H169" s="184">
        <v>3.24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167</v>
      </c>
      <c r="AU169" s="182" t="s">
        <v>157</v>
      </c>
      <c r="AV169" s="14" t="s">
        <v>157</v>
      </c>
      <c r="AW169" s="14" t="s">
        <v>30</v>
      </c>
      <c r="AX169" s="14" t="s">
        <v>76</v>
      </c>
      <c r="AY169" s="182" t="s">
        <v>150</v>
      </c>
    </row>
    <row r="170" spans="1:65" s="15" customFormat="1" ht="11.25">
      <c r="B170" s="189"/>
      <c r="D170" s="174" t="s">
        <v>167</v>
      </c>
      <c r="E170" s="190" t="s">
        <v>1</v>
      </c>
      <c r="F170" s="191" t="s">
        <v>173</v>
      </c>
      <c r="H170" s="192">
        <v>10.378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167</v>
      </c>
      <c r="AU170" s="190" t="s">
        <v>157</v>
      </c>
      <c r="AV170" s="15" t="s">
        <v>156</v>
      </c>
      <c r="AW170" s="15" t="s">
        <v>30</v>
      </c>
      <c r="AX170" s="15" t="s">
        <v>81</v>
      </c>
      <c r="AY170" s="190" t="s">
        <v>150</v>
      </c>
    </row>
    <row r="171" spans="1:65" s="2" customFormat="1" ht="36" customHeight="1">
      <c r="A171" s="33"/>
      <c r="B171" s="158"/>
      <c r="C171" s="159" t="s">
        <v>156</v>
      </c>
      <c r="D171" s="159" t="s">
        <v>152</v>
      </c>
      <c r="E171" s="160" t="s">
        <v>174</v>
      </c>
      <c r="F171" s="161" t="s">
        <v>175</v>
      </c>
      <c r="G171" s="162" t="s">
        <v>165</v>
      </c>
      <c r="H171" s="163">
        <v>10.378</v>
      </c>
      <c r="I171" s="164"/>
      <c r="J171" s="163">
        <f t="shared" ref="J171:J176" si="0">ROUND(I171*H171,3)</f>
        <v>0</v>
      </c>
      <c r="K171" s="165"/>
      <c r="L171" s="34"/>
      <c r="M171" s="166" t="s">
        <v>1</v>
      </c>
      <c r="N171" s="167" t="s">
        <v>42</v>
      </c>
      <c r="O171" s="59"/>
      <c r="P171" s="168">
        <f t="shared" ref="P171:P176" si="1">O171*H171</f>
        <v>0</v>
      </c>
      <c r="Q171" s="168">
        <v>0</v>
      </c>
      <c r="R171" s="168">
        <f t="shared" ref="R171:R176" si="2">Q171*H171</f>
        <v>0</v>
      </c>
      <c r="S171" s="168">
        <v>0</v>
      </c>
      <c r="T171" s="169">
        <f t="shared" ref="T171:T176" si="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0" t="s">
        <v>156</v>
      </c>
      <c r="AT171" s="170" t="s">
        <v>152</v>
      </c>
      <c r="AU171" s="170" t="s">
        <v>157</v>
      </c>
      <c r="AY171" s="18" t="s">
        <v>150</v>
      </c>
      <c r="BE171" s="171">
        <f t="shared" ref="BE171:BE176" si="4">IF(N171="základná",J171,0)</f>
        <v>0</v>
      </c>
      <c r="BF171" s="171">
        <f t="shared" ref="BF171:BF176" si="5">IF(N171="znížená",J171,0)</f>
        <v>0</v>
      </c>
      <c r="BG171" s="171">
        <f t="shared" ref="BG171:BG176" si="6">IF(N171="zákl. prenesená",J171,0)</f>
        <v>0</v>
      </c>
      <c r="BH171" s="171">
        <f t="shared" ref="BH171:BH176" si="7">IF(N171="zníž. prenesená",J171,0)</f>
        <v>0</v>
      </c>
      <c r="BI171" s="171">
        <f t="shared" ref="BI171:BI176" si="8">IF(N171="nulová",J171,0)</f>
        <v>0</v>
      </c>
      <c r="BJ171" s="18" t="s">
        <v>157</v>
      </c>
      <c r="BK171" s="172">
        <f t="shared" ref="BK171:BK176" si="9">ROUND(I171*H171,3)</f>
        <v>0</v>
      </c>
      <c r="BL171" s="18" t="s">
        <v>156</v>
      </c>
      <c r="BM171" s="170" t="s">
        <v>176</v>
      </c>
    </row>
    <row r="172" spans="1:65" s="2" customFormat="1" ht="24" customHeight="1">
      <c r="A172" s="33"/>
      <c r="B172" s="158"/>
      <c r="C172" s="159" t="s">
        <v>177</v>
      </c>
      <c r="D172" s="159" t="s">
        <v>152</v>
      </c>
      <c r="E172" s="160" t="s">
        <v>178</v>
      </c>
      <c r="F172" s="161" t="s">
        <v>179</v>
      </c>
      <c r="G172" s="162" t="s">
        <v>165</v>
      </c>
      <c r="H172" s="163">
        <v>10.378</v>
      </c>
      <c r="I172" s="164"/>
      <c r="J172" s="163">
        <f t="shared" si="0"/>
        <v>0</v>
      </c>
      <c r="K172" s="165"/>
      <c r="L172" s="34"/>
      <c r="M172" s="166" t="s">
        <v>1</v>
      </c>
      <c r="N172" s="167" t="s">
        <v>42</v>
      </c>
      <c r="O172" s="59"/>
      <c r="P172" s="168">
        <f t="shared" si="1"/>
        <v>0</v>
      </c>
      <c r="Q172" s="168">
        <v>0</v>
      </c>
      <c r="R172" s="168">
        <f t="shared" si="2"/>
        <v>0</v>
      </c>
      <c r="S172" s="168">
        <v>0</v>
      </c>
      <c r="T172" s="169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0" t="s">
        <v>156</v>
      </c>
      <c r="AT172" s="170" t="s">
        <v>152</v>
      </c>
      <c r="AU172" s="170" t="s">
        <v>157</v>
      </c>
      <c r="AY172" s="18" t="s">
        <v>150</v>
      </c>
      <c r="BE172" s="171">
        <f t="shared" si="4"/>
        <v>0</v>
      </c>
      <c r="BF172" s="171">
        <f t="shared" si="5"/>
        <v>0</v>
      </c>
      <c r="BG172" s="171">
        <f t="shared" si="6"/>
        <v>0</v>
      </c>
      <c r="BH172" s="171">
        <f t="shared" si="7"/>
        <v>0</v>
      </c>
      <c r="BI172" s="171">
        <f t="shared" si="8"/>
        <v>0</v>
      </c>
      <c r="BJ172" s="18" t="s">
        <v>157</v>
      </c>
      <c r="BK172" s="172">
        <f t="shared" si="9"/>
        <v>0</v>
      </c>
      <c r="BL172" s="18" t="s">
        <v>156</v>
      </c>
      <c r="BM172" s="170" t="s">
        <v>180</v>
      </c>
    </row>
    <row r="173" spans="1:65" s="2" customFormat="1" ht="36" customHeight="1">
      <c r="A173" s="33"/>
      <c r="B173" s="158"/>
      <c r="C173" s="159" t="s">
        <v>181</v>
      </c>
      <c r="D173" s="159" t="s">
        <v>152</v>
      </c>
      <c r="E173" s="160" t="s">
        <v>182</v>
      </c>
      <c r="F173" s="161" t="s">
        <v>183</v>
      </c>
      <c r="G173" s="162" t="s">
        <v>165</v>
      </c>
      <c r="H173" s="163">
        <v>10.378</v>
      </c>
      <c r="I173" s="164"/>
      <c r="J173" s="163">
        <f t="shared" si="0"/>
        <v>0</v>
      </c>
      <c r="K173" s="165"/>
      <c r="L173" s="34"/>
      <c r="M173" s="166" t="s">
        <v>1</v>
      </c>
      <c r="N173" s="167" t="s">
        <v>42</v>
      </c>
      <c r="O173" s="59"/>
      <c r="P173" s="168">
        <f t="shared" si="1"/>
        <v>0</v>
      </c>
      <c r="Q173" s="168">
        <v>0</v>
      </c>
      <c r="R173" s="168">
        <f t="shared" si="2"/>
        <v>0</v>
      </c>
      <c r="S173" s="168">
        <v>0</v>
      </c>
      <c r="T173" s="169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0" t="s">
        <v>156</v>
      </c>
      <c r="AT173" s="170" t="s">
        <v>152</v>
      </c>
      <c r="AU173" s="170" t="s">
        <v>157</v>
      </c>
      <c r="AY173" s="18" t="s">
        <v>150</v>
      </c>
      <c r="BE173" s="171">
        <f t="shared" si="4"/>
        <v>0</v>
      </c>
      <c r="BF173" s="171">
        <f t="shared" si="5"/>
        <v>0</v>
      </c>
      <c r="BG173" s="171">
        <f t="shared" si="6"/>
        <v>0</v>
      </c>
      <c r="BH173" s="171">
        <f t="shared" si="7"/>
        <v>0</v>
      </c>
      <c r="BI173" s="171">
        <f t="shared" si="8"/>
        <v>0</v>
      </c>
      <c r="BJ173" s="18" t="s">
        <v>157</v>
      </c>
      <c r="BK173" s="172">
        <f t="shared" si="9"/>
        <v>0</v>
      </c>
      <c r="BL173" s="18" t="s">
        <v>156</v>
      </c>
      <c r="BM173" s="170" t="s">
        <v>184</v>
      </c>
    </row>
    <row r="174" spans="1:65" s="2" customFormat="1" ht="24" customHeight="1">
      <c r="A174" s="33"/>
      <c r="B174" s="158"/>
      <c r="C174" s="159" t="s">
        <v>185</v>
      </c>
      <c r="D174" s="159" t="s">
        <v>152</v>
      </c>
      <c r="E174" s="160" t="s">
        <v>186</v>
      </c>
      <c r="F174" s="161" t="s">
        <v>187</v>
      </c>
      <c r="G174" s="162" t="s">
        <v>165</v>
      </c>
      <c r="H174" s="163">
        <v>10.378</v>
      </c>
      <c r="I174" s="164"/>
      <c r="J174" s="163">
        <f t="shared" si="0"/>
        <v>0</v>
      </c>
      <c r="K174" s="165"/>
      <c r="L174" s="34"/>
      <c r="M174" s="166" t="s">
        <v>1</v>
      </c>
      <c r="N174" s="167" t="s">
        <v>42</v>
      </c>
      <c r="O174" s="59"/>
      <c r="P174" s="168">
        <f t="shared" si="1"/>
        <v>0</v>
      </c>
      <c r="Q174" s="168">
        <v>0</v>
      </c>
      <c r="R174" s="168">
        <f t="shared" si="2"/>
        <v>0</v>
      </c>
      <c r="S174" s="168">
        <v>0</v>
      </c>
      <c r="T174" s="169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0" t="s">
        <v>156</v>
      </c>
      <c r="AT174" s="170" t="s">
        <v>152</v>
      </c>
      <c r="AU174" s="170" t="s">
        <v>157</v>
      </c>
      <c r="AY174" s="18" t="s">
        <v>150</v>
      </c>
      <c r="BE174" s="171">
        <f t="shared" si="4"/>
        <v>0</v>
      </c>
      <c r="BF174" s="171">
        <f t="shared" si="5"/>
        <v>0</v>
      </c>
      <c r="BG174" s="171">
        <f t="shared" si="6"/>
        <v>0</v>
      </c>
      <c r="BH174" s="171">
        <f t="shared" si="7"/>
        <v>0</v>
      </c>
      <c r="BI174" s="171">
        <f t="shared" si="8"/>
        <v>0</v>
      </c>
      <c r="BJ174" s="18" t="s">
        <v>157</v>
      </c>
      <c r="BK174" s="172">
        <f t="shared" si="9"/>
        <v>0</v>
      </c>
      <c r="BL174" s="18" t="s">
        <v>156</v>
      </c>
      <c r="BM174" s="170" t="s">
        <v>188</v>
      </c>
    </row>
    <row r="175" spans="1:65" s="2" customFormat="1" ht="16.5" customHeight="1">
      <c r="A175" s="33"/>
      <c r="B175" s="158"/>
      <c r="C175" s="159" t="s">
        <v>189</v>
      </c>
      <c r="D175" s="159" t="s">
        <v>152</v>
      </c>
      <c r="E175" s="160" t="s">
        <v>190</v>
      </c>
      <c r="F175" s="161" t="s">
        <v>191</v>
      </c>
      <c r="G175" s="162" t="s">
        <v>165</v>
      </c>
      <c r="H175" s="163">
        <v>10.378</v>
      </c>
      <c r="I175" s="164"/>
      <c r="J175" s="163">
        <f t="shared" si="0"/>
        <v>0</v>
      </c>
      <c r="K175" s="165"/>
      <c r="L175" s="34"/>
      <c r="M175" s="166" t="s">
        <v>1</v>
      </c>
      <c r="N175" s="167" t="s">
        <v>42</v>
      </c>
      <c r="O175" s="59"/>
      <c r="P175" s="168">
        <f t="shared" si="1"/>
        <v>0</v>
      </c>
      <c r="Q175" s="168">
        <v>0</v>
      </c>
      <c r="R175" s="168">
        <f t="shared" si="2"/>
        <v>0</v>
      </c>
      <c r="S175" s="168">
        <v>0</v>
      </c>
      <c r="T175" s="169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0" t="s">
        <v>156</v>
      </c>
      <c r="AT175" s="170" t="s">
        <v>152</v>
      </c>
      <c r="AU175" s="170" t="s">
        <v>157</v>
      </c>
      <c r="AY175" s="18" t="s">
        <v>150</v>
      </c>
      <c r="BE175" s="171">
        <f t="shared" si="4"/>
        <v>0</v>
      </c>
      <c r="BF175" s="171">
        <f t="shared" si="5"/>
        <v>0</v>
      </c>
      <c r="BG175" s="171">
        <f t="shared" si="6"/>
        <v>0</v>
      </c>
      <c r="BH175" s="171">
        <f t="shared" si="7"/>
        <v>0</v>
      </c>
      <c r="BI175" s="171">
        <f t="shared" si="8"/>
        <v>0</v>
      </c>
      <c r="BJ175" s="18" t="s">
        <v>157</v>
      </c>
      <c r="BK175" s="172">
        <f t="shared" si="9"/>
        <v>0</v>
      </c>
      <c r="BL175" s="18" t="s">
        <v>156</v>
      </c>
      <c r="BM175" s="170" t="s">
        <v>192</v>
      </c>
    </row>
    <row r="176" spans="1:65" s="2" customFormat="1" ht="24" customHeight="1">
      <c r="A176" s="33"/>
      <c r="B176" s="158"/>
      <c r="C176" s="159" t="s">
        <v>193</v>
      </c>
      <c r="D176" s="159" t="s">
        <v>152</v>
      </c>
      <c r="E176" s="160" t="s">
        <v>194</v>
      </c>
      <c r="F176" s="161" t="s">
        <v>195</v>
      </c>
      <c r="G176" s="162" t="s">
        <v>196</v>
      </c>
      <c r="H176" s="163">
        <v>17.643000000000001</v>
      </c>
      <c r="I176" s="164"/>
      <c r="J176" s="163">
        <f t="shared" si="0"/>
        <v>0</v>
      </c>
      <c r="K176" s="165"/>
      <c r="L176" s="34"/>
      <c r="M176" s="166" t="s">
        <v>1</v>
      </c>
      <c r="N176" s="167" t="s">
        <v>42</v>
      </c>
      <c r="O176" s="59"/>
      <c r="P176" s="168">
        <f t="shared" si="1"/>
        <v>0</v>
      </c>
      <c r="Q176" s="168">
        <v>0</v>
      </c>
      <c r="R176" s="168">
        <f t="shared" si="2"/>
        <v>0</v>
      </c>
      <c r="S176" s="168">
        <v>0</v>
      </c>
      <c r="T176" s="169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0" t="s">
        <v>156</v>
      </c>
      <c r="AT176" s="170" t="s">
        <v>152</v>
      </c>
      <c r="AU176" s="170" t="s">
        <v>157</v>
      </c>
      <c r="AY176" s="18" t="s">
        <v>150</v>
      </c>
      <c r="BE176" s="171">
        <f t="shared" si="4"/>
        <v>0</v>
      </c>
      <c r="BF176" s="171">
        <f t="shared" si="5"/>
        <v>0</v>
      </c>
      <c r="BG176" s="171">
        <f t="shared" si="6"/>
        <v>0</v>
      </c>
      <c r="BH176" s="171">
        <f t="shared" si="7"/>
        <v>0</v>
      </c>
      <c r="BI176" s="171">
        <f t="shared" si="8"/>
        <v>0</v>
      </c>
      <c r="BJ176" s="18" t="s">
        <v>157</v>
      </c>
      <c r="BK176" s="172">
        <f t="shared" si="9"/>
        <v>0</v>
      </c>
      <c r="BL176" s="18" t="s">
        <v>156</v>
      </c>
      <c r="BM176" s="170" t="s">
        <v>197</v>
      </c>
    </row>
    <row r="177" spans="1:65" s="14" customFormat="1" ht="11.25">
      <c r="B177" s="181"/>
      <c r="D177" s="174" t="s">
        <v>167</v>
      </c>
      <c r="E177" s="182" t="s">
        <v>1</v>
      </c>
      <c r="F177" s="183" t="s">
        <v>198</v>
      </c>
      <c r="H177" s="184">
        <v>17.643000000000001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167</v>
      </c>
      <c r="AU177" s="182" t="s">
        <v>157</v>
      </c>
      <c r="AV177" s="14" t="s">
        <v>157</v>
      </c>
      <c r="AW177" s="14" t="s">
        <v>30</v>
      </c>
      <c r="AX177" s="14" t="s">
        <v>81</v>
      </c>
      <c r="AY177" s="182" t="s">
        <v>150</v>
      </c>
    </row>
    <row r="178" spans="1:65" s="12" customFormat="1" ht="22.9" customHeight="1">
      <c r="B178" s="145"/>
      <c r="D178" s="146" t="s">
        <v>75</v>
      </c>
      <c r="E178" s="156" t="s">
        <v>157</v>
      </c>
      <c r="F178" s="156" t="s">
        <v>199</v>
      </c>
      <c r="I178" s="148"/>
      <c r="J178" s="157">
        <f>BK178</f>
        <v>0</v>
      </c>
      <c r="L178" s="145"/>
      <c r="M178" s="150"/>
      <c r="N178" s="151"/>
      <c r="O178" s="151"/>
      <c r="P178" s="152">
        <f>SUM(P179:P245)</f>
        <v>0</v>
      </c>
      <c r="Q178" s="151"/>
      <c r="R178" s="152">
        <f>SUM(R179:R245)</f>
        <v>100.22996873000001</v>
      </c>
      <c r="S178" s="151"/>
      <c r="T178" s="153">
        <f>SUM(T179:T245)</f>
        <v>0</v>
      </c>
      <c r="AR178" s="146" t="s">
        <v>81</v>
      </c>
      <c r="AT178" s="154" t="s">
        <v>75</v>
      </c>
      <c r="AU178" s="154" t="s">
        <v>81</v>
      </c>
      <c r="AY178" s="146" t="s">
        <v>150</v>
      </c>
      <c r="BK178" s="155">
        <f>SUM(BK179:BK245)</f>
        <v>0</v>
      </c>
    </row>
    <row r="179" spans="1:65" s="2" customFormat="1" ht="24" customHeight="1">
      <c r="A179" s="33"/>
      <c r="B179" s="158"/>
      <c r="C179" s="159" t="s">
        <v>200</v>
      </c>
      <c r="D179" s="159" t="s">
        <v>152</v>
      </c>
      <c r="E179" s="160" t="s">
        <v>201</v>
      </c>
      <c r="F179" s="161" t="s">
        <v>202</v>
      </c>
      <c r="G179" s="162" t="s">
        <v>165</v>
      </c>
      <c r="H179" s="163">
        <v>22.158000000000001</v>
      </c>
      <c r="I179" s="164"/>
      <c r="J179" s="163">
        <f>ROUND(I179*H179,3)</f>
        <v>0</v>
      </c>
      <c r="K179" s="165"/>
      <c r="L179" s="34"/>
      <c r="M179" s="166" t="s">
        <v>1</v>
      </c>
      <c r="N179" s="167" t="s">
        <v>42</v>
      </c>
      <c r="O179" s="59"/>
      <c r="P179" s="168">
        <f>O179*H179</f>
        <v>0</v>
      </c>
      <c r="Q179" s="168">
        <v>2.0699999999999998</v>
      </c>
      <c r="R179" s="168">
        <f>Q179*H179</f>
        <v>45.867060000000002</v>
      </c>
      <c r="S179" s="168">
        <v>0</v>
      </c>
      <c r="T179" s="169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0" t="s">
        <v>156</v>
      </c>
      <c r="AT179" s="170" t="s">
        <v>152</v>
      </c>
      <c r="AU179" s="170" t="s">
        <v>157</v>
      </c>
      <c r="AY179" s="18" t="s">
        <v>150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8" t="s">
        <v>157</v>
      </c>
      <c r="BK179" s="172">
        <f>ROUND(I179*H179,3)</f>
        <v>0</v>
      </c>
      <c r="BL179" s="18" t="s">
        <v>156</v>
      </c>
      <c r="BM179" s="170" t="s">
        <v>203</v>
      </c>
    </row>
    <row r="180" spans="1:65" s="14" customFormat="1" ht="11.25">
      <c r="B180" s="181"/>
      <c r="D180" s="174" t="s">
        <v>167</v>
      </c>
      <c r="E180" s="182" t="s">
        <v>1</v>
      </c>
      <c r="F180" s="183" t="s">
        <v>204</v>
      </c>
      <c r="H180" s="184">
        <v>7.2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167</v>
      </c>
      <c r="AU180" s="182" t="s">
        <v>157</v>
      </c>
      <c r="AV180" s="14" t="s">
        <v>157</v>
      </c>
      <c r="AW180" s="14" t="s">
        <v>30</v>
      </c>
      <c r="AX180" s="14" t="s">
        <v>76</v>
      </c>
      <c r="AY180" s="182" t="s">
        <v>150</v>
      </c>
    </row>
    <row r="181" spans="1:65" s="14" customFormat="1" ht="11.25">
      <c r="B181" s="181"/>
      <c r="D181" s="174" t="s">
        <v>167</v>
      </c>
      <c r="E181" s="182" t="s">
        <v>1</v>
      </c>
      <c r="F181" s="183" t="s">
        <v>205</v>
      </c>
      <c r="H181" s="184">
        <v>7.56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167</v>
      </c>
      <c r="AU181" s="182" t="s">
        <v>157</v>
      </c>
      <c r="AV181" s="14" t="s">
        <v>157</v>
      </c>
      <c r="AW181" s="14" t="s">
        <v>30</v>
      </c>
      <c r="AX181" s="14" t="s">
        <v>76</v>
      </c>
      <c r="AY181" s="182" t="s">
        <v>150</v>
      </c>
    </row>
    <row r="182" spans="1:65" s="14" customFormat="1" ht="11.25">
      <c r="B182" s="181"/>
      <c r="D182" s="174" t="s">
        <v>167</v>
      </c>
      <c r="E182" s="182" t="s">
        <v>1</v>
      </c>
      <c r="F182" s="183" t="s">
        <v>206</v>
      </c>
      <c r="H182" s="184">
        <v>3.3439999999999999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2" t="s">
        <v>167</v>
      </c>
      <c r="AU182" s="182" t="s">
        <v>157</v>
      </c>
      <c r="AV182" s="14" t="s">
        <v>157</v>
      </c>
      <c r="AW182" s="14" t="s">
        <v>30</v>
      </c>
      <c r="AX182" s="14" t="s">
        <v>76</v>
      </c>
      <c r="AY182" s="182" t="s">
        <v>150</v>
      </c>
    </row>
    <row r="183" spans="1:65" s="14" customFormat="1" ht="11.25">
      <c r="B183" s="181"/>
      <c r="D183" s="174" t="s">
        <v>167</v>
      </c>
      <c r="E183" s="182" t="s">
        <v>1</v>
      </c>
      <c r="F183" s="183" t="s">
        <v>207</v>
      </c>
      <c r="H183" s="184">
        <v>4.0540000000000003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167</v>
      </c>
      <c r="AU183" s="182" t="s">
        <v>157</v>
      </c>
      <c r="AV183" s="14" t="s">
        <v>157</v>
      </c>
      <c r="AW183" s="14" t="s">
        <v>30</v>
      </c>
      <c r="AX183" s="14" t="s">
        <v>76</v>
      </c>
      <c r="AY183" s="182" t="s">
        <v>150</v>
      </c>
    </row>
    <row r="184" spans="1:65" s="15" customFormat="1" ht="11.25">
      <c r="B184" s="189"/>
      <c r="D184" s="174" t="s">
        <v>167</v>
      </c>
      <c r="E184" s="190" t="s">
        <v>1</v>
      </c>
      <c r="F184" s="191" t="s">
        <v>173</v>
      </c>
      <c r="H184" s="192">
        <v>22.158000000000001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167</v>
      </c>
      <c r="AU184" s="190" t="s">
        <v>157</v>
      </c>
      <c r="AV184" s="15" t="s">
        <v>156</v>
      </c>
      <c r="AW184" s="15" t="s">
        <v>30</v>
      </c>
      <c r="AX184" s="15" t="s">
        <v>81</v>
      </c>
      <c r="AY184" s="190" t="s">
        <v>150</v>
      </c>
    </row>
    <row r="185" spans="1:65" s="2" customFormat="1" ht="16.5" customHeight="1">
      <c r="A185" s="33"/>
      <c r="B185" s="158"/>
      <c r="C185" s="159" t="s">
        <v>208</v>
      </c>
      <c r="D185" s="159" t="s">
        <v>152</v>
      </c>
      <c r="E185" s="160" t="s">
        <v>209</v>
      </c>
      <c r="F185" s="161" t="s">
        <v>210</v>
      </c>
      <c r="G185" s="162" t="s">
        <v>165</v>
      </c>
      <c r="H185" s="163">
        <v>2.25</v>
      </c>
      <c r="I185" s="164"/>
      <c r="J185" s="163">
        <f>ROUND(I185*H185,3)</f>
        <v>0</v>
      </c>
      <c r="K185" s="165"/>
      <c r="L185" s="34"/>
      <c r="M185" s="166" t="s">
        <v>1</v>
      </c>
      <c r="N185" s="167" t="s">
        <v>42</v>
      </c>
      <c r="O185" s="59"/>
      <c r="P185" s="168">
        <f>O185*H185</f>
        <v>0</v>
      </c>
      <c r="Q185" s="168">
        <v>2.3223400000000001</v>
      </c>
      <c r="R185" s="168">
        <f>Q185*H185</f>
        <v>5.2252650000000003</v>
      </c>
      <c r="S185" s="168">
        <v>0</v>
      </c>
      <c r="T185" s="16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0" t="s">
        <v>156</v>
      </c>
      <c r="AT185" s="170" t="s">
        <v>152</v>
      </c>
      <c r="AU185" s="170" t="s">
        <v>157</v>
      </c>
      <c r="AY185" s="18" t="s">
        <v>150</v>
      </c>
      <c r="BE185" s="171">
        <f>IF(N185="základná",J185,0)</f>
        <v>0</v>
      </c>
      <c r="BF185" s="171">
        <f>IF(N185="znížená",J185,0)</f>
        <v>0</v>
      </c>
      <c r="BG185" s="171">
        <f>IF(N185="zákl. prenesená",J185,0)</f>
        <v>0</v>
      </c>
      <c r="BH185" s="171">
        <f>IF(N185="zníž. prenesená",J185,0)</f>
        <v>0</v>
      </c>
      <c r="BI185" s="171">
        <f>IF(N185="nulová",J185,0)</f>
        <v>0</v>
      </c>
      <c r="BJ185" s="18" t="s">
        <v>157</v>
      </c>
      <c r="BK185" s="172">
        <f>ROUND(I185*H185,3)</f>
        <v>0</v>
      </c>
      <c r="BL185" s="18" t="s">
        <v>156</v>
      </c>
      <c r="BM185" s="170" t="s">
        <v>211</v>
      </c>
    </row>
    <row r="186" spans="1:65" s="13" customFormat="1" ht="11.25">
      <c r="B186" s="173"/>
      <c r="D186" s="174" t="s">
        <v>167</v>
      </c>
      <c r="E186" s="175" t="s">
        <v>1</v>
      </c>
      <c r="F186" s="176" t="s">
        <v>212</v>
      </c>
      <c r="H186" s="175" t="s">
        <v>1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5" t="s">
        <v>167</v>
      </c>
      <c r="AU186" s="175" t="s">
        <v>157</v>
      </c>
      <c r="AV186" s="13" t="s">
        <v>81</v>
      </c>
      <c r="AW186" s="13" t="s">
        <v>30</v>
      </c>
      <c r="AX186" s="13" t="s">
        <v>76</v>
      </c>
      <c r="AY186" s="175" t="s">
        <v>150</v>
      </c>
    </row>
    <row r="187" spans="1:65" s="13" customFormat="1" ht="11.25">
      <c r="B187" s="173"/>
      <c r="D187" s="174" t="s">
        <v>167</v>
      </c>
      <c r="E187" s="175" t="s">
        <v>1</v>
      </c>
      <c r="F187" s="176" t="s">
        <v>213</v>
      </c>
      <c r="H187" s="175" t="s">
        <v>1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5" t="s">
        <v>167</v>
      </c>
      <c r="AU187" s="175" t="s">
        <v>157</v>
      </c>
      <c r="AV187" s="13" t="s">
        <v>81</v>
      </c>
      <c r="AW187" s="13" t="s">
        <v>30</v>
      </c>
      <c r="AX187" s="13" t="s">
        <v>76</v>
      </c>
      <c r="AY187" s="175" t="s">
        <v>150</v>
      </c>
    </row>
    <row r="188" spans="1:65" s="14" customFormat="1" ht="11.25">
      <c r="B188" s="181"/>
      <c r="D188" s="174" t="s">
        <v>167</v>
      </c>
      <c r="E188" s="182" t="s">
        <v>1</v>
      </c>
      <c r="F188" s="183" t="s">
        <v>214</v>
      </c>
      <c r="H188" s="184">
        <v>0.16200000000000001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167</v>
      </c>
      <c r="AU188" s="182" t="s">
        <v>157</v>
      </c>
      <c r="AV188" s="14" t="s">
        <v>157</v>
      </c>
      <c r="AW188" s="14" t="s">
        <v>30</v>
      </c>
      <c r="AX188" s="14" t="s">
        <v>76</v>
      </c>
      <c r="AY188" s="182" t="s">
        <v>150</v>
      </c>
    </row>
    <row r="189" spans="1:65" s="13" customFormat="1" ht="11.25">
      <c r="B189" s="173"/>
      <c r="D189" s="174" t="s">
        <v>167</v>
      </c>
      <c r="E189" s="175" t="s">
        <v>1</v>
      </c>
      <c r="F189" s="176" t="s">
        <v>215</v>
      </c>
      <c r="H189" s="175" t="s">
        <v>1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5" t="s">
        <v>167</v>
      </c>
      <c r="AU189" s="175" t="s">
        <v>157</v>
      </c>
      <c r="AV189" s="13" t="s">
        <v>81</v>
      </c>
      <c r="AW189" s="13" t="s">
        <v>30</v>
      </c>
      <c r="AX189" s="13" t="s">
        <v>76</v>
      </c>
      <c r="AY189" s="175" t="s">
        <v>150</v>
      </c>
    </row>
    <row r="190" spans="1:65" s="13" customFormat="1" ht="11.25">
      <c r="B190" s="173"/>
      <c r="D190" s="174" t="s">
        <v>167</v>
      </c>
      <c r="E190" s="175" t="s">
        <v>1</v>
      </c>
      <c r="F190" s="176" t="s">
        <v>216</v>
      </c>
      <c r="H190" s="175" t="s">
        <v>1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5" t="s">
        <v>167</v>
      </c>
      <c r="AU190" s="175" t="s">
        <v>157</v>
      </c>
      <c r="AV190" s="13" t="s">
        <v>81</v>
      </c>
      <c r="AW190" s="13" t="s">
        <v>30</v>
      </c>
      <c r="AX190" s="13" t="s">
        <v>76</v>
      </c>
      <c r="AY190" s="175" t="s">
        <v>150</v>
      </c>
    </row>
    <row r="191" spans="1:65" s="14" customFormat="1" ht="11.25">
      <c r="B191" s="181"/>
      <c r="D191" s="174" t="s">
        <v>167</v>
      </c>
      <c r="E191" s="182" t="s">
        <v>1</v>
      </c>
      <c r="F191" s="183" t="s">
        <v>217</v>
      </c>
      <c r="H191" s="184">
        <v>1.1339999999999999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167</v>
      </c>
      <c r="AU191" s="182" t="s">
        <v>157</v>
      </c>
      <c r="AV191" s="14" t="s">
        <v>157</v>
      </c>
      <c r="AW191" s="14" t="s">
        <v>30</v>
      </c>
      <c r="AX191" s="14" t="s">
        <v>76</v>
      </c>
      <c r="AY191" s="182" t="s">
        <v>150</v>
      </c>
    </row>
    <row r="192" spans="1:65" s="13" customFormat="1" ht="11.25">
      <c r="B192" s="173"/>
      <c r="D192" s="174" t="s">
        <v>167</v>
      </c>
      <c r="E192" s="175" t="s">
        <v>1</v>
      </c>
      <c r="F192" s="176" t="s">
        <v>218</v>
      </c>
      <c r="H192" s="175" t="s">
        <v>1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5" t="s">
        <v>167</v>
      </c>
      <c r="AU192" s="175" t="s">
        <v>157</v>
      </c>
      <c r="AV192" s="13" t="s">
        <v>81</v>
      </c>
      <c r="AW192" s="13" t="s">
        <v>30</v>
      </c>
      <c r="AX192" s="13" t="s">
        <v>76</v>
      </c>
      <c r="AY192" s="175" t="s">
        <v>150</v>
      </c>
    </row>
    <row r="193" spans="1:65" s="14" customFormat="1" ht="11.25">
      <c r="B193" s="181"/>
      <c r="D193" s="174" t="s">
        <v>167</v>
      </c>
      <c r="E193" s="182" t="s">
        <v>1</v>
      </c>
      <c r="F193" s="183" t="s">
        <v>219</v>
      </c>
      <c r="H193" s="184">
        <v>0.95399999999999996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167</v>
      </c>
      <c r="AU193" s="182" t="s">
        <v>157</v>
      </c>
      <c r="AV193" s="14" t="s">
        <v>157</v>
      </c>
      <c r="AW193" s="14" t="s">
        <v>30</v>
      </c>
      <c r="AX193" s="14" t="s">
        <v>76</v>
      </c>
      <c r="AY193" s="182" t="s">
        <v>150</v>
      </c>
    </row>
    <row r="194" spans="1:65" s="15" customFormat="1" ht="11.25">
      <c r="B194" s="189"/>
      <c r="D194" s="174" t="s">
        <v>167</v>
      </c>
      <c r="E194" s="190" t="s">
        <v>1</v>
      </c>
      <c r="F194" s="191" t="s">
        <v>173</v>
      </c>
      <c r="H194" s="192">
        <v>2.25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167</v>
      </c>
      <c r="AU194" s="190" t="s">
        <v>157</v>
      </c>
      <c r="AV194" s="15" t="s">
        <v>156</v>
      </c>
      <c r="AW194" s="15" t="s">
        <v>30</v>
      </c>
      <c r="AX194" s="15" t="s">
        <v>81</v>
      </c>
      <c r="AY194" s="190" t="s">
        <v>150</v>
      </c>
    </row>
    <row r="195" spans="1:65" s="2" customFormat="1" ht="16.5" customHeight="1">
      <c r="A195" s="33"/>
      <c r="B195" s="158"/>
      <c r="C195" s="159" t="s">
        <v>220</v>
      </c>
      <c r="D195" s="159" t="s">
        <v>152</v>
      </c>
      <c r="E195" s="160" t="s">
        <v>221</v>
      </c>
      <c r="F195" s="161" t="s">
        <v>222</v>
      </c>
      <c r="G195" s="162" t="s">
        <v>165</v>
      </c>
      <c r="H195" s="163">
        <v>4.4800000000000004</v>
      </c>
      <c r="I195" s="164"/>
      <c r="J195" s="163">
        <f>ROUND(I195*H195,3)</f>
        <v>0</v>
      </c>
      <c r="K195" s="165"/>
      <c r="L195" s="34"/>
      <c r="M195" s="166" t="s">
        <v>1</v>
      </c>
      <c r="N195" s="167" t="s">
        <v>42</v>
      </c>
      <c r="O195" s="59"/>
      <c r="P195" s="168">
        <f>O195*H195</f>
        <v>0</v>
      </c>
      <c r="Q195" s="168">
        <v>2.19407</v>
      </c>
      <c r="R195" s="168">
        <f>Q195*H195</f>
        <v>9.8294336000000015</v>
      </c>
      <c r="S195" s="168">
        <v>0</v>
      </c>
      <c r="T195" s="169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0" t="s">
        <v>156</v>
      </c>
      <c r="AT195" s="170" t="s">
        <v>152</v>
      </c>
      <c r="AU195" s="170" t="s">
        <v>157</v>
      </c>
      <c r="AY195" s="18" t="s">
        <v>150</v>
      </c>
      <c r="BE195" s="171">
        <f>IF(N195="základná",J195,0)</f>
        <v>0</v>
      </c>
      <c r="BF195" s="171">
        <f>IF(N195="znížená",J195,0)</f>
        <v>0</v>
      </c>
      <c r="BG195" s="171">
        <f>IF(N195="zákl. prenesená",J195,0)</f>
        <v>0</v>
      </c>
      <c r="BH195" s="171">
        <f>IF(N195="zníž. prenesená",J195,0)</f>
        <v>0</v>
      </c>
      <c r="BI195" s="171">
        <f>IF(N195="nulová",J195,0)</f>
        <v>0</v>
      </c>
      <c r="BJ195" s="18" t="s">
        <v>157</v>
      </c>
      <c r="BK195" s="172">
        <f>ROUND(I195*H195,3)</f>
        <v>0</v>
      </c>
      <c r="BL195" s="18" t="s">
        <v>156</v>
      </c>
      <c r="BM195" s="170" t="s">
        <v>223</v>
      </c>
    </row>
    <row r="196" spans="1:65" s="14" customFormat="1" ht="11.25">
      <c r="B196" s="181"/>
      <c r="D196" s="174" t="s">
        <v>167</v>
      </c>
      <c r="E196" s="182" t="s">
        <v>1</v>
      </c>
      <c r="F196" s="183" t="s">
        <v>224</v>
      </c>
      <c r="H196" s="184">
        <v>0.86399999999999999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167</v>
      </c>
      <c r="AU196" s="182" t="s">
        <v>157</v>
      </c>
      <c r="AV196" s="14" t="s">
        <v>157</v>
      </c>
      <c r="AW196" s="14" t="s">
        <v>30</v>
      </c>
      <c r="AX196" s="14" t="s">
        <v>76</v>
      </c>
      <c r="AY196" s="182" t="s">
        <v>150</v>
      </c>
    </row>
    <row r="197" spans="1:65" s="14" customFormat="1" ht="11.25">
      <c r="B197" s="181"/>
      <c r="D197" s="174" t="s">
        <v>167</v>
      </c>
      <c r="E197" s="182" t="s">
        <v>1</v>
      </c>
      <c r="F197" s="183" t="s">
        <v>225</v>
      </c>
      <c r="H197" s="184">
        <v>3.6160000000000001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167</v>
      </c>
      <c r="AU197" s="182" t="s">
        <v>157</v>
      </c>
      <c r="AV197" s="14" t="s">
        <v>157</v>
      </c>
      <c r="AW197" s="14" t="s">
        <v>30</v>
      </c>
      <c r="AX197" s="14" t="s">
        <v>76</v>
      </c>
      <c r="AY197" s="182" t="s">
        <v>150</v>
      </c>
    </row>
    <row r="198" spans="1:65" s="15" customFormat="1" ht="11.25">
      <c r="B198" s="189"/>
      <c r="D198" s="174" t="s">
        <v>167</v>
      </c>
      <c r="E198" s="190" t="s">
        <v>1</v>
      </c>
      <c r="F198" s="191" t="s">
        <v>173</v>
      </c>
      <c r="H198" s="192">
        <v>4.4800000000000004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167</v>
      </c>
      <c r="AU198" s="190" t="s">
        <v>157</v>
      </c>
      <c r="AV198" s="15" t="s">
        <v>156</v>
      </c>
      <c r="AW198" s="15" t="s">
        <v>30</v>
      </c>
      <c r="AX198" s="15" t="s">
        <v>81</v>
      </c>
      <c r="AY198" s="190" t="s">
        <v>150</v>
      </c>
    </row>
    <row r="199" spans="1:65" s="2" customFormat="1" ht="16.5" customHeight="1">
      <c r="A199" s="33"/>
      <c r="B199" s="158"/>
      <c r="C199" s="159" t="s">
        <v>226</v>
      </c>
      <c r="D199" s="159" t="s">
        <v>152</v>
      </c>
      <c r="E199" s="160" t="s">
        <v>227</v>
      </c>
      <c r="F199" s="161" t="s">
        <v>228</v>
      </c>
      <c r="G199" s="162" t="s">
        <v>155</v>
      </c>
      <c r="H199" s="163">
        <v>4.9909999999999997</v>
      </c>
      <c r="I199" s="164"/>
      <c r="J199" s="163">
        <f>ROUND(I199*H199,3)</f>
        <v>0</v>
      </c>
      <c r="K199" s="165"/>
      <c r="L199" s="34"/>
      <c r="M199" s="166" t="s">
        <v>1</v>
      </c>
      <c r="N199" s="167" t="s">
        <v>42</v>
      </c>
      <c r="O199" s="59"/>
      <c r="P199" s="168">
        <f>O199*H199</f>
        <v>0</v>
      </c>
      <c r="Q199" s="168">
        <v>4.0699999999999998E-3</v>
      </c>
      <c r="R199" s="168">
        <f>Q199*H199</f>
        <v>2.0313369999999997E-2</v>
      </c>
      <c r="S199" s="168">
        <v>0</v>
      </c>
      <c r="T199" s="16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70" t="s">
        <v>156</v>
      </c>
      <c r="AT199" s="170" t="s">
        <v>152</v>
      </c>
      <c r="AU199" s="170" t="s">
        <v>157</v>
      </c>
      <c r="AY199" s="18" t="s">
        <v>150</v>
      </c>
      <c r="BE199" s="171">
        <f>IF(N199="základná",J199,0)</f>
        <v>0</v>
      </c>
      <c r="BF199" s="171">
        <f>IF(N199="znížená",J199,0)</f>
        <v>0</v>
      </c>
      <c r="BG199" s="171">
        <f>IF(N199="zákl. prenesená",J199,0)</f>
        <v>0</v>
      </c>
      <c r="BH199" s="171">
        <f>IF(N199="zníž. prenesená",J199,0)</f>
        <v>0</v>
      </c>
      <c r="BI199" s="171">
        <f>IF(N199="nulová",J199,0)</f>
        <v>0</v>
      </c>
      <c r="BJ199" s="18" t="s">
        <v>157</v>
      </c>
      <c r="BK199" s="172">
        <f>ROUND(I199*H199,3)</f>
        <v>0</v>
      </c>
      <c r="BL199" s="18" t="s">
        <v>156</v>
      </c>
      <c r="BM199" s="170" t="s">
        <v>229</v>
      </c>
    </row>
    <row r="200" spans="1:65" s="14" customFormat="1" ht="11.25">
      <c r="B200" s="181"/>
      <c r="D200" s="174" t="s">
        <v>167</v>
      </c>
      <c r="E200" s="182" t="s">
        <v>1</v>
      </c>
      <c r="F200" s="183" t="s">
        <v>230</v>
      </c>
      <c r="H200" s="184">
        <v>0.74399999999999999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167</v>
      </c>
      <c r="AU200" s="182" t="s">
        <v>157</v>
      </c>
      <c r="AV200" s="14" t="s">
        <v>157</v>
      </c>
      <c r="AW200" s="14" t="s">
        <v>30</v>
      </c>
      <c r="AX200" s="14" t="s">
        <v>76</v>
      </c>
      <c r="AY200" s="182" t="s">
        <v>150</v>
      </c>
    </row>
    <row r="201" spans="1:65" s="14" customFormat="1" ht="11.25">
      <c r="B201" s="181"/>
      <c r="D201" s="174" t="s">
        <v>167</v>
      </c>
      <c r="E201" s="182" t="s">
        <v>1</v>
      </c>
      <c r="F201" s="183" t="s">
        <v>231</v>
      </c>
      <c r="H201" s="184">
        <v>2.5750000000000002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167</v>
      </c>
      <c r="AU201" s="182" t="s">
        <v>157</v>
      </c>
      <c r="AV201" s="14" t="s">
        <v>157</v>
      </c>
      <c r="AW201" s="14" t="s">
        <v>30</v>
      </c>
      <c r="AX201" s="14" t="s">
        <v>76</v>
      </c>
      <c r="AY201" s="182" t="s">
        <v>150</v>
      </c>
    </row>
    <row r="202" spans="1:65" s="14" customFormat="1" ht="11.25">
      <c r="B202" s="181"/>
      <c r="D202" s="174" t="s">
        <v>167</v>
      </c>
      <c r="E202" s="182" t="s">
        <v>1</v>
      </c>
      <c r="F202" s="183" t="s">
        <v>232</v>
      </c>
      <c r="H202" s="184">
        <v>1.6719999999999999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167</v>
      </c>
      <c r="AU202" s="182" t="s">
        <v>157</v>
      </c>
      <c r="AV202" s="14" t="s">
        <v>157</v>
      </c>
      <c r="AW202" s="14" t="s">
        <v>30</v>
      </c>
      <c r="AX202" s="14" t="s">
        <v>76</v>
      </c>
      <c r="AY202" s="182" t="s">
        <v>150</v>
      </c>
    </row>
    <row r="203" spans="1:65" s="15" customFormat="1" ht="11.25">
      <c r="B203" s="189"/>
      <c r="D203" s="174" t="s">
        <v>167</v>
      </c>
      <c r="E203" s="190" t="s">
        <v>1</v>
      </c>
      <c r="F203" s="191" t="s">
        <v>173</v>
      </c>
      <c r="H203" s="192">
        <v>4.9909999999999997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167</v>
      </c>
      <c r="AU203" s="190" t="s">
        <v>157</v>
      </c>
      <c r="AV203" s="15" t="s">
        <v>156</v>
      </c>
      <c r="AW203" s="15" t="s">
        <v>30</v>
      </c>
      <c r="AX203" s="15" t="s">
        <v>81</v>
      </c>
      <c r="AY203" s="190" t="s">
        <v>150</v>
      </c>
    </row>
    <row r="204" spans="1:65" s="2" customFormat="1" ht="16.5" customHeight="1">
      <c r="A204" s="33"/>
      <c r="B204" s="158"/>
      <c r="C204" s="159" t="s">
        <v>233</v>
      </c>
      <c r="D204" s="159" t="s">
        <v>152</v>
      </c>
      <c r="E204" s="160" t="s">
        <v>234</v>
      </c>
      <c r="F204" s="161" t="s">
        <v>235</v>
      </c>
      <c r="G204" s="162" t="s">
        <v>155</v>
      </c>
      <c r="H204" s="163">
        <v>4.9909999999999997</v>
      </c>
      <c r="I204" s="164"/>
      <c r="J204" s="163">
        <f>ROUND(I204*H204,3)</f>
        <v>0</v>
      </c>
      <c r="K204" s="165"/>
      <c r="L204" s="34"/>
      <c r="M204" s="166" t="s">
        <v>1</v>
      </c>
      <c r="N204" s="167" t="s">
        <v>42</v>
      </c>
      <c r="O204" s="59"/>
      <c r="P204" s="168">
        <f>O204*H204</f>
        <v>0</v>
      </c>
      <c r="Q204" s="168">
        <v>0</v>
      </c>
      <c r="R204" s="168">
        <f>Q204*H204</f>
        <v>0</v>
      </c>
      <c r="S204" s="168">
        <v>0</v>
      </c>
      <c r="T204" s="169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0" t="s">
        <v>156</v>
      </c>
      <c r="AT204" s="170" t="s">
        <v>152</v>
      </c>
      <c r="AU204" s="170" t="s">
        <v>157</v>
      </c>
      <c r="AY204" s="18" t="s">
        <v>150</v>
      </c>
      <c r="BE204" s="171">
        <f>IF(N204="základná",J204,0)</f>
        <v>0</v>
      </c>
      <c r="BF204" s="171">
        <f>IF(N204="znížená",J204,0)</f>
        <v>0</v>
      </c>
      <c r="BG204" s="171">
        <f>IF(N204="zákl. prenesená",J204,0)</f>
        <v>0</v>
      </c>
      <c r="BH204" s="171">
        <f>IF(N204="zníž. prenesená",J204,0)</f>
        <v>0</v>
      </c>
      <c r="BI204" s="171">
        <f>IF(N204="nulová",J204,0)</f>
        <v>0</v>
      </c>
      <c r="BJ204" s="18" t="s">
        <v>157</v>
      </c>
      <c r="BK204" s="172">
        <f>ROUND(I204*H204,3)</f>
        <v>0</v>
      </c>
      <c r="BL204" s="18" t="s">
        <v>156</v>
      </c>
      <c r="BM204" s="170" t="s">
        <v>236</v>
      </c>
    </row>
    <row r="205" spans="1:65" s="2" customFormat="1" ht="16.5" customHeight="1">
      <c r="A205" s="33"/>
      <c r="B205" s="158"/>
      <c r="C205" s="159" t="s">
        <v>237</v>
      </c>
      <c r="D205" s="159" t="s">
        <v>152</v>
      </c>
      <c r="E205" s="160" t="s">
        <v>238</v>
      </c>
      <c r="F205" s="161" t="s">
        <v>239</v>
      </c>
      <c r="G205" s="162" t="s">
        <v>165</v>
      </c>
      <c r="H205" s="163">
        <v>10.378</v>
      </c>
      <c r="I205" s="164"/>
      <c r="J205" s="163">
        <f>ROUND(I205*H205,3)</f>
        <v>0</v>
      </c>
      <c r="K205" s="165"/>
      <c r="L205" s="34"/>
      <c r="M205" s="166" t="s">
        <v>1</v>
      </c>
      <c r="N205" s="167" t="s">
        <v>42</v>
      </c>
      <c r="O205" s="59"/>
      <c r="P205" s="168">
        <f>O205*H205</f>
        <v>0</v>
      </c>
      <c r="Q205" s="168">
        <v>2.19407</v>
      </c>
      <c r="R205" s="168">
        <f>Q205*H205</f>
        <v>22.770058460000001</v>
      </c>
      <c r="S205" s="168">
        <v>0</v>
      </c>
      <c r="T205" s="169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70" t="s">
        <v>156</v>
      </c>
      <c r="AT205" s="170" t="s">
        <v>152</v>
      </c>
      <c r="AU205" s="170" t="s">
        <v>157</v>
      </c>
      <c r="AY205" s="18" t="s">
        <v>150</v>
      </c>
      <c r="BE205" s="171">
        <f>IF(N205="základná",J205,0)</f>
        <v>0</v>
      </c>
      <c r="BF205" s="171">
        <f>IF(N205="znížená",J205,0)</f>
        <v>0</v>
      </c>
      <c r="BG205" s="171">
        <f>IF(N205="zákl. prenesená",J205,0)</f>
        <v>0</v>
      </c>
      <c r="BH205" s="171">
        <f>IF(N205="zníž. prenesená",J205,0)</f>
        <v>0</v>
      </c>
      <c r="BI205" s="171">
        <f>IF(N205="nulová",J205,0)</f>
        <v>0</v>
      </c>
      <c r="BJ205" s="18" t="s">
        <v>157</v>
      </c>
      <c r="BK205" s="172">
        <f>ROUND(I205*H205,3)</f>
        <v>0</v>
      </c>
      <c r="BL205" s="18" t="s">
        <v>156</v>
      </c>
      <c r="BM205" s="170" t="s">
        <v>240</v>
      </c>
    </row>
    <row r="206" spans="1:65" s="13" customFormat="1" ht="11.25">
      <c r="B206" s="173"/>
      <c r="D206" s="174" t="s">
        <v>167</v>
      </c>
      <c r="E206" s="175" t="s">
        <v>1</v>
      </c>
      <c r="F206" s="176" t="s">
        <v>168</v>
      </c>
      <c r="H206" s="175" t="s">
        <v>1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5" t="s">
        <v>167</v>
      </c>
      <c r="AU206" s="175" t="s">
        <v>157</v>
      </c>
      <c r="AV206" s="13" t="s">
        <v>81</v>
      </c>
      <c r="AW206" s="13" t="s">
        <v>30</v>
      </c>
      <c r="AX206" s="13" t="s">
        <v>76</v>
      </c>
      <c r="AY206" s="175" t="s">
        <v>150</v>
      </c>
    </row>
    <row r="207" spans="1:65" s="13" customFormat="1" ht="11.25">
      <c r="B207" s="173"/>
      <c r="D207" s="174" t="s">
        <v>167</v>
      </c>
      <c r="E207" s="175" t="s">
        <v>1</v>
      </c>
      <c r="F207" s="176" t="s">
        <v>169</v>
      </c>
      <c r="H207" s="175" t="s">
        <v>1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5" t="s">
        <v>167</v>
      </c>
      <c r="AU207" s="175" t="s">
        <v>157</v>
      </c>
      <c r="AV207" s="13" t="s">
        <v>81</v>
      </c>
      <c r="AW207" s="13" t="s">
        <v>30</v>
      </c>
      <c r="AX207" s="13" t="s">
        <v>76</v>
      </c>
      <c r="AY207" s="175" t="s">
        <v>150</v>
      </c>
    </row>
    <row r="208" spans="1:65" s="14" customFormat="1" ht="11.25">
      <c r="B208" s="181"/>
      <c r="D208" s="174" t="s">
        <v>167</v>
      </c>
      <c r="E208" s="182" t="s">
        <v>1</v>
      </c>
      <c r="F208" s="183" t="s">
        <v>170</v>
      </c>
      <c r="H208" s="184">
        <v>2.4049999999999998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167</v>
      </c>
      <c r="AU208" s="182" t="s">
        <v>157</v>
      </c>
      <c r="AV208" s="14" t="s">
        <v>157</v>
      </c>
      <c r="AW208" s="14" t="s">
        <v>30</v>
      </c>
      <c r="AX208" s="14" t="s">
        <v>76</v>
      </c>
      <c r="AY208" s="182" t="s">
        <v>150</v>
      </c>
    </row>
    <row r="209" spans="1:65" s="14" customFormat="1" ht="11.25">
      <c r="B209" s="181"/>
      <c r="D209" s="174" t="s">
        <v>167</v>
      </c>
      <c r="E209" s="182" t="s">
        <v>1</v>
      </c>
      <c r="F209" s="183" t="s">
        <v>171</v>
      </c>
      <c r="H209" s="184">
        <v>4.7329999999999997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167</v>
      </c>
      <c r="AU209" s="182" t="s">
        <v>157</v>
      </c>
      <c r="AV209" s="14" t="s">
        <v>157</v>
      </c>
      <c r="AW209" s="14" t="s">
        <v>30</v>
      </c>
      <c r="AX209" s="14" t="s">
        <v>76</v>
      </c>
      <c r="AY209" s="182" t="s">
        <v>150</v>
      </c>
    </row>
    <row r="210" spans="1:65" s="14" customFormat="1" ht="11.25">
      <c r="B210" s="181"/>
      <c r="D210" s="174" t="s">
        <v>167</v>
      </c>
      <c r="E210" s="182" t="s">
        <v>1</v>
      </c>
      <c r="F210" s="183" t="s">
        <v>172</v>
      </c>
      <c r="H210" s="184">
        <v>3.24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167</v>
      </c>
      <c r="AU210" s="182" t="s">
        <v>157</v>
      </c>
      <c r="AV210" s="14" t="s">
        <v>157</v>
      </c>
      <c r="AW210" s="14" t="s">
        <v>30</v>
      </c>
      <c r="AX210" s="14" t="s">
        <v>76</v>
      </c>
      <c r="AY210" s="182" t="s">
        <v>150</v>
      </c>
    </row>
    <row r="211" spans="1:65" s="15" customFormat="1" ht="11.25">
      <c r="B211" s="189"/>
      <c r="D211" s="174" t="s">
        <v>167</v>
      </c>
      <c r="E211" s="190" t="s">
        <v>1</v>
      </c>
      <c r="F211" s="191" t="s">
        <v>173</v>
      </c>
      <c r="H211" s="192">
        <v>10.378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167</v>
      </c>
      <c r="AU211" s="190" t="s">
        <v>157</v>
      </c>
      <c r="AV211" s="15" t="s">
        <v>156</v>
      </c>
      <c r="AW211" s="15" t="s">
        <v>30</v>
      </c>
      <c r="AX211" s="15" t="s">
        <v>81</v>
      </c>
      <c r="AY211" s="190" t="s">
        <v>150</v>
      </c>
    </row>
    <row r="212" spans="1:65" s="2" customFormat="1" ht="16.5" customHeight="1">
      <c r="A212" s="33"/>
      <c r="B212" s="158"/>
      <c r="C212" s="159" t="s">
        <v>241</v>
      </c>
      <c r="D212" s="159" t="s">
        <v>152</v>
      </c>
      <c r="E212" s="160" t="s">
        <v>242</v>
      </c>
      <c r="F212" s="161" t="s">
        <v>243</v>
      </c>
      <c r="G212" s="162" t="s">
        <v>165</v>
      </c>
      <c r="H212" s="163">
        <v>5.5739999999999998</v>
      </c>
      <c r="I212" s="164"/>
      <c r="J212" s="163">
        <f>ROUND(I212*H212,3)</f>
        <v>0</v>
      </c>
      <c r="K212" s="165"/>
      <c r="L212" s="34"/>
      <c r="M212" s="166" t="s">
        <v>1</v>
      </c>
      <c r="N212" s="167" t="s">
        <v>42</v>
      </c>
      <c r="O212" s="59"/>
      <c r="P212" s="168">
        <f>O212*H212</f>
        <v>0</v>
      </c>
      <c r="Q212" s="168">
        <v>2.19407</v>
      </c>
      <c r="R212" s="168">
        <f>Q212*H212</f>
        <v>12.229746179999999</v>
      </c>
      <c r="S212" s="168">
        <v>0</v>
      </c>
      <c r="T212" s="169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0" t="s">
        <v>156</v>
      </c>
      <c r="AT212" s="170" t="s">
        <v>152</v>
      </c>
      <c r="AU212" s="170" t="s">
        <v>157</v>
      </c>
      <c r="AY212" s="18" t="s">
        <v>150</v>
      </c>
      <c r="BE212" s="171">
        <f>IF(N212="základná",J212,0)</f>
        <v>0</v>
      </c>
      <c r="BF212" s="171">
        <f>IF(N212="znížená",J212,0)</f>
        <v>0</v>
      </c>
      <c r="BG212" s="171">
        <f>IF(N212="zákl. prenesená",J212,0)</f>
        <v>0</v>
      </c>
      <c r="BH212" s="171">
        <f>IF(N212="zníž. prenesená",J212,0)</f>
        <v>0</v>
      </c>
      <c r="BI212" s="171">
        <f>IF(N212="nulová",J212,0)</f>
        <v>0</v>
      </c>
      <c r="BJ212" s="18" t="s">
        <v>157</v>
      </c>
      <c r="BK212" s="172">
        <f>ROUND(I212*H212,3)</f>
        <v>0</v>
      </c>
      <c r="BL212" s="18" t="s">
        <v>156</v>
      </c>
      <c r="BM212" s="170" t="s">
        <v>244</v>
      </c>
    </row>
    <row r="213" spans="1:65" s="13" customFormat="1" ht="11.25">
      <c r="B213" s="173"/>
      <c r="D213" s="174" t="s">
        <v>167</v>
      </c>
      <c r="E213" s="175" t="s">
        <v>1</v>
      </c>
      <c r="F213" s="176" t="s">
        <v>245</v>
      </c>
      <c r="H213" s="175" t="s">
        <v>1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5" t="s">
        <v>167</v>
      </c>
      <c r="AU213" s="175" t="s">
        <v>157</v>
      </c>
      <c r="AV213" s="13" t="s">
        <v>81</v>
      </c>
      <c r="AW213" s="13" t="s">
        <v>30</v>
      </c>
      <c r="AX213" s="13" t="s">
        <v>76</v>
      </c>
      <c r="AY213" s="175" t="s">
        <v>150</v>
      </c>
    </row>
    <row r="214" spans="1:65" s="14" customFormat="1" ht="11.25">
      <c r="B214" s="181"/>
      <c r="D214" s="174" t="s">
        <v>167</v>
      </c>
      <c r="E214" s="182" t="s">
        <v>1</v>
      </c>
      <c r="F214" s="183" t="s">
        <v>246</v>
      </c>
      <c r="H214" s="184">
        <v>1.6679999999999999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167</v>
      </c>
      <c r="AU214" s="182" t="s">
        <v>157</v>
      </c>
      <c r="AV214" s="14" t="s">
        <v>157</v>
      </c>
      <c r="AW214" s="14" t="s">
        <v>30</v>
      </c>
      <c r="AX214" s="14" t="s">
        <v>76</v>
      </c>
      <c r="AY214" s="182" t="s">
        <v>150</v>
      </c>
    </row>
    <row r="215" spans="1:65" s="14" customFormat="1" ht="11.25">
      <c r="B215" s="181"/>
      <c r="D215" s="174" t="s">
        <v>167</v>
      </c>
      <c r="E215" s="182" t="s">
        <v>1</v>
      </c>
      <c r="F215" s="183" t="s">
        <v>247</v>
      </c>
      <c r="H215" s="184">
        <v>2.13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167</v>
      </c>
      <c r="AU215" s="182" t="s">
        <v>157</v>
      </c>
      <c r="AV215" s="14" t="s">
        <v>157</v>
      </c>
      <c r="AW215" s="14" t="s">
        <v>30</v>
      </c>
      <c r="AX215" s="14" t="s">
        <v>76</v>
      </c>
      <c r="AY215" s="182" t="s">
        <v>150</v>
      </c>
    </row>
    <row r="216" spans="1:65" s="14" customFormat="1" ht="11.25">
      <c r="B216" s="181"/>
      <c r="D216" s="174" t="s">
        <v>167</v>
      </c>
      <c r="E216" s="182" t="s">
        <v>1</v>
      </c>
      <c r="F216" s="183" t="s">
        <v>248</v>
      </c>
      <c r="H216" s="184">
        <v>0.54300000000000004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167</v>
      </c>
      <c r="AU216" s="182" t="s">
        <v>157</v>
      </c>
      <c r="AV216" s="14" t="s">
        <v>157</v>
      </c>
      <c r="AW216" s="14" t="s">
        <v>30</v>
      </c>
      <c r="AX216" s="14" t="s">
        <v>76</v>
      </c>
      <c r="AY216" s="182" t="s">
        <v>150</v>
      </c>
    </row>
    <row r="217" spans="1:65" s="14" customFormat="1" ht="11.25">
      <c r="B217" s="181"/>
      <c r="D217" s="174" t="s">
        <v>167</v>
      </c>
      <c r="E217" s="182" t="s">
        <v>1</v>
      </c>
      <c r="F217" s="183" t="s">
        <v>249</v>
      </c>
      <c r="H217" s="184">
        <v>1.1399999999999999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2" t="s">
        <v>167</v>
      </c>
      <c r="AU217" s="182" t="s">
        <v>157</v>
      </c>
      <c r="AV217" s="14" t="s">
        <v>157</v>
      </c>
      <c r="AW217" s="14" t="s">
        <v>30</v>
      </c>
      <c r="AX217" s="14" t="s">
        <v>76</v>
      </c>
      <c r="AY217" s="182" t="s">
        <v>150</v>
      </c>
    </row>
    <row r="218" spans="1:65" s="14" customFormat="1" ht="11.25">
      <c r="B218" s="181"/>
      <c r="D218" s="174" t="s">
        <v>167</v>
      </c>
      <c r="E218" s="182" t="s">
        <v>1</v>
      </c>
      <c r="F218" s="183" t="s">
        <v>250</v>
      </c>
      <c r="H218" s="184">
        <v>9.2999999999999999E-2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167</v>
      </c>
      <c r="AU218" s="182" t="s">
        <v>157</v>
      </c>
      <c r="AV218" s="14" t="s">
        <v>157</v>
      </c>
      <c r="AW218" s="14" t="s">
        <v>30</v>
      </c>
      <c r="AX218" s="14" t="s">
        <v>76</v>
      </c>
      <c r="AY218" s="182" t="s">
        <v>150</v>
      </c>
    </row>
    <row r="219" spans="1:65" s="15" customFormat="1" ht="11.25">
      <c r="B219" s="189"/>
      <c r="D219" s="174" t="s">
        <v>167</v>
      </c>
      <c r="E219" s="190" t="s">
        <v>1</v>
      </c>
      <c r="F219" s="191" t="s">
        <v>173</v>
      </c>
      <c r="H219" s="192">
        <v>5.5739999999999998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167</v>
      </c>
      <c r="AU219" s="190" t="s">
        <v>157</v>
      </c>
      <c r="AV219" s="15" t="s">
        <v>156</v>
      </c>
      <c r="AW219" s="15" t="s">
        <v>30</v>
      </c>
      <c r="AX219" s="15" t="s">
        <v>81</v>
      </c>
      <c r="AY219" s="190" t="s">
        <v>150</v>
      </c>
    </row>
    <row r="220" spans="1:65" s="2" customFormat="1" ht="16.5" customHeight="1">
      <c r="A220" s="33"/>
      <c r="B220" s="158"/>
      <c r="C220" s="159" t="s">
        <v>251</v>
      </c>
      <c r="D220" s="159" t="s">
        <v>152</v>
      </c>
      <c r="E220" s="160" t="s">
        <v>252</v>
      </c>
      <c r="F220" s="161" t="s">
        <v>253</v>
      </c>
      <c r="G220" s="162" t="s">
        <v>155</v>
      </c>
      <c r="H220" s="163">
        <v>55.744</v>
      </c>
      <c r="I220" s="164"/>
      <c r="J220" s="163">
        <f>ROUND(I220*H220,3)</f>
        <v>0</v>
      </c>
      <c r="K220" s="165"/>
      <c r="L220" s="34"/>
      <c r="M220" s="166" t="s">
        <v>1</v>
      </c>
      <c r="N220" s="167" t="s">
        <v>42</v>
      </c>
      <c r="O220" s="59"/>
      <c r="P220" s="168">
        <f>O220*H220</f>
        <v>0</v>
      </c>
      <c r="Q220" s="168">
        <v>5.0000000000000001E-4</v>
      </c>
      <c r="R220" s="168">
        <f>Q220*H220</f>
        <v>2.7872000000000001E-2</v>
      </c>
      <c r="S220" s="168">
        <v>0</v>
      </c>
      <c r="T220" s="16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0" t="s">
        <v>156</v>
      </c>
      <c r="AT220" s="170" t="s">
        <v>152</v>
      </c>
      <c r="AU220" s="170" t="s">
        <v>157</v>
      </c>
      <c r="AY220" s="18" t="s">
        <v>150</v>
      </c>
      <c r="BE220" s="171">
        <f>IF(N220="základná",J220,0)</f>
        <v>0</v>
      </c>
      <c r="BF220" s="171">
        <f>IF(N220="znížená",J220,0)</f>
        <v>0</v>
      </c>
      <c r="BG220" s="171">
        <f>IF(N220="zákl. prenesená",J220,0)</f>
        <v>0</v>
      </c>
      <c r="BH220" s="171">
        <f>IF(N220="zníž. prenesená",J220,0)</f>
        <v>0</v>
      </c>
      <c r="BI220" s="171">
        <f>IF(N220="nulová",J220,0)</f>
        <v>0</v>
      </c>
      <c r="BJ220" s="18" t="s">
        <v>157</v>
      </c>
      <c r="BK220" s="172">
        <f>ROUND(I220*H220,3)</f>
        <v>0</v>
      </c>
      <c r="BL220" s="18" t="s">
        <v>156</v>
      </c>
      <c r="BM220" s="170" t="s">
        <v>254</v>
      </c>
    </row>
    <row r="221" spans="1:65" s="14" customFormat="1" ht="11.25">
      <c r="B221" s="181"/>
      <c r="D221" s="174" t="s">
        <v>167</v>
      </c>
      <c r="E221" s="182" t="s">
        <v>1</v>
      </c>
      <c r="F221" s="183" t="s">
        <v>255</v>
      </c>
      <c r="H221" s="184">
        <v>16.68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167</v>
      </c>
      <c r="AU221" s="182" t="s">
        <v>157</v>
      </c>
      <c r="AV221" s="14" t="s">
        <v>157</v>
      </c>
      <c r="AW221" s="14" t="s">
        <v>30</v>
      </c>
      <c r="AX221" s="14" t="s">
        <v>76</v>
      </c>
      <c r="AY221" s="182" t="s">
        <v>150</v>
      </c>
    </row>
    <row r="222" spans="1:65" s="14" customFormat="1" ht="11.25">
      <c r="B222" s="181"/>
      <c r="D222" s="174" t="s">
        <v>167</v>
      </c>
      <c r="E222" s="182" t="s">
        <v>1</v>
      </c>
      <c r="F222" s="183" t="s">
        <v>256</v>
      </c>
      <c r="H222" s="184">
        <v>21.3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167</v>
      </c>
      <c r="AU222" s="182" t="s">
        <v>157</v>
      </c>
      <c r="AV222" s="14" t="s">
        <v>157</v>
      </c>
      <c r="AW222" s="14" t="s">
        <v>30</v>
      </c>
      <c r="AX222" s="14" t="s">
        <v>76</v>
      </c>
      <c r="AY222" s="182" t="s">
        <v>150</v>
      </c>
    </row>
    <row r="223" spans="1:65" s="14" customFormat="1" ht="11.25">
      <c r="B223" s="181"/>
      <c r="D223" s="174" t="s">
        <v>167</v>
      </c>
      <c r="E223" s="182" t="s">
        <v>1</v>
      </c>
      <c r="F223" s="183" t="s">
        <v>257</v>
      </c>
      <c r="H223" s="184">
        <v>5.43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2" t="s">
        <v>167</v>
      </c>
      <c r="AU223" s="182" t="s">
        <v>157</v>
      </c>
      <c r="AV223" s="14" t="s">
        <v>157</v>
      </c>
      <c r="AW223" s="14" t="s">
        <v>30</v>
      </c>
      <c r="AX223" s="14" t="s">
        <v>76</v>
      </c>
      <c r="AY223" s="182" t="s">
        <v>150</v>
      </c>
    </row>
    <row r="224" spans="1:65" s="14" customFormat="1" ht="11.25">
      <c r="B224" s="181"/>
      <c r="D224" s="174" t="s">
        <v>167</v>
      </c>
      <c r="E224" s="182" t="s">
        <v>1</v>
      </c>
      <c r="F224" s="183" t="s">
        <v>258</v>
      </c>
      <c r="H224" s="184">
        <v>11.404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167</v>
      </c>
      <c r="AU224" s="182" t="s">
        <v>157</v>
      </c>
      <c r="AV224" s="14" t="s">
        <v>157</v>
      </c>
      <c r="AW224" s="14" t="s">
        <v>30</v>
      </c>
      <c r="AX224" s="14" t="s">
        <v>76</v>
      </c>
      <c r="AY224" s="182" t="s">
        <v>150</v>
      </c>
    </row>
    <row r="225" spans="1:65" s="14" customFormat="1" ht="11.25">
      <c r="B225" s="181"/>
      <c r="D225" s="174" t="s">
        <v>167</v>
      </c>
      <c r="E225" s="182" t="s">
        <v>1</v>
      </c>
      <c r="F225" s="183" t="s">
        <v>259</v>
      </c>
      <c r="H225" s="184">
        <v>0.93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167</v>
      </c>
      <c r="AU225" s="182" t="s">
        <v>157</v>
      </c>
      <c r="AV225" s="14" t="s">
        <v>157</v>
      </c>
      <c r="AW225" s="14" t="s">
        <v>30</v>
      </c>
      <c r="AX225" s="14" t="s">
        <v>76</v>
      </c>
      <c r="AY225" s="182" t="s">
        <v>150</v>
      </c>
    </row>
    <row r="226" spans="1:65" s="15" customFormat="1" ht="11.25">
      <c r="B226" s="189"/>
      <c r="D226" s="174" t="s">
        <v>167</v>
      </c>
      <c r="E226" s="190" t="s">
        <v>1</v>
      </c>
      <c r="F226" s="191" t="s">
        <v>173</v>
      </c>
      <c r="H226" s="192">
        <v>55.744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167</v>
      </c>
      <c r="AU226" s="190" t="s">
        <v>157</v>
      </c>
      <c r="AV226" s="15" t="s">
        <v>156</v>
      </c>
      <c r="AW226" s="15" t="s">
        <v>30</v>
      </c>
      <c r="AX226" s="15" t="s">
        <v>81</v>
      </c>
      <c r="AY226" s="190" t="s">
        <v>150</v>
      </c>
    </row>
    <row r="227" spans="1:65" s="2" customFormat="1" ht="16.5" customHeight="1">
      <c r="A227" s="33"/>
      <c r="B227" s="158"/>
      <c r="C227" s="159" t="s">
        <v>260</v>
      </c>
      <c r="D227" s="159" t="s">
        <v>152</v>
      </c>
      <c r="E227" s="160" t="s">
        <v>261</v>
      </c>
      <c r="F227" s="161" t="s">
        <v>262</v>
      </c>
      <c r="G227" s="162" t="s">
        <v>155</v>
      </c>
      <c r="H227" s="163">
        <v>55.744</v>
      </c>
      <c r="I227" s="164"/>
      <c r="J227" s="163">
        <f>ROUND(I227*H227,3)</f>
        <v>0</v>
      </c>
      <c r="K227" s="165"/>
      <c r="L227" s="34"/>
      <c r="M227" s="166" t="s">
        <v>1</v>
      </c>
      <c r="N227" s="167" t="s">
        <v>42</v>
      </c>
      <c r="O227" s="59"/>
      <c r="P227" s="168">
        <f>O227*H227</f>
        <v>0</v>
      </c>
      <c r="Q227" s="168">
        <v>0</v>
      </c>
      <c r="R227" s="168">
        <f>Q227*H227</f>
        <v>0</v>
      </c>
      <c r="S227" s="168">
        <v>0</v>
      </c>
      <c r="T227" s="169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0" t="s">
        <v>156</v>
      </c>
      <c r="AT227" s="170" t="s">
        <v>152</v>
      </c>
      <c r="AU227" s="170" t="s">
        <v>157</v>
      </c>
      <c r="AY227" s="18" t="s">
        <v>150</v>
      </c>
      <c r="BE227" s="171">
        <f>IF(N227="základná",J227,0)</f>
        <v>0</v>
      </c>
      <c r="BF227" s="171">
        <f>IF(N227="znížená",J227,0)</f>
        <v>0</v>
      </c>
      <c r="BG227" s="171">
        <f>IF(N227="zákl. prenesená",J227,0)</f>
        <v>0</v>
      </c>
      <c r="BH227" s="171">
        <f>IF(N227="zníž. prenesená",J227,0)</f>
        <v>0</v>
      </c>
      <c r="BI227" s="171">
        <f>IF(N227="nulová",J227,0)</f>
        <v>0</v>
      </c>
      <c r="BJ227" s="18" t="s">
        <v>157</v>
      </c>
      <c r="BK227" s="172">
        <f>ROUND(I227*H227,3)</f>
        <v>0</v>
      </c>
      <c r="BL227" s="18" t="s">
        <v>156</v>
      </c>
      <c r="BM227" s="170" t="s">
        <v>263</v>
      </c>
    </row>
    <row r="228" spans="1:65" s="2" customFormat="1" ht="24" customHeight="1">
      <c r="A228" s="33"/>
      <c r="B228" s="158"/>
      <c r="C228" s="159" t="s">
        <v>264</v>
      </c>
      <c r="D228" s="159" t="s">
        <v>152</v>
      </c>
      <c r="E228" s="160" t="s">
        <v>265</v>
      </c>
      <c r="F228" s="161" t="s">
        <v>266</v>
      </c>
      <c r="G228" s="162" t="s">
        <v>155</v>
      </c>
      <c r="H228" s="163">
        <v>123.5</v>
      </c>
      <c r="I228" s="164"/>
      <c r="J228" s="163">
        <f>ROUND(I228*H228,3)</f>
        <v>0</v>
      </c>
      <c r="K228" s="165"/>
      <c r="L228" s="34"/>
      <c r="M228" s="166" t="s">
        <v>1</v>
      </c>
      <c r="N228" s="167" t="s">
        <v>42</v>
      </c>
      <c r="O228" s="59"/>
      <c r="P228" s="168">
        <f>O228*H228</f>
        <v>0</v>
      </c>
      <c r="Q228" s="168">
        <v>3.5200000000000001E-3</v>
      </c>
      <c r="R228" s="168">
        <f>Q228*H228</f>
        <v>0.43472</v>
      </c>
      <c r="S228" s="168">
        <v>0</v>
      </c>
      <c r="T228" s="16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0" t="s">
        <v>156</v>
      </c>
      <c r="AT228" s="170" t="s">
        <v>152</v>
      </c>
      <c r="AU228" s="170" t="s">
        <v>157</v>
      </c>
      <c r="AY228" s="18" t="s">
        <v>150</v>
      </c>
      <c r="BE228" s="171">
        <f>IF(N228="základná",J228,0)</f>
        <v>0</v>
      </c>
      <c r="BF228" s="171">
        <f>IF(N228="znížená",J228,0)</f>
        <v>0</v>
      </c>
      <c r="BG228" s="171">
        <f>IF(N228="zákl. prenesená",J228,0)</f>
        <v>0</v>
      </c>
      <c r="BH228" s="171">
        <f>IF(N228="zníž. prenesená",J228,0)</f>
        <v>0</v>
      </c>
      <c r="BI228" s="171">
        <f>IF(N228="nulová",J228,0)</f>
        <v>0</v>
      </c>
      <c r="BJ228" s="18" t="s">
        <v>157</v>
      </c>
      <c r="BK228" s="172">
        <f>ROUND(I228*H228,3)</f>
        <v>0</v>
      </c>
      <c r="BL228" s="18" t="s">
        <v>156</v>
      </c>
      <c r="BM228" s="170" t="s">
        <v>267</v>
      </c>
    </row>
    <row r="229" spans="1:65" s="13" customFormat="1" ht="11.25">
      <c r="B229" s="173"/>
      <c r="D229" s="174" t="s">
        <v>167</v>
      </c>
      <c r="E229" s="175" t="s">
        <v>1</v>
      </c>
      <c r="F229" s="176" t="s">
        <v>268</v>
      </c>
      <c r="H229" s="175" t="s">
        <v>1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5" t="s">
        <v>167</v>
      </c>
      <c r="AU229" s="175" t="s">
        <v>157</v>
      </c>
      <c r="AV229" s="13" t="s">
        <v>81</v>
      </c>
      <c r="AW229" s="13" t="s">
        <v>30</v>
      </c>
      <c r="AX229" s="13" t="s">
        <v>76</v>
      </c>
      <c r="AY229" s="175" t="s">
        <v>150</v>
      </c>
    </row>
    <row r="230" spans="1:65" s="14" customFormat="1" ht="11.25">
      <c r="B230" s="181"/>
      <c r="D230" s="174" t="s">
        <v>167</v>
      </c>
      <c r="E230" s="182" t="s">
        <v>1</v>
      </c>
      <c r="F230" s="183" t="s">
        <v>269</v>
      </c>
      <c r="H230" s="184">
        <v>45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167</v>
      </c>
      <c r="AU230" s="182" t="s">
        <v>157</v>
      </c>
      <c r="AV230" s="14" t="s">
        <v>157</v>
      </c>
      <c r="AW230" s="14" t="s">
        <v>30</v>
      </c>
      <c r="AX230" s="14" t="s">
        <v>76</v>
      </c>
      <c r="AY230" s="182" t="s">
        <v>150</v>
      </c>
    </row>
    <row r="231" spans="1:65" s="13" customFormat="1" ht="11.25">
      <c r="B231" s="173"/>
      <c r="D231" s="174" t="s">
        <v>167</v>
      </c>
      <c r="E231" s="175" t="s">
        <v>1</v>
      </c>
      <c r="F231" s="176" t="s">
        <v>245</v>
      </c>
      <c r="H231" s="175" t="s">
        <v>1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5" t="s">
        <v>167</v>
      </c>
      <c r="AU231" s="175" t="s">
        <v>157</v>
      </c>
      <c r="AV231" s="13" t="s">
        <v>81</v>
      </c>
      <c r="AW231" s="13" t="s">
        <v>30</v>
      </c>
      <c r="AX231" s="13" t="s">
        <v>76</v>
      </c>
      <c r="AY231" s="175" t="s">
        <v>150</v>
      </c>
    </row>
    <row r="232" spans="1:65" s="14" customFormat="1" ht="11.25">
      <c r="B232" s="181"/>
      <c r="D232" s="174" t="s">
        <v>167</v>
      </c>
      <c r="E232" s="182" t="s">
        <v>1</v>
      </c>
      <c r="F232" s="183" t="s">
        <v>270</v>
      </c>
      <c r="H232" s="184">
        <v>50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2" t="s">
        <v>167</v>
      </c>
      <c r="AU232" s="182" t="s">
        <v>157</v>
      </c>
      <c r="AV232" s="14" t="s">
        <v>157</v>
      </c>
      <c r="AW232" s="14" t="s">
        <v>30</v>
      </c>
      <c r="AX232" s="14" t="s">
        <v>76</v>
      </c>
      <c r="AY232" s="182" t="s">
        <v>150</v>
      </c>
    </row>
    <row r="233" spans="1:65" s="15" customFormat="1" ht="11.25">
      <c r="B233" s="189"/>
      <c r="D233" s="174" t="s">
        <v>167</v>
      </c>
      <c r="E233" s="190" t="s">
        <v>1</v>
      </c>
      <c r="F233" s="191" t="s">
        <v>173</v>
      </c>
      <c r="H233" s="192">
        <v>95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167</v>
      </c>
      <c r="AU233" s="190" t="s">
        <v>157</v>
      </c>
      <c r="AV233" s="15" t="s">
        <v>156</v>
      </c>
      <c r="AW233" s="15" t="s">
        <v>30</v>
      </c>
      <c r="AX233" s="15" t="s">
        <v>76</v>
      </c>
      <c r="AY233" s="190" t="s">
        <v>150</v>
      </c>
    </row>
    <row r="234" spans="1:65" s="14" customFormat="1" ht="11.25">
      <c r="B234" s="181"/>
      <c r="D234" s="174" t="s">
        <v>167</v>
      </c>
      <c r="E234" s="182" t="s">
        <v>1</v>
      </c>
      <c r="F234" s="183" t="s">
        <v>271</v>
      </c>
      <c r="H234" s="184">
        <v>123.5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167</v>
      </c>
      <c r="AU234" s="182" t="s">
        <v>157</v>
      </c>
      <c r="AV234" s="14" t="s">
        <v>157</v>
      </c>
      <c r="AW234" s="14" t="s">
        <v>30</v>
      </c>
      <c r="AX234" s="14" t="s">
        <v>81</v>
      </c>
      <c r="AY234" s="182" t="s">
        <v>150</v>
      </c>
    </row>
    <row r="235" spans="1:65" s="2" customFormat="1" ht="24" customHeight="1">
      <c r="A235" s="33"/>
      <c r="B235" s="158"/>
      <c r="C235" s="159" t="s">
        <v>7</v>
      </c>
      <c r="D235" s="159" t="s">
        <v>152</v>
      </c>
      <c r="E235" s="160" t="s">
        <v>272</v>
      </c>
      <c r="F235" s="161" t="s">
        <v>273</v>
      </c>
      <c r="G235" s="162" t="s">
        <v>165</v>
      </c>
      <c r="H235" s="163">
        <v>0.71</v>
      </c>
      <c r="I235" s="164"/>
      <c r="J235" s="163">
        <f>ROUND(I235*H235,3)</f>
        <v>0</v>
      </c>
      <c r="K235" s="165"/>
      <c r="L235" s="34"/>
      <c r="M235" s="166" t="s">
        <v>1</v>
      </c>
      <c r="N235" s="167" t="s">
        <v>42</v>
      </c>
      <c r="O235" s="59"/>
      <c r="P235" s="168">
        <f>O235*H235</f>
        <v>0</v>
      </c>
      <c r="Q235" s="168">
        <v>2.3453400000000002</v>
      </c>
      <c r="R235" s="168">
        <f>Q235*H235</f>
        <v>1.6651914000000001</v>
      </c>
      <c r="S235" s="168">
        <v>0</v>
      </c>
      <c r="T235" s="169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70" t="s">
        <v>156</v>
      </c>
      <c r="AT235" s="170" t="s">
        <v>152</v>
      </c>
      <c r="AU235" s="170" t="s">
        <v>157</v>
      </c>
      <c r="AY235" s="18" t="s">
        <v>150</v>
      </c>
      <c r="BE235" s="171">
        <f>IF(N235="základná",J235,0)</f>
        <v>0</v>
      </c>
      <c r="BF235" s="171">
        <f>IF(N235="znížená",J235,0)</f>
        <v>0</v>
      </c>
      <c r="BG235" s="171">
        <f>IF(N235="zákl. prenesená",J235,0)</f>
        <v>0</v>
      </c>
      <c r="BH235" s="171">
        <f>IF(N235="zníž. prenesená",J235,0)</f>
        <v>0</v>
      </c>
      <c r="BI235" s="171">
        <f>IF(N235="nulová",J235,0)</f>
        <v>0</v>
      </c>
      <c r="BJ235" s="18" t="s">
        <v>157</v>
      </c>
      <c r="BK235" s="172">
        <f>ROUND(I235*H235,3)</f>
        <v>0</v>
      </c>
      <c r="BL235" s="18" t="s">
        <v>156</v>
      </c>
      <c r="BM235" s="170" t="s">
        <v>274</v>
      </c>
    </row>
    <row r="236" spans="1:65" s="13" customFormat="1" ht="11.25">
      <c r="B236" s="173"/>
      <c r="D236" s="174" t="s">
        <v>167</v>
      </c>
      <c r="E236" s="175" t="s">
        <v>1</v>
      </c>
      <c r="F236" s="176" t="s">
        <v>275</v>
      </c>
      <c r="H236" s="175" t="s">
        <v>1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5" t="s">
        <v>167</v>
      </c>
      <c r="AU236" s="175" t="s">
        <v>157</v>
      </c>
      <c r="AV236" s="13" t="s">
        <v>81</v>
      </c>
      <c r="AW236" s="13" t="s">
        <v>30</v>
      </c>
      <c r="AX236" s="13" t="s">
        <v>76</v>
      </c>
      <c r="AY236" s="175" t="s">
        <v>150</v>
      </c>
    </row>
    <row r="237" spans="1:65" s="14" customFormat="1" ht="11.25">
      <c r="B237" s="181"/>
      <c r="D237" s="174" t="s">
        <v>167</v>
      </c>
      <c r="E237" s="182" t="s">
        <v>1</v>
      </c>
      <c r="F237" s="183" t="s">
        <v>276</v>
      </c>
      <c r="H237" s="184">
        <v>0.71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2" t="s">
        <v>167</v>
      </c>
      <c r="AU237" s="182" t="s">
        <v>157</v>
      </c>
      <c r="AV237" s="14" t="s">
        <v>157</v>
      </c>
      <c r="AW237" s="14" t="s">
        <v>30</v>
      </c>
      <c r="AX237" s="14" t="s">
        <v>81</v>
      </c>
      <c r="AY237" s="182" t="s">
        <v>150</v>
      </c>
    </row>
    <row r="238" spans="1:65" s="2" customFormat="1" ht="24" customHeight="1">
      <c r="A238" s="33"/>
      <c r="B238" s="158"/>
      <c r="C238" s="159" t="s">
        <v>277</v>
      </c>
      <c r="D238" s="159" t="s">
        <v>152</v>
      </c>
      <c r="E238" s="160" t="s">
        <v>278</v>
      </c>
      <c r="F238" s="161" t="s">
        <v>279</v>
      </c>
      <c r="G238" s="162" t="s">
        <v>155</v>
      </c>
      <c r="H238" s="163">
        <v>9.2240000000000002</v>
      </c>
      <c r="I238" s="164"/>
      <c r="J238" s="163">
        <f>ROUND(I238*H238,3)</f>
        <v>0</v>
      </c>
      <c r="K238" s="165"/>
      <c r="L238" s="34"/>
      <c r="M238" s="166" t="s">
        <v>1</v>
      </c>
      <c r="N238" s="167" t="s">
        <v>42</v>
      </c>
      <c r="O238" s="59"/>
      <c r="P238" s="168">
        <f>O238*H238</f>
        <v>0</v>
      </c>
      <c r="Q238" s="168">
        <v>8.7799999999999996E-3</v>
      </c>
      <c r="R238" s="168">
        <f>Q238*H238</f>
        <v>8.0986719999999998E-2</v>
      </c>
      <c r="S238" s="168">
        <v>0</v>
      </c>
      <c r="T238" s="169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0" t="s">
        <v>156</v>
      </c>
      <c r="AT238" s="170" t="s">
        <v>152</v>
      </c>
      <c r="AU238" s="170" t="s">
        <v>157</v>
      </c>
      <c r="AY238" s="18" t="s">
        <v>150</v>
      </c>
      <c r="BE238" s="171">
        <f>IF(N238="základná",J238,0)</f>
        <v>0</v>
      </c>
      <c r="BF238" s="171">
        <f>IF(N238="znížená",J238,0)</f>
        <v>0</v>
      </c>
      <c r="BG238" s="171">
        <f>IF(N238="zákl. prenesená",J238,0)</f>
        <v>0</v>
      </c>
      <c r="BH238" s="171">
        <f>IF(N238="zníž. prenesená",J238,0)</f>
        <v>0</v>
      </c>
      <c r="BI238" s="171">
        <f>IF(N238="nulová",J238,0)</f>
        <v>0</v>
      </c>
      <c r="BJ238" s="18" t="s">
        <v>157</v>
      </c>
      <c r="BK238" s="172">
        <f>ROUND(I238*H238,3)</f>
        <v>0</v>
      </c>
      <c r="BL238" s="18" t="s">
        <v>156</v>
      </c>
      <c r="BM238" s="170" t="s">
        <v>280</v>
      </c>
    </row>
    <row r="239" spans="1:65" s="13" customFormat="1" ht="11.25">
      <c r="B239" s="173"/>
      <c r="D239" s="174" t="s">
        <v>167</v>
      </c>
      <c r="E239" s="175" t="s">
        <v>1</v>
      </c>
      <c r="F239" s="176" t="s">
        <v>281</v>
      </c>
      <c r="H239" s="175" t="s">
        <v>1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5" t="s">
        <v>167</v>
      </c>
      <c r="AU239" s="175" t="s">
        <v>157</v>
      </c>
      <c r="AV239" s="13" t="s">
        <v>81</v>
      </c>
      <c r="AW239" s="13" t="s">
        <v>30</v>
      </c>
      <c r="AX239" s="13" t="s">
        <v>76</v>
      </c>
      <c r="AY239" s="175" t="s">
        <v>150</v>
      </c>
    </row>
    <row r="240" spans="1:65" s="14" customFormat="1" ht="11.25">
      <c r="B240" s="181"/>
      <c r="D240" s="174" t="s">
        <v>167</v>
      </c>
      <c r="E240" s="182" t="s">
        <v>1</v>
      </c>
      <c r="F240" s="183" t="s">
        <v>282</v>
      </c>
      <c r="H240" s="184">
        <v>9.2240000000000002</v>
      </c>
      <c r="I240" s="185"/>
      <c r="L240" s="181"/>
      <c r="M240" s="186"/>
      <c r="N240" s="187"/>
      <c r="O240" s="187"/>
      <c r="P240" s="187"/>
      <c r="Q240" s="187"/>
      <c r="R240" s="187"/>
      <c r="S240" s="187"/>
      <c r="T240" s="188"/>
      <c r="AT240" s="182" t="s">
        <v>167</v>
      </c>
      <c r="AU240" s="182" t="s">
        <v>157</v>
      </c>
      <c r="AV240" s="14" t="s">
        <v>157</v>
      </c>
      <c r="AW240" s="14" t="s">
        <v>30</v>
      </c>
      <c r="AX240" s="14" t="s">
        <v>81</v>
      </c>
      <c r="AY240" s="182" t="s">
        <v>150</v>
      </c>
    </row>
    <row r="241" spans="1:65" s="2" customFormat="1" ht="24" customHeight="1">
      <c r="A241" s="33"/>
      <c r="B241" s="158"/>
      <c r="C241" s="159" t="s">
        <v>283</v>
      </c>
      <c r="D241" s="159" t="s">
        <v>152</v>
      </c>
      <c r="E241" s="160" t="s">
        <v>284</v>
      </c>
      <c r="F241" s="161" t="s">
        <v>285</v>
      </c>
      <c r="G241" s="162" t="s">
        <v>165</v>
      </c>
      <c r="H241" s="163">
        <v>0.95</v>
      </c>
      <c r="I241" s="164"/>
      <c r="J241" s="163">
        <f>ROUND(I241*H241,3)</f>
        <v>0</v>
      </c>
      <c r="K241" s="165"/>
      <c r="L241" s="34"/>
      <c r="M241" s="166" t="s">
        <v>1</v>
      </c>
      <c r="N241" s="167" t="s">
        <v>42</v>
      </c>
      <c r="O241" s="59"/>
      <c r="P241" s="168">
        <f>O241*H241</f>
        <v>0</v>
      </c>
      <c r="Q241" s="168">
        <v>2.1286399999999999</v>
      </c>
      <c r="R241" s="168">
        <f>Q241*H241</f>
        <v>2.0222079999999996</v>
      </c>
      <c r="S241" s="168">
        <v>0</v>
      </c>
      <c r="T241" s="169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0" t="s">
        <v>156</v>
      </c>
      <c r="AT241" s="170" t="s">
        <v>152</v>
      </c>
      <c r="AU241" s="170" t="s">
        <v>157</v>
      </c>
      <c r="AY241" s="18" t="s">
        <v>150</v>
      </c>
      <c r="BE241" s="171">
        <f>IF(N241="základná",J241,0)</f>
        <v>0</v>
      </c>
      <c r="BF241" s="171">
        <f>IF(N241="znížená",J241,0)</f>
        <v>0</v>
      </c>
      <c r="BG241" s="171">
        <f>IF(N241="zákl. prenesená",J241,0)</f>
        <v>0</v>
      </c>
      <c r="BH241" s="171">
        <f>IF(N241="zníž. prenesená",J241,0)</f>
        <v>0</v>
      </c>
      <c r="BI241" s="171">
        <f>IF(N241="nulová",J241,0)</f>
        <v>0</v>
      </c>
      <c r="BJ241" s="18" t="s">
        <v>157</v>
      </c>
      <c r="BK241" s="172">
        <f>ROUND(I241*H241,3)</f>
        <v>0</v>
      </c>
      <c r="BL241" s="18" t="s">
        <v>156</v>
      </c>
      <c r="BM241" s="170" t="s">
        <v>286</v>
      </c>
    </row>
    <row r="242" spans="1:65" s="13" customFormat="1" ht="11.25">
      <c r="B242" s="173"/>
      <c r="D242" s="174" t="s">
        <v>167</v>
      </c>
      <c r="E242" s="175" t="s">
        <v>1</v>
      </c>
      <c r="F242" s="176" t="s">
        <v>275</v>
      </c>
      <c r="H242" s="175" t="s">
        <v>1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5" t="s">
        <v>167</v>
      </c>
      <c r="AU242" s="175" t="s">
        <v>157</v>
      </c>
      <c r="AV242" s="13" t="s">
        <v>81</v>
      </c>
      <c r="AW242" s="13" t="s">
        <v>30</v>
      </c>
      <c r="AX242" s="13" t="s">
        <v>76</v>
      </c>
      <c r="AY242" s="175" t="s">
        <v>150</v>
      </c>
    </row>
    <row r="243" spans="1:65" s="14" customFormat="1" ht="11.25">
      <c r="B243" s="181"/>
      <c r="D243" s="174" t="s">
        <v>167</v>
      </c>
      <c r="E243" s="182" t="s">
        <v>1</v>
      </c>
      <c r="F243" s="183" t="s">
        <v>287</v>
      </c>
      <c r="H243" s="184">
        <v>0.95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2" t="s">
        <v>167</v>
      </c>
      <c r="AU243" s="182" t="s">
        <v>157</v>
      </c>
      <c r="AV243" s="14" t="s">
        <v>157</v>
      </c>
      <c r="AW243" s="14" t="s">
        <v>30</v>
      </c>
      <c r="AX243" s="14" t="s">
        <v>81</v>
      </c>
      <c r="AY243" s="182" t="s">
        <v>150</v>
      </c>
    </row>
    <row r="244" spans="1:65" s="2" customFormat="1" ht="24" customHeight="1">
      <c r="A244" s="33"/>
      <c r="B244" s="158"/>
      <c r="C244" s="159" t="s">
        <v>288</v>
      </c>
      <c r="D244" s="159" t="s">
        <v>152</v>
      </c>
      <c r="E244" s="160" t="s">
        <v>289</v>
      </c>
      <c r="F244" s="161" t="s">
        <v>290</v>
      </c>
      <c r="G244" s="162" t="s">
        <v>196</v>
      </c>
      <c r="H244" s="163">
        <v>5.7000000000000002E-2</v>
      </c>
      <c r="I244" s="164"/>
      <c r="J244" s="163">
        <f>ROUND(I244*H244,3)</f>
        <v>0</v>
      </c>
      <c r="K244" s="165"/>
      <c r="L244" s="34"/>
      <c r="M244" s="166" t="s">
        <v>1</v>
      </c>
      <c r="N244" s="167" t="s">
        <v>42</v>
      </c>
      <c r="O244" s="59"/>
      <c r="P244" s="168">
        <f>O244*H244</f>
        <v>0</v>
      </c>
      <c r="Q244" s="168">
        <v>1.002</v>
      </c>
      <c r="R244" s="168">
        <f>Q244*H244</f>
        <v>5.7114000000000005E-2</v>
      </c>
      <c r="S244" s="168">
        <v>0</v>
      </c>
      <c r="T244" s="169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0" t="s">
        <v>156</v>
      </c>
      <c r="AT244" s="170" t="s">
        <v>152</v>
      </c>
      <c r="AU244" s="170" t="s">
        <v>157</v>
      </c>
      <c r="AY244" s="18" t="s">
        <v>150</v>
      </c>
      <c r="BE244" s="171">
        <f>IF(N244="základná",J244,0)</f>
        <v>0</v>
      </c>
      <c r="BF244" s="171">
        <f>IF(N244="znížená",J244,0)</f>
        <v>0</v>
      </c>
      <c r="BG244" s="171">
        <f>IF(N244="zákl. prenesená",J244,0)</f>
        <v>0</v>
      </c>
      <c r="BH244" s="171">
        <f>IF(N244="zníž. prenesená",J244,0)</f>
        <v>0</v>
      </c>
      <c r="BI244" s="171">
        <f>IF(N244="nulová",J244,0)</f>
        <v>0</v>
      </c>
      <c r="BJ244" s="18" t="s">
        <v>157</v>
      </c>
      <c r="BK244" s="172">
        <f>ROUND(I244*H244,3)</f>
        <v>0</v>
      </c>
      <c r="BL244" s="18" t="s">
        <v>156</v>
      </c>
      <c r="BM244" s="170" t="s">
        <v>291</v>
      </c>
    </row>
    <row r="245" spans="1:65" s="14" customFormat="1" ht="11.25">
      <c r="B245" s="181"/>
      <c r="D245" s="174" t="s">
        <v>167</v>
      </c>
      <c r="E245" s="182" t="s">
        <v>1</v>
      </c>
      <c r="F245" s="183" t="s">
        <v>292</v>
      </c>
      <c r="H245" s="184">
        <v>5.7000000000000002E-2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167</v>
      </c>
      <c r="AU245" s="182" t="s">
        <v>157</v>
      </c>
      <c r="AV245" s="14" t="s">
        <v>157</v>
      </c>
      <c r="AW245" s="14" t="s">
        <v>30</v>
      </c>
      <c r="AX245" s="14" t="s">
        <v>81</v>
      </c>
      <c r="AY245" s="182" t="s">
        <v>150</v>
      </c>
    </row>
    <row r="246" spans="1:65" s="12" customFormat="1" ht="22.9" customHeight="1">
      <c r="B246" s="145"/>
      <c r="D246" s="146" t="s">
        <v>75</v>
      </c>
      <c r="E246" s="156" t="s">
        <v>162</v>
      </c>
      <c r="F246" s="156" t="s">
        <v>293</v>
      </c>
      <c r="I246" s="148"/>
      <c r="J246" s="157">
        <f>BK246</f>
        <v>0</v>
      </c>
      <c r="L246" s="145"/>
      <c r="M246" s="150"/>
      <c r="N246" s="151"/>
      <c r="O246" s="151"/>
      <c r="P246" s="152">
        <f>SUM(P247:P423)</f>
        <v>0</v>
      </c>
      <c r="Q246" s="151"/>
      <c r="R246" s="152">
        <f>SUM(R247:R423)</f>
        <v>207.79074984999994</v>
      </c>
      <c r="S246" s="151"/>
      <c r="T246" s="153">
        <f>SUM(T247:T423)</f>
        <v>0</v>
      </c>
      <c r="AR246" s="146" t="s">
        <v>81</v>
      </c>
      <c r="AT246" s="154" t="s">
        <v>75</v>
      </c>
      <c r="AU246" s="154" t="s">
        <v>81</v>
      </c>
      <c r="AY246" s="146" t="s">
        <v>150</v>
      </c>
      <c r="BK246" s="155">
        <f>SUM(BK247:BK423)</f>
        <v>0</v>
      </c>
    </row>
    <row r="247" spans="1:65" s="2" customFormat="1" ht="24" customHeight="1">
      <c r="A247" s="33"/>
      <c r="B247" s="158"/>
      <c r="C247" s="159" t="s">
        <v>294</v>
      </c>
      <c r="D247" s="159" t="s">
        <v>152</v>
      </c>
      <c r="E247" s="160" t="s">
        <v>295</v>
      </c>
      <c r="F247" s="161" t="s">
        <v>296</v>
      </c>
      <c r="G247" s="162" t="s">
        <v>165</v>
      </c>
      <c r="H247" s="163">
        <v>9.1720000000000006</v>
      </c>
      <c r="I247" s="164"/>
      <c r="J247" s="163">
        <f>ROUND(I247*H247,3)</f>
        <v>0</v>
      </c>
      <c r="K247" s="165"/>
      <c r="L247" s="34"/>
      <c r="M247" s="166" t="s">
        <v>1</v>
      </c>
      <c r="N247" s="167" t="s">
        <v>42</v>
      </c>
      <c r="O247" s="59"/>
      <c r="P247" s="168">
        <f>O247*H247</f>
        <v>0</v>
      </c>
      <c r="Q247" s="168">
        <v>1.8719600000000001</v>
      </c>
      <c r="R247" s="168">
        <f>Q247*H247</f>
        <v>17.169617120000002</v>
      </c>
      <c r="S247" s="168">
        <v>0</v>
      </c>
      <c r="T247" s="169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0" t="s">
        <v>156</v>
      </c>
      <c r="AT247" s="170" t="s">
        <v>152</v>
      </c>
      <c r="AU247" s="170" t="s">
        <v>157</v>
      </c>
      <c r="AY247" s="18" t="s">
        <v>150</v>
      </c>
      <c r="BE247" s="171">
        <f>IF(N247="základná",J247,0)</f>
        <v>0</v>
      </c>
      <c r="BF247" s="171">
        <f>IF(N247="znížená",J247,0)</f>
        <v>0</v>
      </c>
      <c r="BG247" s="171">
        <f>IF(N247="zákl. prenesená",J247,0)</f>
        <v>0</v>
      </c>
      <c r="BH247" s="171">
        <f>IF(N247="zníž. prenesená",J247,0)</f>
        <v>0</v>
      </c>
      <c r="BI247" s="171">
        <f>IF(N247="nulová",J247,0)</f>
        <v>0</v>
      </c>
      <c r="BJ247" s="18" t="s">
        <v>157</v>
      </c>
      <c r="BK247" s="172">
        <f>ROUND(I247*H247,3)</f>
        <v>0</v>
      </c>
      <c r="BL247" s="18" t="s">
        <v>156</v>
      </c>
      <c r="BM247" s="170" t="s">
        <v>297</v>
      </c>
    </row>
    <row r="248" spans="1:65" s="13" customFormat="1" ht="11.25">
      <c r="B248" s="173"/>
      <c r="D248" s="174" t="s">
        <v>167</v>
      </c>
      <c r="E248" s="175" t="s">
        <v>1</v>
      </c>
      <c r="F248" s="176" t="s">
        <v>212</v>
      </c>
      <c r="H248" s="175" t="s">
        <v>1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5" t="s">
        <v>167</v>
      </c>
      <c r="AU248" s="175" t="s">
        <v>157</v>
      </c>
      <c r="AV248" s="13" t="s">
        <v>81</v>
      </c>
      <c r="AW248" s="13" t="s">
        <v>30</v>
      </c>
      <c r="AX248" s="13" t="s">
        <v>76</v>
      </c>
      <c r="AY248" s="175" t="s">
        <v>150</v>
      </c>
    </row>
    <row r="249" spans="1:65" s="14" customFormat="1" ht="11.25">
      <c r="B249" s="181"/>
      <c r="D249" s="174" t="s">
        <v>167</v>
      </c>
      <c r="E249" s="182" t="s">
        <v>1</v>
      </c>
      <c r="F249" s="183" t="s">
        <v>298</v>
      </c>
      <c r="H249" s="184">
        <v>0.40400000000000003</v>
      </c>
      <c r="I249" s="185"/>
      <c r="L249" s="181"/>
      <c r="M249" s="186"/>
      <c r="N249" s="187"/>
      <c r="O249" s="187"/>
      <c r="P249" s="187"/>
      <c r="Q249" s="187"/>
      <c r="R249" s="187"/>
      <c r="S249" s="187"/>
      <c r="T249" s="188"/>
      <c r="AT249" s="182" t="s">
        <v>167</v>
      </c>
      <c r="AU249" s="182" t="s">
        <v>157</v>
      </c>
      <c r="AV249" s="14" t="s">
        <v>157</v>
      </c>
      <c r="AW249" s="14" t="s">
        <v>30</v>
      </c>
      <c r="AX249" s="14" t="s">
        <v>76</v>
      </c>
      <c r="AY249" s="182" t="s">
        <v>150</v>
      </c>
    </row>
    <row r="250" spans="1:65" s="16" customFormat="1" ht="11.25">
      <c r="B250" s="197"/>
      <c r="D250" s="174" t="s">
        <v>167</v>
      </c>
      <c r="E250" s="198" t="s">
        <v>1</v>
      </c>
      <c r="F250" s="199" t="s">
        <v>299</v>
      </c>
      <c r="H250" s="200">
        <v>0.40400000000000003</v>
      </c>
      <c r="I250" s="201"/>
      <c r="L250" s="197"/>
      <c r="M250" s="202"/>
      <c r="N250" s="203"/>
      <c r="O250" s="203"/>
      <c r="P250" s="203"/>
      <c r="Q250" s="203"/>
      <c r="R250" s="203"/>
      <c r="S250" s="203"/>
      <c r="T250" s="204"/>
      <c r="AT250" s="198" t="s">
        <v>167</v>
      </c>
      <c r="AU250" s="198" t="s">
        <v>157</v>
      </c>
      <c r="AV250" s="16" t="s">
        <v>162</v>
      </c>
      <c r="AW250" s="16" t="s">
        <v>30</v>
      </c>
      <c r="AX250" s="16" t="s">
        <v>76</v>
      </c>
      <c r="AY250" s="198" t="s">
        <v>150</v>
      </c>
    </row>
    <row r="251" spans="1:65" s="13" customFormat="1" ht="11.25">
      <c r="B251" s="173"/>
      <c r="D251" s="174" t="s">
        <v>167</v>
      </c>
      <c r="E251" s="175" t="s">
        <v>1</v>
      </c>
      <c r="F251" s="176" t="s">
        <v>215</v>
      </c>
      <c r="H251" s="175" t="s">
        <v>1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5" t="s">
        <v>167</v>
      </c>
      <c r="AU251" s="175" t="s">
        <v>157</v>
      </c>
      <c r="AV251" s="13" t="s">
        <v>81</v>
      </c>
      <c r="AW251" s="13" t="s">
        <v>30</v>
      </c>
      <c r="AX251" s="13" t="s">
        <v>76</v>
      </c>
      <c r="AY251" s="175" t="s">
        <v>150</v>
      </c>
    </row>
    <row r="252" spans="1:65" s="14" customFormat="1" ht="11.25">
      <c r="B252" s="181"/>
      <c r="D252" s="174" t="s">
        <v>167</v>
      </c>
      <c r="E252" s="182" t="s">
        <v>1</v>
      </c>
      <c r="F252" s="183" t="s">
        <v>300</v>
      </c>
      <c r="H252" s="184">
        <v>3.5350000000000001</v>
      </c>
      <c r="I252" s="185"/>
      <c r="L252" s="181"/>
      <c r="M252" s="186"/>
      <c r="N252" s="187"/>
      <c r="O252" s="187"/>
      <c r="P252" s="187"/>
      <c r="Q252" s="187"/>
      <c r="R252" s="187"/>
      <c r="S252" s="187"/>
      <c r="T252" s="188"/>
      <c r="AT252" s="182" t="s">
        <v>167</v>
      </c>
      <c r="AU252" s="182" t="s">
        <v>157</v>
      </c>
      <c r="AV252" s="14" t="s">
        <v>157</v>
      </c>
      <c r="AW252" s="14" t="s">
        <v>30</v>
      </c>
      <c r="AX252" s="14" t="s">
        <v>76</v>
      </c>
      <c r="AY252" s="182" t="s">
        <v>150</v>
      </c>
    </row>
    <row r="253" spans="1:65" s="14" customFormat="1" ht="11.25">
      <c r="B253" s="181"/>
      <c r="D253" s="174" t="s">
        <v>167</v>
      </c>
      <c r="E253" s="182" t="s">
        <v>1</v>
      </c>
      <c r="F253" s="183" t="s">
        <v>301</v>
      </c>
      <c r="H253" s="184">
        <v>0.70799999999999996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167</v>
      </c>
      <c r="AU253" s="182" t="s">
        <v>157</v>
      </c>
      <c r="AV253" s="14" t="s">
        <v>157</v>
      </c>
      <c r="AW253" s="14" t="s">
        <v>30</v>
      </c>
      <c r="AX253" s="14" t="s">
        <v>76</v>
      </c>
      <c r="AY253" s="182" t="s">
        <v>150</v>
      </c>
    </row>
    <row r="254" spans="1:65" s="16" customFormat="1" ht="11.25">
      <c r="B254" s="197"/>
      <c r="D254" s="174" t="s">
        <v>167</v>
      </c>
      <c r="E254" s="198" t="s">
        <v>1</v>
      </c>
      <c r="F254" s="199" t="s">
        <v>299</v>
      </c>
      <c r="H254" s="200">
        <v>4.2430000000000003</v>
      </c>
      <c r="I254" s="201"/>
      <c r="L254" s="197"/>
      <c r="M254" s="202"/>
      <c r="N254" s="203"/>
      <c r="O254" s="203"/>
      <c r="P254" s="203"/>
      <c r="Q254" s="203"/>
      <c r="R254" s="203"/>
      <c r="S254" s="203"/>
      <c r="T254" s="204"/>
      <c r="AT254" s="198" t="s">
        <v>167</v>
      </c>
      <c r="AU254" s="198" t="s">
        <v>157</v>
      </c>
      <c r="AV254" s="16" t="s">
        <v>162</v>
      </c>
      <c r="AW254" s="16" t="s">
        <v>30</v>
      </c>
      <c r="AX254" s="16" t="s">
        <v>76</v>
      </c>
      <c r="AY254" s="198" t="s">
        <v>150</v>
      </c>
    </row>
    <row r="255" spans="1:65" s="13" customFormat="1" ht="11.25">
      <c r="B255" s="173"/>
      <c r="D255" s="174" t="s">
        <v>167</v>
      </c>
      <c r="E255" s="175" t="s">
        <v>1</v>
      </c>
      <c r="F255" s="176" t="s">
        <v>302</v>
      </c>
      <c r="H255" s="175" t="s">
        <v>1</v>
      </c>
      <c r="I255" s="177"/>
      <c r="L255" s="173"/>
      <c r="M255" s="178"/>
      <c r="N255" s="179"/>
      <c r="O255" s="179"/>
      <c r="P255" s="179"/>
      <c r="Q255" s="179"/>
      <c r="R255" s="179"/>
      <c r="S255" s="179"/>
      <c r="T255" s="180"/>
      <c r="AT255" s="175" t="s">
        <v>167</v>
      </c>
      <c r="AU255" s="175" t="s">
        <v>157</v>
      </c>
      <c r="AV255" s="13" t="s">
        <v>81</v>
      </c>
      <c r="AW255" s="13" t="s">
        <v>30</v>
      </c>
      <c r="AX255" s="13" t="s">
        <v>76</v>
      </c>
      <c r="AY255" s="175" t="s">
        <v>150</v>
      </c>
    </row>
    <row r="256" spans="1:65" s="14" customFormat="1" ht="11.25">
      <c r="B256" s="181"/>
      <c r="D256" s="174" t="s">
        <v>167</v>
      </c>
      <c r="E256" s="182" t="s">
        <v>1</v>
      </c>
      <c r="F256" s="183" t="s">
        <v>303</v>
      </c>
      <c r="H256" s="184">
        <v>0.28299999999999997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167</v>
      </c>
      <c r="AU256" s="182" t="s">
        <v>157</v>
      </c>
      <c r="AV256" s="14" t="s">
        <v>157</v>
      </c>
      <c r="AW256" s="14" t="s">
        <v>30</v>
      </c>
      <c r="AX256" s="14" t="s">
        <v>76</v>
      </c>
      <c r="AY256" s="182" t="s">
        <v>150</v>
      </c>
    </row>
    <row r="257" spans="1:65" s="14" customFormat="1" ht="11.25">
      <c r="B257" s="181"/>
      <c r="D257" s="174" t="s">
        <v>167</v>
      </c>
      <c r="E257" s="182" t="s">
        <v>1</v>
      </c>
      <c r="F257" s="183" t="s">
        <v>304</v>
      </c>
      <c r="H257" s="184">
        <v>4.242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167</v>
      </c>
      <c r="AU257" s="182" t="s">
        <v>157</v>
      </c>
      <c r="AV257" s="14" t="s">
        <v>157</v>
      </c>
      <c r="AW257" s="14" t="s">
        <v>30</v>
      </c>
      <c r="AX257" s="14" t="s">
        <v>76</v>
      </c>
      <c r="AY257" s="182" t="s">
        <v>150</v>
      </c>
    </row>
    <row r="258" spans="1:65" s="16" customFormat="1" ht="11.25">
      <c r="B258" s="197"/>
      <c r="D258" s="174" t="s">
        <v>167</v>
      </c>
      <c r="E258" s="198" t="s">
        <v>1</v>
      </c>
      <c r="F258" s="199" t="s">
        <v>299</v>
      </c>
      <c r="H258" s="200">
        <v>4.5250000000000004</v>
      </c>
      <c r="I258" s="201"/>
      <c r="L258" s="197"/>
      <c r="M258" s="202"/>
      <c r="N258" s="203"/>
      <c r="O258" s="203"/>
      <c r="P258" s="203"/>
      <c r="Q258" s="203"/>
      <c r="R258" s="203"/>
      <c r="S258" s="203"/>
      <c r="T258" s="204"/>
      <c r="AT258" s="198" t="s">
        <v>167</v>
      </c>
      <c r="AU258" s="198" t="s">
        <v>157</v>
      </c>
      <c r="AV258" s="16" t="s">
        <v>162</v>
      </c>
      <c r="AW258" s="16" t="s">
        <v>30</v>
      </c>
      <c r="AX258" s="16" t="s">
        <v>76</v>
      </c>
      <c r="AY258" s="198" t="s">
        <v>150</v>
      </c>
    </row>
    <row r="259" spans="1:65" s="15" customFormat="1" ht="11.25">
      <c r="B259" s="189"/>
      <c r="D259" s="174" t="s">
        <v>167</v>
      </c>
      <c r="E259" s="190" t="s">
        <v>1</v>
      </c>
      <c r="F259" s="191" t="s">
        <v>173</v>
      </c>
      <c r="H259" s="192">
        <v>9.1720000000000006</v>
      </c>
      <c r="I259" s="193"/>
      <c r="L259" s="189"/>
      <c r="M259" s="194"/>
      <c r="N259" s="195"/>
      <c r="O259" s="195"/>
      <c r="P259" s="195"/>
      <c r="Q259" s="195"/>
      <c r="R259" s="195"/>
      <c r="S259" s="195"/>
      <c r="T259" s="196"/>
      <c r="AT259" s="190" t="s">
        <v>167</v>
      </c>
      <c r="AU259" s="190" t="s">
        <v>157</v>
      </c>
      <c r="AV259" s="15" t="s">
        <v>156</v>
      </c>
      <c r="AW259" s="15" t="s">
        <v>30</v>
      </c>
      <c r="AX259" s="15" t="s">
        <v>81</v>
      </c>
      <c r="AY259" s="190" t="s">
        <v>150</v>
      </c>
    </row>
    <row r="260" spans="1:65" s="2" customFormat="1" ht="24" customHeight="1">
      <c r="A260" s="33"/>
      <c r="B260" s="158"/>
      <c r="C260" s="159" t="s">
        <v>305</v>
      </c>
      <c r="D260" s="159" t="s">
        <v>152</v>
      </c>
      <c r="E260" s="160" t="s">
        <v>306</v>
      </c>
      <c r="F260" s="161" t="s">
        <v>307</v>
      </c>
      <c r="G260" s="162" t="s">
        <v>165</v>
      </c>
      <c r="H260" s="163">
        <v>84.298000000000002</v>
      </c>
      <c r="I260" s="164"/>
      <c r="J260" s="163">
        <f>ROUND(I260*H260,3)</f>
        <v>0</v>
      </c>
      <c r="K260" s="165"/>
      <c r="L260" s="34"/>
      <c r="M260" s="166" t="s">
        <v>1</v>
      </c>
      <c r="N260" s="167" t="s">
        <v>42</v>
      </c>
      <c r="O260" s="59"/>
      <c r="P260" s="168">
        <f>O260*H260</f>
        <v>0</v>
      </c>
      <c r="Q260" s="168">
        <v>0.91744000000000003</v>
      </c>
      <c r="R260" s="168">
        <f>Q260*H260</f>
        <v>77.338357119999998</v>
      </c>
      <c r="S260" s="168">
        <v>0</v>
      </c>
      <c r="T260" s="169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70" t="s">
        <v>156</v>
      </c>
      <c r="AT260" s="170" t="s">
        <v>152</v>
      </c>
      <c r="AU260" s="170" t="s">
        <v>157</v>
      </c>
      <c r="AY260" s="18" t="s">
        <v>150</v>
      </c>
      <c r="BE260" s="171">
        <f>IF(N260="základná",J260,0)</f>
        <v>0</v>
      </c>
      <c r="BF260" s="171">
        <f>IF(N260="znížená",J260,0)</f>
        <v>0</v>
      </c>
      <c r="BG260" s="171">
        <f>IF(N260="zákl. prenesená",J260,0)</f>
        <v>0</v>
      </c>
      <c r="BH260" s="171">
        <f>IF(N260="zníž. prenesená",J260,0)</f>
        <v>0</v>
      </c>
      <c r="BI260" s="171">
        <f>IF(N260="nulová",J260,0)</f>
        <v>0</v>
      </c>
      <c r="BJ260" s="18" t="s">
        <v>157</v>
      </c>
      <c r="BK260" s="172">
        <f>ROUND(I260*H260,3)</f>
        <v>0</v>
      </c>
      <c r="BL260" s="18" t="s">
        <v>156</v>
      </c>
      <c r="BM260" s="170" t="s">
        <v>308</v>
      </c>
    </row>
    <row r="261" spans="1:65" s="13" customFormat="1" ht="11.25">
      <c r="B261" s="173"/>
      <c r="D261" s="174" t="s">
        <v>167</v>
      </c>
      <c r="E261" s="175" t="s">
        <v>1</v>
      </c>
      <c r="F261" s="176" t="s">
        <v>309</v>
      </c>
      <c r="H261" s="175" t="s">
        <v>1</v>
      </c>
      <c r="I261" s="177"/>
      <c r="L261" s="173"/>
      <c r="M261" s="178"/>
      <c r="N261" s="179"/>
      <c r="O261" s="179"/>
      <c r="P261" s="179"/>
      <c r="Q261" s="179"/>
      <c r="R261" s="179"/>
      <c r="S261" s="179"/>
      <c r="T261" s="180"/>
      <c r="AT261" s="175" t="s">
        <v>167</v>
      </c>
      <c r="AU261" s="175" t="s">
        <v>157</v>
      </c>
      <c r="AV261" s="13" t="s">
        <v>81</v>
      </c>
      <c r="AW261" s="13" t="s">
        <v>30</v>
      </c>
      <c r="AX261" s="13" t="s">
        <v>76</v>
      </c>
      <c r="AY261" s="175" t="s">
        <v>150</v>
      </c>
    </row>
    <row r="262" spans="1:65" s="14" customFormat="1" ht="11.25">
      <c r="B262" s="181"/>
      <c r="D262" s="174" t="s">
        <v>167</v>
      </c>
      <c r="E262" s="182" t="s">
        <v>1</v>
      </c>
      <c r="F262" s="183" t="s">
        <v>310</v>
      </c>
      <c r="H262" s="184">
        <v>2.76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2" t="s">
        <v>167</v>
      </c>
      <c r="AU262" s="182" t="s">
        <v>157</v>
      </c>
      <c r="AV262" s="14" t="s">
        <v>157</v>
      </c>
      <c r="AW262" s="14" t="s">
        <v>30</v>
      </c>
      <c r="AX262" s="14" t="s">
        <v>76</v>
      </c>
      <c r="AY262" s="182" t="s">
        <v>150</v>
      </c>
    </row>
    <row r="263" spans="1:65" s="14" customFormat="1" ht="11.25">
      <c r="B263" s="181"/>
      <c r="D263" s="174" t="s">
        <v>167</v>
      </c>
      <c r="E263" s="182" t="s">
        <v>1</v>
      </c>
      <c r="F263" s="183" t="s">
        <v>311</v>
      </c>
      <c r="H263" s="184">
        <v>5.85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167</v>
      </c>
      <c r="AU263" s="182" t="s">
        <v>157</v>
      </c>
      <c r="AV263" s="14" t="s">
        <v>157</v>
      </c>
      <c r="AW263" s="14" t="s">
        <v>30</v>
      </c>
      <c r="AX263" s="14" t="s">
        <v>76</v>
      </c>
      <c r="AY263" s="182" t="s">
        <v>150</v>
      </c>
    </row>
    <row r="264" spans="1:65" s="14" customFormat="1" ht="11.25">
      <c r="B264" s="181"/>
      <c r="D264" s="174" t="s">
        <v>167</v>
      </c>
      <c r="E264" s="182" t="s">
        <v>1</v>
      </c>
      <c r="F264" s="183" t="s">
        <v>312</v>
      </c>
      <c r="H264" s="184">
        <v>0.82499999999999996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167</v>
      </c>
      <c r="AU264" s="182" t="s">
        <v>157</v>
      </c>
      <c r="AV264" s="14" t="s">
        <v>157</v>
      </c>
      <c r="AW264" s="14" t="s">
        <v>30</v>
      </c>
      <c r="AX264" s="14" t="s">
        <v>76</v>
      </c>
      <c r="AY264" s="182" t="s">
        <v>150</v>
      </c>
    </row>
    <row r="265" spans="1:65" s="14" customFormat="1" ht="11.25">
      <c r="B265" s="181"/>
      <c r="D265" s="174" t="s">
        <v>167</v>
      </c>
      <c r="E265" s="182" t="s">
        <v>1</v>
      </c>
      <c r="F265" s="183" t="s">
        <v>313</v>
      </c>
      <c r="H265" s="184">
        <v>6.75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2" t="s">
        <v>167</v>
      </c>
      <c r="AU265" s="182" t="s">
        <v>157</v>
      </c>
      <c r="AV265" s="14" t="s">
        <v>157</v>
      </c>
      <c r="AW265" s="14" t="s">
        <v>30</v>
      </c>
      <c r="AX265" s="14" t="s">
        <v>76</v>
      </c>
      <c r="AY265" s="182" t="s">
        <v>150</v>
      </c>
    </row>
    <row r="266" spans="1:65" s="14" customFormat="1" ht="11.25">
      <c r="B266" s="181"/>
      <c r="D266" s="174" t="s">
        <v>167</v>
      </c>
      <c r="E266" s="182" t="s">
        <v>1</v>
      </c>
      <c r="F266" s="183" t="s">
        <v>314</v>
      </c>
      <c r="H266" s="184">
        <v>1.0649999999999999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167</v>
      </c>
      <c r="AU266" s="182" t="s">
        <v>157</v>
      </c>
      <c r="AV266" s="14" t="s">
        <v>157</v>
      </c>
      <c r="AW266" s="14" t="s">
        <v>30</v>
      </c>
      <c r="AX266" s="14" t="s">
        <v>76</v>
      </c>
      <c r="AY266" s="182" t="s">
        <v>150</v>
      </c>
    </row>
    <row r="267" spans="1:65" s="14" customFormat="1" ht="11.25">
      <c r="B267" s="181"/>
      <c r="D267" s="174" t="s">
        <v>167</v>
      </c>
      <c r="E267" s="182" t="s">
        <v>1</v>
      </c>
      <c r="F267" s="183" t="s">
        <v>315</v>
      </c>
      <c r="H267" s="184">
        <v>0.78800000000000003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167</v>
      </c>
      <c r="AU267" s="182" t="s">
        <v>157</v>
      </c>
      <c r="AV267" s="14" t="s">
        <v>157</v>
      </c>
      <c r="AW267" s="14" t="s">
        <v>30</v>
      </c>
      <c r="AX267" s="14" t="s">
        <v>76</v>
      </c>
      <c r="AY267" s="182" t="s">
        <v>150</v>
      </c>
    </row>
    <row r="268" spans="1:65" s="14" customFormat="1" ht="11.25">
      <c r="B268" s="181"/>
      <c r="D268" s="174" t="s">
        <v>167</v>
      </c>
      <c r="E268" s="182" t="s">
        <v>1</v>
      </c>
      <c r="F268" s="183" t="s">
        <v>316</v>
      </c>
      <c r="H268" s="184">
        <v>34.975000000000001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2" t="s">
        <v>167</v>
      </c>
      <c r="AU268" s="182" t="s">
        <v>157</v>
      </c>
      <c r="AV268" s="14" t="s">
        <v>157</v>
      </c>
      <c r="AW268" s="14" t="s">
        <v>30</v>
      </c>
      <c r="AX268" s="14" t="s">
        <v>76</v>
      </c>
      <c r="AY268" s="182" t="s">
        <v>150</v>
      </c>
    </row>
    <row r="269" spans="1:65" s="14" customFormat="1" ht="11.25">
      <c r="B269" s="181"/>
      <c r="D269" s="174" t="s">
        <v>167</v>
      </c>
      <c r="E269" s="182" t="s">
        <v>1</v>
      </c>
      <c r="F269" s="183" t="s">
        <v>317</v>
      </c>
      <c r="H269" s="184">
        <v>-6.72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167</v>
      </c>
      <c r="AU269" s="182" t="s">
        <v>157</v>
      </c>
      <c r="AV269" s="14" t="s">
        <v>157</v>
      </c>
      <c r="AW269" s="14" t="s">
        <v>30</v>
      </c>
      <c r="AX269" s="14" t="s">
        <v>76</v>
      </c>
      <c r="AY269" s="182" t="s">
        <v>150</v>
      </c>
    </row>
    <row r="270" spans="1:65" s="14" customFormat="1" ht="11.25">
      <c r="B270" s="181"/>
      <c r="D270" s="174" t="s">
        <v>167</v>
      </c>
      <c r="E270" s="182" t="s">
        <v>1</v>
      </c>
      <c r="F270" s="183" t="s">
        <v>318</v>
      </c>
      <c r="H270" s="184">
        <v>-0.9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2" t="s">
        <v>167</v>
      </c>
      <c r="AU270" s="182" t="s">
        <v>157</v>
      </c>
      <c r="AV270" s="14" t="s">
        <v>157</v>
      </c>
      <c r="AW270" s="14" t="s">
        <v>30</v>
      </c>
      <c r="AX270" s="14" t="s">
        <v>76</v>
      </c>
      <c r="AY270" s="182" t="s">
        <v>150</v>
      </c>
    </row>
    <row r="271" spans="1:65" s="14" customFormat="1" ht="11.25">
      <c r="B271" s="181"/>
      <c r="D271" s="174" t="s">
        <v>167</v>
      </c>
      <c r="E271" s="182" t="s">
        <v>1</v>
      </c>
      <c r="F271" s="183" t="s">
        <v>319</v>
      </c>
      <c r="H271" s="184">
        <v>2.7749999999999999</v>
      </c>
      <c r="I271" s="185"/>
      <c r="L271" s="181"/>
      <c r="M271" s="186"/>
      <c r="N271" s="187"/>
      <c r="O271" s="187"/>
      <c r="P271" s="187"/>
      <c r="Q271" s="187"/>
      <c r="R271" s="187"/>
      <c r="S271" s="187"/>
      <c r="T271" s="188"/>
      <c r="AT271" s="182" t="s">
        <v>167</v>
      </c>
      <c r="AU271" s="182" t="s">
        <v>157</v>
      </c>
      <c r="AV271" s="14" t="s">
        <v>157</v>
      </c>
      <c r="AW271" s="14" t="s">
        <v>30</v>
      </c>
      <c r="AX271" s="14" t="s">
        <v>76</v>
      </c>
      <c r="AY271" s="182" t="s">
        <v>150</v>
      </c>
    </row>
    <row r="272" spans="1:65" s="14" customFormat="1" ht="11.25">
      <c r="B272" s="181"/>
      <c r="D272" s="174" t="s">
        <v>167</v>
      </c>
      <c r="E272" s="182" t="s">
        <v>1</v>
      </c>
      <c r="F272" s="183" t="s">
        <v>320</v>
      </c>
      <c r="H272" s="184">
        <v>47.05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2" t="s">
        <v>167</v>
      </c>
      <c r="AU272" s="182" t="s">
        <v>157</v>
      </c>
      <c r="AV272" s="14" t="s">
        <v>157</v>
      </c>
      <c r="AW272" s="14" t="s">
        <v>30</v>
      </c>
      <c r="AX272" s="14" t="s">
        <v>76</v>
      </c>
      <c r="AY272" s="182" t="s">
        <v>150</v>
      </c>
    </row>
    <row r="273" spans="1:65" s="14" customFormat="1" ht="11.25">
      <c r="B273" s="181"/>
      <c r="D273" s="174" t="s">
        <v>167</v>
      </c>
      <c r="E273" s="182" t="s">
        <v>1</v>
      </c>
      <c r="F273" s="183" t="s">
        <v>321</v>
      </c>
      <c r="H273" s="184">
        <v>-10.92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167</v>
      </c>
      <c r="AU273" s="182" t="s">
        <v>157</v>
      </c>
      <c r="AV273" s="14" t="s">
        <v>157</v>
      </c>
      <c r="AW273" s="14" t="s">
        <v>30</v>
      </c>
      <c r="AX273" s="14" t="s">
        <v>76</v>
      </c>
      <c r="AY273" s="182" t="s">
        <v>150</v>
      </c>
    </row>
    <row r="274" spans="1:65" s="15" customFormat="1" ht="11.25">
      <c r="B274" s="189"/>
      <c r="D274" s="174" t="s">
        <v>167</v>
      </c>
      <c r="E274" s="190" t="s">
        <v>1</v>
      </c>
      <c r="F274" s="191" t="s">
        <v>173</v>
      </c>
      <c r="H274" s="192">
        <v>84.298000000000002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167</v>
      </c>
      <c r="AU274" s="190" t="s">
        <v>157</v>
      </c>
      <c r="AV274" s="15" t="s">
        <v>156</v>
      </c>
      <c r="AW274" s="15" t="s">
        <v>30</v>
      </c>
      <c r="AX274" s="15" t="s">
        <v>81</v>
      </c>
      <c r="AY274" s="190" t="s">
        <v>150</v>
      </c>
    </row>
    <row r="275" spans="1:65" s="2" customFormat="1" ht="24" customHeight="1">
      <c r="A275" s="33"/>
      <c r="B275" s="158"/>
      <c r="C275" s="159" t="s">
        <v>322</v>
      </c>
      <c r="D275" s="159" t="s">
        <v>152</v>
      </c>
      <c r="E275" s="160" t="s">
        <v>323</v>
      </c>
      <c r="F275" s="161" t="s">
        <v>324</v>
      </c>
      <c r="G275" s="162" t="s">
        <v>165</v>
      </c>
      <c r="H275" s="163">
        <v>61.274999999999999</v>
      </c>
      <c r="I275" s="164"/>
      <c r="J275" s="163">
        <f>ROUND(I275*H275,3)</f>
        <v>0</v>
      </c>
      <c r="K275" s="165"/>
      <c r="L275" s="34"/>
      <c r="M275" s="166" t="s">
        <v>1</v>
      </c>
      <c r="N275" s="167" t="s">
        <v>42</v>
      </c>
      <c r="O275" s="59"/>
      <c r="P275" s="168">
        <f>O275*H275</f>
        <v>0</v>
      </c>
      <c r="Q275" s="168">
        <v>0.92471000000000003</v>
      </c>
      <c r="R275" s="168">
        <f>Q275*H275</f>
        <v>56.661605250000001</v>
      </c>
      <c r="S275" s="168">
        <v>0</v>
      </c>
      <c r="T275" s="169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0" t="s">
        <v>156</v>
      </c>
      <c r="AT275" s="170" t="s">
        <v>152</v>
      </c>
      <c r="AU275" s="170" t="s">
        <v>157</v>
      </c>
      <c r="AY275" s="18" t="s">
        <v>150</v>
      </c>
      <c r="BE275" s="171">
        <f>IF(N275="základná",J275,0)</f>
        <v>0</v>
      </c>
      <c r="BF275" s="171">
        <f>IF(N275="znížená",J275,0)</f>
        <v>0</v>
      </c>
      <c r="BG275" s="171">
        <f>IF(N275="zákl. prenesená",J275,0)</f>
        <v>0</v>
      </c>
      <c r="BH275" s="171">
        <f>IF(N275="zníž. prenesená",J275,0)</f>
        <v>0</v>
      </c>
      <c r="BI275" s="171">
        <f>IF(N275="nulová",J275,0)</f>
        <v>0</v>
      </c>
      <c r="BJ275" s="18" t="s">
        <v>157</v>
      </c>
      <c r="BK275" s="172">
        <f>ROUND(I275*H275,3)</f>
        <v>0</v>
      </c>
      <c r="BL275" s="18" t="s">
        <v>156</v>
      </c>
      <c r="BM275" s="170" t="s">
        <v>325</v>
      </c>
    </row>
    <row r="276" spans="1:65" s="13" customFormat="1" ht="11.25">
      <c r="B276" s="173"/>
      <c r="D276" s="174" t="s">
        <v>167</v>
      </c>
      <c r="E276" s="175" t="s">
        <v>1</v>
      </c>
      <c r="F276" s="176" t="s">
        <v>309</v>
      </c>
      <c r="H276" s="175" t="s">
        <v>1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5" t="s">
        <v>167</v>
      </c>
      <c r="AU276" s="175" t="s">
        <v>157</v>
      </c>
      <c r="AV276" s="13" t="s">
        <v>81</v>
      </c>
      <c r="AW276" s="13" t="s">
        <v>30</v>
      </c>
      <c r="AX276" s="13" t="s">
        <v>76</v>
      </c>
      <c r="AY276" s="175" t="s">
        <v>150</v>
      </c>
    </row>
    <row r="277" spans="1:65" s="14" customFormat="1" ht="11.25">
      <c r="B277" s="181"/>
      <c r="D277" s="174" t="s">
        <v>167</v>
      </c>
      <c r="E277" s="182" t="s">
        <v>1</v>
      </c>
      <c r="F277" s="183" t="s">
        <v>326</v>
      </c>
      <c r="H277" s="184">
        <v>4.83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167</v>
      </c>
      <c r="AU277" s="182" t="s">
        <v>157</v>
      </c>
      <c r="AV277" s="14" t="s">
        <v>157</v>
      </c>
      <c r="AW277" s="14" t="s">
        <v>30</v>
      </c>
      <c r="AX277" s="14" t="s">
        <v>76</v>
      </c>
      <c r="AY277" s="182" t="s">
        <v>150</v>
      </c>
    </row>
    <row r="278" spans="1:65" s="14" customFormat="1" ht="11.25">
      <c r="B278" s="181"/>
      <c r="D278" s="174" t="s">
        <v>167</v>
      </c>
      <c r="E278" s="182" t="s">
        <v>1</v>
      </c>
      <c r="F278" s="183" t="s">
        <v>327</v>
      </c>
      <c r="H278" s="184">
        <v>3.08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2" t="s">
        <v>167</v>
      </c>
      <c r="AU278" s="182" t="s">
        <v>157</v>
      </c>
      <c r="AV278" s="14" t="s">
        <v>157</v>
      </c>
      <c r="AW278" s="14" t="s">
        <v>30</v>
      </c>
      <c r="AX278" s="14" t="s">
        <v>76</v>
      </c>
      <c r="AY278" s="182" t="s">
        <v>150</v>
      </c>
    </row>
    <row r="279" spans="1:65" s="14" customFormat="1" ht="11.25">
      <c r="B279" s="181"/>
      <c r="D279" s="174" t="s">
        <v>167</v>
      </c>
      <c r="E279" s="182" t="s">
        <v>1</v>
      </c>
      <c r="F279" s="183" t="s">
        <v>328</v>
      </c>
      <c r="H279" s="184">
        <v>-0.505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2" t="s">
        <v>167</v>
      </c>
      <c r="AU279" s="182" t="s">
        <v>157</v>
      </c>
      <c r="AV279" s="14" t="s">
        <v>157</v>
      </c>
      <c r="AW279" s="14" t="s">
        <v>30</v>
      </c>
      <c r="AX279" s="14" t="s">
        <v>76</v>
      </c>
      <c r="AY279" s="182" t="s">
        <v>150</v>
      </c>
    </row>
    <row r="280" spans="1:65" s="14" customFormat="1" ht="11.25">
      <c r="B280" s="181"/>
      <c r="D280" s="174" t="s">
        <v>167</v>
      </c>
      <c r="E280" s="182" t="s">
        <v>1</v>
      </c>
      <c r="F280" s="183" t="s">
        <v>329</v>
      </c>
      <c r="H280" s="184">
        <v>4.55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167</v>
      </c>
      <c r="AU280" s="182" t="s">
        <v>157</v>
      </c>
      <c r="AV280" s="14" t="s">
        <v>157</v>
      </c>
      <c r="AW280" s="14" t="s">
        <v>30</v>
      </c>
      <c r="AX280" s="14" t="s">
        <v>76</v>
      </c>
      <c r="AY280" s="182" t="s">
        <v>150</v>
      </c>
    </row>
    <row r="281" spans="1:65" s="14" customFormat="1" ht="11.25">
      <c r="B281" s="181"/>
      <c r="D281" s="174" t="s">
        <v>167</v>
      </c>
      <c r="E281" s="182" t="s">
        <v>1</v>
      </c>
      <c r="F281" s="183" t="s">
        <v>330</v>
      </c>
      <c r="H281" s="184">
        <v>2.52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167</v>
      </c>
      <c r="AU281" s="182" t="s">
        <v>157</v>
      </c>
      <c r="AV281" s="14" t="s">
        <v>157</v>
      </c>
      <c r="AW281" s="14" t="s">
        <v>30</v>
      </c>
      <c r="AX281" s="14" t="s">
        <v>76</v>
      </c>
      <c r="AY281" s="182" t="s">
        <v>150</v>
      </c>
    </row>
    <row r="282" spans="1:65" s="14" customFormat="1" ht="11.25">
      <c r="B282" s="181"/>
      <c r="D282" s="174" t="s">
        <v>167</v>
      </c>
      <c r="E282" s="182" t="s">
        <v>1</v>
      </c>
      <c r="F282" s="183" t="s">
        <v>331</v>
      </c>
      <c r="H282" s="184">
        <v>2.8</v>
      </c>
      <c r="I282" s="185"/>
      <c r="L282" s="181"/>
      <c r="M282" s="186"/>
      <c r="N282" s="187"/>
      <c r="O282" s="187"/>
      <c r="P282" s="187"/>
      <c r="Q282" s="187"/>
      <c r="R282" s="187"/>
      <c r="S282" s="187"/>
      <c r="T282" s="188"/>
      <c r="AT282" s="182" t="s">
        <v>167</v>
      </c>
      <c r="AU282" s="182" t="s">
        <v>157</v>
      </c>
      <c r="AV282" s="14" t="s">
        <v>157</v>
      </c>
      <c r="AW282" s="14" t="s">
        <v>30</v>
      </c>
      <c r="AX282" s="14" t="s">
        <v>76</v>
      </c>
      <c r="AY282" s="182" t="s">
        <v>150</v>
      </c>
    </row>
    <row r="283" spans="1:65" s="14" customFormat="1" ht="11.25">
      <c r="B283" s="181"/>
      <c r="D283" s="174" t="s">
        <v>167</v>
      </c>
      <c r="E283" s="182" t="s">
        <v>1</v>
      </c>
      <c r="F283" s="183" t="s">
        <v>332</v>
      </c>
      <c r="H283" s="184">
        <v>23.8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167</v>
      </c>
      <c r="AU283" s="182" t="s">
        <v>157</v>
      </c>
      <c r="AV283" s="14" t="s">
        <v>157</v>
      </c>
      <c r="AW283" s="14" t="s">
        <v>30</v>
      </c>
      <c r="AX283" s="14" t="s">
        <v>76</v>
      </c>
      <c r="AY283" s="182" t="s">
        <v>150</v>
      </c>
    </row>
    <row r="284" spans="1:65" s="14" customFormat="1" ht="11.25">
      <c r="B284" s="181"/>
      <c r="D284" s="174" t="s">
        <v>167</v>
      </c>
      <c r="E284" s="182" t="s">
        <v>1</v>
      </c>
      <c r="F284" s="183" t="s">
        <v>333</v>
      </c>
      <c r="H284" s="184">
        <v>-5.05</v>
      </c>
      <c r="I284" s="185"/>
      <c r="L284" s="181"/>
      <c r="M284" s="186"/>
      <c r="N284" s="187"/>
      <c r="O284" s="187"/>
      <c r="P284" s="187"/>
      <c r="Q284" s="187"/>
      <c r="R284" s="187"/>
      <c r="S284" s="187"/>
      <c r="T284" s="188"/>
      <c r="AT284" s="182" t="s">
        <v>167</v>
      </c>
      <c r="AU284" s="182" t="s">
        <v>157</v>
      </c>
      <c r="AV284" s="14" t="s">
        <v>157</v>
      </c>
      <c r="AW284" s="14" t="s">
        <v>30</v>
      </c>
      <c r="AX284" s="14" t="s">
        <v>76</v>
      </c>
      <c r="AY284" s="182" t="s">
        <v>150</v>
      </c>
    </row>
    <row r="285" spans="1:65" s="14" customFormat="1" ht="11.25">
      <c r="B285" s="181"/>
      <c r="D285" s="174" t="s">
        <v>167</v>
      </c>
      <c r="E285" s="182" t="s">
        <v>1</v>
      </c>
      <c r="F285" s="183" t="s">
        <v>334</v>
      </c>
      <c r="H285" s="184">
        <v>24.78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167</v>
      </c>
      <c r="AU285" s="182" t="s">
        <v>157</v>
      </c>
      <c r="AV285" s="14" t="s">
        <v>157</v>
      </c>
      <c r="AW285" s="14" t="s">
        <v>30</v>
      </c>
      <c r="AX285" s="14" t="s">
        <v>76</v>
      </c>
      <c r="AY285" s="182" t="s">
        <v>150</v>
      </c>
    </row>
    <row r="286" spans="1:65" s="14" customFormat="1" ht="11.25">
      <c r="B286" s="181"/>
      <c r="D286" s="174" t="s">
        <v>167</v>
      </c>
      <c r="E286" s="182" t="s">
        <v>1</v>
      </c>
      <c r="F286" s="183" t="s">
        <v>335</v>
      </c>
      <c r="H286" s="184">
        <v>-2.5249999999999999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2" t="s">
        <v>167</v>
      </c>
      <c r="AU286" s="182" t="s">
        <v>157</v>
      </c>
      <c r="AV286" s="14" t="s">
        <v>157</v>
      </c>
      <c r="AW286" s="14" t="s">
        <v>30</v>
      </c>
      <c r="AX286" s="14" t="s">
        <v>76</v>
      </c>
      <c r="AY286" s="182" t="s">
        <v>150</v>
      </c>
    </row>
    <row r="287" spans="1:65" s="14" customFormat="1" ht="11.25">
      <c r="B287" s="181"/>
      <c r="D287" s="174" t="s">
        <v>167</v>
      </c>
      <c r="E287" s="182" t="s">
        <v>1</v>
      </c>
      <c r="F287" s="183" t="s">
        <v>336</v>
      </c>
      <c r="H287" s="184">
        <v>3.5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167</v>
      </c>
      <c r="AU287" s="182" t="s">
        <v>157</v>
      </c>
      <c r="AV287" s="14" t="s">
        <v>157</v>
      </c>
      <c r="AW287" s="14" t="s">
        <v>30</v>
      </c>
      <c r="AX287" s="14" t="s">
        <v>76</v>
      </c>
      <c r="AY287" s="182" t="s">
        <v>150</v>
      </c>
    </row>
    <row r="288" spans="1:65" s="14" customFormat="1" ht="11.25">
      <c r="B288" s="181"/>
      <c r="D288" s="174" t="s">
        <v>167</v>
      </c>
      <c r="E288" s="182" t="s">
        <v>1</v>
      </c>
      <c r="F288" s="183" t="s">
        <v>328</v>
      </c>
      <c r="H288" s="184">
        <v>-0.505</v>
      </c>
      <c r="I288" s="185"/>
      <c r="L288" s="181"/>
      <c r="M288" s="186"/>
      <c r="N288" s="187"/>
      <c r="O288" s="187"/>
      <c r="P288" s="187"/>
      <c r="Q288" s="187"/>
      <c r="R288" s="187"/>
      <c r="S288" s="187"/>
      <c r="T288" s="188"/>
      <c r="AT288" s="182" t="s">
        <v>167</v>
      </c>
      <c r="AU288" s="182" t="s">
        <v>157</v>
      </c>
      <c r="AV288" s="14" t="s">
        <v>157</v>
      </c>
      <c r="AW288" s="14" t="s">
        <v>30</v>
      </c>
      <c r="AX288" s="14" t="s">
        <v>76</v>
      </c>
      <c r="AY288" s="182" t="s">
        <v>150</v>
      </c>
    </row>
    <row r="289" spans="1:65" s="15" customFormat="1" ht="11.25">
      <c r="B289" s="189"/>
      <c r="D289" s="174" t="s">
        <v>167</v>
      </c>
      <c r="E289" s="190" t="s">
        <v>1</v>
      </c>
      <c r="F289" s="191" t="s">
        <v>173</v>
      </c>
      <c r="H289" s="192">
        <v>61.274999999999999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167</v>
      </c>
      <c r="AU289" s="190" t="s">
        <v>157</v>
      </c>
      <c r="AV289" s="15" t="s">
        <v>156</v>
      </c>
      <c r="AW289" s="15" t="s">
        <v>30</v>
      </c>
      <c r="AX289" s="15" t="s">
        <v>81</v>
      </c>
      <c r="AY289" s="190" t="s">
        <v>150</v>
      </c>
    </row>
    <row r="290" spans="1:65" s="2" customFormat="1" ht="24" customHeight="1">
      <c r="A290" s="33"/>
      <c r="B290" s="158"/>
      <c r="C290" s="159" t="s">
        <v>337</v>
      </c>
      <c r="D290" s="159" t="s">
        <v>152</v>
      </c>
      <c r="E290" s="160" t="s">
        <v>338</v>
      </c>
      <c r="F290" s="161" t="s">
        <v>339</v>
      </c>
      <c r="G290" s="162" t="s">
        <v>165</v>
      </c>
      <c r="H290" s="163">
        <v>0.79200000000000004</v>
      </c>
      <c r="I290" s="164"/>
      <c r="J290" s="163">
        <f>ROUND(I290*H290,3)</f>
        <v>0</v>
      </c>
      <c r="K290" s="165"/>
      <c r="L290" s="34"/>
      <c r="M290" s="166" t="s">
        <v>1</v>
      </c>
      <c r="N290" s="167" t="s">
        <v>42</v>
      </c>
      <c r="O290" s="59"/>
      <c r="P290" s="168">
        <f>O290*H290</f>
        <v>0</v>
      </c>
      <c r="Q290" s="168">
        <v>2.1529199999999999</v>
      </c>
      <c r="R290" s="168">
        <f>Q290*H290</f>
        <v>1.7051126400000001</v>
      </c>
      <c r="S290" s="168">
        <v>0</v>
      </c>
      <c r="T290" s="169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0" t="s">
        <v>156</v>
      </c>
      <c r="AT290" s="170" t="s">
        <v>152</v>
      </c>
      <c r="AU290" s="170" t="s">
        <v>157</v>
      </c>
      <c r="AY290" s="18" t="s">
        <v>150</v>
      </c>
      <c r="BE290" s="171">
        <f>IF(N290="základná",J290,0)</f>
        <v>0</v>
      </c>
      <c r="BF290" s="171">
        <f>IF(N290="znížená",J290,0)</f>
        <v>0</v>
      </c>
      <c r="BG290" s="171">
        <f>IF(N290="zákl. prenesená",J290,0)</f>
        <v>0</v>
      </c>
      <c r="BH290" s="171">
        <f>IF(N290="zníž. prenesená",J290,0)</f>
        <v>0</v>
      </c>
      <c r="BI290" s="171">
        <f>IF(N290="nulová",J290,0)</f>
        <v>0</v>
      </c>
      <c r="BJ290" s="18" t="s">
        <v>157</v>
      </c>
      <c r="BK290" s="172">
        <f>ROUND(I290*H290,3)</f>
        <v>0</v>
      </c>
      <c r="BL290" s="18" t="s">
        <v>156</v>
      </c>
      <c r="BM290" s="170" t="s">
        <v>340</v>
      </c>
    </row>
    <row r="291" spans="1:65" s="13" customFormat="1" ht="11.25">
      <c r="B291" s="173"/>
      <c r="D291" s="174" t="s">
        <v>167</v>
      </c>
      <c r="E291" s="175" t="s">
        <v>1</v>
      </c>
      <c r="F291" s="176" t="s">
        <v>215</v>
      </c>
      <c r="H291" s="175" t="s">
        <v>1</v>
      </c>
      <c r="I291" s="177"/>
      <c r="L291" s="173"/>
      <c r="M291" s="178"/>
      <c r="N291" s="179"/>
      <c r="O291" s="179"/>
      <c r="P291" s="179"/>
      <c r="Q291" s="179"/>
      <c r="R291" s="179"/>
      <c r="S291" s="179"/>
      <c r="T291" s="180"/>
      <c r="AT291" s="175" t="s">
        <v>167</v>
      </c>
      <c r="AU291" s="175" t="s">
        <v>157</v>
      </c>
      <c r="AV291" s="13" t="s">
        <v>81</v>
      </c>
      <c r="AW291" s="13" t="s">
        <v>30</v>
      </c>
      <c r="AX291" s="13" t="s">
        <v>76</v>
      </c>
      <c r="AY291" s="175" t="s">
        <v>150</v>
      </c>
    </row>
    <row r="292" spans="1:65" s="14" customFormat="1" ht="11.25">
      <c r="B292" s="181"/>
      <c r="D292" s="174" t="s">
        <v>167</v>
      </c>
      <c r="E292" s="182" t="s">
        <v>1</v>
      </c>
      <c r="F292" s="183" t="s">
        <v>341</v>
      </c>
      <c r="H292" s="184">
        <v>0.79200000000000004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167</v>
      </c>
      <c r="AU292" s="182" t="s">
        <v>157</v>
      </c>
      <c r="AV292" s="14" t="s">
        <v>157</v>
      </c>
      <c r="AW292" s="14" t="s">
        <v>30</v>
      </c>
      <c r="AX292" s="14" t="s">
        <v>81</v>
      </c>
      <c r="AY292" s="182" t="s">
        <v>150</v>
      </c>
    </row>
    <row r="293" spans="1:65" s="2" customFormat="1" ht="24" customHeight="1">
      <c r="A293" s="33"/>
      <c r="B293" s="158"/>
      <c r="C293" s="159" t="s">
        <v>342</v>
      </c>
      <c r="D293" s="159" t="s">
        <v>152</v>
      </c>
      <c r="E293" s="160" t="s">
        <v>343</v>
      </c>
      <c r="F293" s="161" t="s">
        <v>344</v>
      </c>
      <c r="G293" s="162" t="s">
        <v>196</v>
      </c>
      <c r="H293" s="163">
        <v>4.8000000000000001E-2</v>
      </c>
      <c r="I293" s="164"/>
      <c r="J293" s="163">
        <f>ROUND(I293*H293,3)</f>
        <v>0</v>
      </c>
      <c r="K293" s="165"/>
      <c r="L293" s="34"/>
      <c r="M293" s="166" t="s">
        <v>1</v>
      </c>
      <c r="N293" s="167" t="s">
        <v>42</v>
      </c>
      <c r="O293" s="59"/>
      <c r="P293" s="168">
        <f>O293*H293</f>
        <v>0</v>
      </c>
      <c r="Q293" s="168">
        <v>1.002</v>
      </c>
      <c r="R293" s="168">
        <f>Q293*H293</f>
        <v>4.8096E-2</v>
      </c>
      <c r="S293" s="168">
        <v>0</v>
      </c>
      <c r="T293" s="169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0" t="s">
        <v>156</v>
      </c>
      <c r="AT293" s="170" t="s">
        <v>152</v>
      </c>
      <c r="AU293" s="170" t="s">
        <v>157</v>
      </c>
      <c r="AY293" s="18" t="s">
        <v>150</v>
      </c>
      <c r="BE293" s="171">
        <f>IF(N293="základná",J293,0)</f>
        <v>0</v>
      </c>
      <c r="BF293" s="171">
        <f>IF(N293="znížená",J293,0)</f>
        <v>0</v>
      </c>
      <c r="BG293" s="171">
        <f>IF(N293="zákl. prenesená",J293,0)</f>
        <v>0</v>
      </c>
      <c r="BH293" s="171">
        <f>IF(N293="zníž. prenesená",J293,0)</f>
        <v>0</v>
      </c>
      <c r="BI293" s="171">
        <f>IF(N293="nulová",J293,0)</f>
        <v>0</v>
      </c>
      <c r="BJ293" s="18" t="s">
        <v>157</v>
      </c>
      <c r="BK293" s="172">
        <f>ROUND(I293*H293,3)</f>
        <v>0</v>
      </c>
      <c r="BL293" s="18" t="s">
        <v>156</v>
      </c>
      <c r="BM293" s="170" t="s">
        <v>345</v>
      </c>
    </row>
    <row r="294" spans="1:65" s="14" customFormat="1" ht="11.25">
      <c r="B294" s="181"/>
      <c r="D294" s="174" t="s">
        <v>167</v>
      </c>
      <c r="E294" s="182" t="s">
        <v>1</v>
      </c>
      <c r="F294" s="183" t="s">
        <v>346</v>
      </c>
      <c r="H294" s="184">
        <v>4.8000000000000001E-2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167</v>
      </c>
      <c r="AU294" s="182" t="s">
        <v>157</v>
      </c>
      <c r="AV294" s="14" t="s">
        <v>157</v>
      </c>
      <c r="AW294" s="14" t="s">
        <v>30</v>
      </c>
      <c r="AX294" s="14" t="s">
        <v>81</v>
      </c>
      <c r="AY294" s="182" t="s">
        <v>150</v>
      </c>
    </row>
    <row r="295" spans="1:65" s="2" customFormat="1" ht="24" customHeight="1">
      <c r="A295" s="33"/>
      <c r="B295" s="158"/>
      <c r="C295" s="159" t="s">
        <v>347</v>
      </c>
      <c r="D295" s="159" t="s">
        <v>152</v>
      </c>
      <c r="E295" s="160" t="s">
        <v>348</v>
      </c>
      <c r="F295" s="161" t="s">
        <v>349</v>
      </c>
      <c r="G295" s="162" t="s">
        <v>350</v>
      </c>
      <c r="H295" s="163">
        <v>49</v>
      </c>
      <c r="I295" s="164"/>
      <c r="J295" s="163">
        <f>ROUND(I295*H295,3)</f>
        <v>0</v>
      </c>
      <c r="K295" s="165"/>
      <c r="L295" s="34"/>
      <c r="M295" s="166" t="s">
        <v>1</v>
      </c>
      <c r="N295" s="167" t="s">
        <v>42</v>
      </c>
      <c r="O295" s="59"/>
      <c r="P295" s="168">
        <f>O295*H295</f>
        <v>0</v>
      </c>
      <c r="Q295" s="168">
        <v>1.9130000000000001E-2</v>
      </c>
      <c r="R295" s="168">
        <f>Q295*H295</f>
        <v>0.93737000000000004</v>
      </c>
      <c r="S295" s="168">
        <v>0</v>
      </c>
      <c r="T295" s="169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0" t="s">
        <v>156</v>
      </c>
      <c r="AT295" s="170" t="s">
        <v>152</v>
      </c>
      <c r="AU295" s="170" t="s">
        <v>157</v>
      </c>
      <c r="AY295" s="18" t="s">
        <v>150</v>
      </c>
      <c r="BE295" s="171">
        <f>IF(N295="základná",J295,0)</f>
        <v>0</v>
      </c>
      <c r="BF295" s="171">
        <f>IF(N295="znížená",J295,0)</f>
        <v>0</v>
      </c>
      <c r="BG295" s="171">
        <f>IF(N295="zákl. prenesená",J295,0)</f>
        <v>0</v>
      </c>
      <c r="BH295" s="171">
        <f>IF(N295="zníž. prenesená",J295,0)</f>
        <v>0</v>
      </c>
      <c r="BI295" s="171">
        <f>IF(N295="nulová",J295,0)</f>
        <v>0</v>
      </c>
      <c r="BJ295" s="18" t="s">
        <v>157</v>
      </c>
      <c r="BK295" s="172">
        <f>ROUND(I295*H295,3)</f>
        <v>0</v>
      </c>
      <c r="BL295" s="18" t="s">
        <v>156</v>
      </c>
      <c r="BM295" s="170" t="s">
        <v>351</v>
      </c>
    </row>
    <row r="296" spans="1:65" s="2" customFormat="1" ht="24" customHeight="1">
      <c r="A296" s="33"/>
      <c r="B296" s="158"/>
      <c r="C296" s="159" t="s">
        <v>352</v>
      </c>
      <c r="D296" s="159" t="s">
        <v>152</v>
      </c>
      <c r="E296" s="160" t="s">
        <v>353</v>
      </c>
      <c r="F296" s="161" t="s">
        <v>354</v>
      </c>
      <c r="G296" s="162" t="s">
        <v>350</v>
      </c>
      <c r="H296" s="163">
        <v>1</v>
      </c>
      <c r="I296" s="164"/>
      <c r="J296" s="163">
        <f>ROUND(I296*H296,3)</f>
        <v>0</v>
      </c>
      <c r="K296" s="165"/>
      <c r="L296" s="34"/>
      <c r="M296" s="166" t="s">
        <v>1</v>
      </c>
      <c r="N296" s="167" t="s">
        <v>42</v>
      </c>
      <c r="O296" s="59"/>
      <c r="P296" s="168">
        <f>O296*H296</f>
        <v>0</v>
      </c>
      <c r="Q296" s="168">
        <v>3.415E-2</v>
      </c>
      <c r="R296" s="168">
        <f>Q296*H296</f>
        <v>3.415E-2</v>
      </c>
      <c r="S296" s="168">
        <v>0</v>
      </c>
      <c r="T296" s="169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0" t="s">
        <v>156</v>
      </c>
      <c r="AT296" s="170" t="s">
        <v>152</v>
      </c>
      <c r="AU296" s="170" t="s">
        <v>157</v>
      </c>
      <c r="AY296" s="18" t="s">
        <v>150</v>
      </c>
      <c r="BE296" s="171">
        <f>IF(N296="základná",J296,0)</f>
        <v>0</v>
      </c>
      <c r="BF296" s="171">
        <f>IF(N296="znížená",J296,0)</f>
        <v>0</v>
      </c>
      <c r="BG296" s="171">
        <f>IF(N296="zákl. prenesená",J296,0)</f>
        <v>0</v>
      </c>
      <c r="BH296" s="171">
        <f>IF(N296="zníž. prenesená",J296,0)</f>
        <v>0</v>
      </c>
      <c r="BI296" s="171">
        <f>IF(N296="nulová",J296,0)</f>
        <v>0</v>
      </c>
      <c r="BJ296" s="18" t="s">
        <v>157</v>
      </c>
      <c r="BK296" s="172">
        <f>ROUND(I296*H296,3)</f>
        <v>0</v>
      </c>
      <c r="BL296" s="18" t="s">
        <v>156</v>
      </c>
      <c r="BM296" s="170" t="s">
        <v>355</v>
      </c>
    </row>
    <row r="297" spans="1:65" s="2" customFormat="1" ht="24" customHeight="1">
      <c r="A297" s="33"/>
      <c r="B297" s="158"/>
      <c r="C297" s="159" t="s">
        <v>356</v>
      </c>
      <c r="D297" s="159" t="s">
        <v>152</v>
      </c>
      <c r="E297" s="160" t="s">
        <v>357</v>
      </c>
      <c r="F297" s="161" t="s">
        <v>358</v>
      </c>
      <c r="G297" s="162" t="s">
        <v>350</v>
      </c>
      <c r="H297" s="163">
        <v>25</v>
      </c>
      <c r="I297" s="164"/>
      <c r="J297" s="163">
        <f>ROUND(I297*H297,3)</f>
        <v>0</v>
      </c>
      <c r="K297" s="165"/>
      <c r="L297" s="34"/>
      <c r="M297" s="166" t="s">
        <v>1</v>
      </c>
      <c r="N297" s="167" t="s">
        <v>42</v>
      </c>
      <c r="O297" s="59"/>
      <c r="P297" s="168">
        <f>O297*H297</f>
        <v>0</v>
      </c>
      <c r="Q297" s="168">
        <v>4.8849999999999998E-2</v>
      </c>
      <c r="R297" s="168">
        <f>Q297*H297</f>
        <v>1.2212499999999999</v>
      </c>
      <c r="S297" s="168">
        <v>0</v>
      </c>
      <c r="T297" s="169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0" t="s">
        <v>156</v>
      </c>
      <c r="AT297" s="170" t="s">
        <v>152</v>
      </c>
      <c r="AU297" s="170" t="s">
        <v>157</v>
      </c>
      <c r="AY297" s="18" t="s">
        <v>150</v>
      </c>
      <c r="BE297" s="171">
        <f>IF(N297="základná",J297,0)</f>
        <v>0</v>
      </c>
      <c r="BF297" s="171">
        <f>IF(N297="znížená",J297,0)</f>
        <v>0</v>
      </c>
      <c r="BG297" s="171">
        <f>IF(N297="zákl. prenesená",J297,0)</f>
        <v>0</v>
      </c>
      <c r="BH297" s="171">
        <f>IF(N297="zníž. prenesená",J297,0)</f>
        <v>0</v>
      </c>
      <c r="BI297" s="171">
        <f>IF(N297="nulová",J297,0)</f>
        <v>0</v>
      </c>
      <c r="BJ297" s="18" t="s">
        <v>157</v>
      </c>
      <c r="BK297" s="172">
        <f>ROUND(I297*H297,3)</f>
        <v>0</v>
      </c>
      <c r="BL297" s="18" t="s">
        <v>156</v>
      </c>
      <c r="BM297" s="170" t="s">
        <v>359</v>
      </c>
    </row>
    <row r="298" spans="1:65" s="14" customFormat="1" ht="11.25">
      <c r="B298" s="181"/>
      <c r="D298" s="174" t="s">
        <v>167</v>
      </c>
      <c r="E298" s="182" t="s">
        <v>1</v>
      </c>
      <c r="F298" s="183" t="s">
        <v>360</v>
      </c>
      <c r="H298" s="184">
        <v>25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167</v>
      </c>
      <c r="AU298" s="182" t="s">
        <v>157</v>
      </c>
      <c r="AV298" s="14" t="s">
        <v>157</v>
      </c>
      <c r="AW298" s="14" t="s">
        <v>30</v>
      </c>
      <c r="AX298" s="14" t="s">
        <v>81</v>
      </c>
      <c r="AY298" s="182" t="s">
        <v>150</v>
      </c>
    </row>
    <row r="299" spans="1:65" s="2" customFormat="1" ht="24" customHeight="1">
      <c r="A299" s="33"/>
      <c r="B299" s="158"/>
      <c r="C299" s="159" t="s">
        <v>361</v>
      </c>
      <c r="D299" s="159" t="s">
        <v>152</v>
      </c>
      <c r="E299" s="160" t="s">
        <v>362</v>
      </c>
      <c r="F299" s="161" t="s">
        <v>363</v>
      </c>
      <c r="G299" s="162" t="s">
        <v>196</v>
      </c>
      <c r="H299" s="163">
        <v>2.57</v>
      </c>
      <c r="I299" s="164"/>
      <c r="J299" s="163">
        <f>ROUND(I299*H299,3)</f>
        <v>0</v>
      </c>
      <c r="K299" s="165"/>
      <c r="L299" s="34"/>
      <c r="M299" s="166" t="s">
        <v>1</v>
      </c>
      <c r="N299" s="167" t="s">
        <v>42</v>
      </c>
      <c r="O299" s="59"/>
      <c r="P299" s="168">
        <f>O299*H299</f>
        <v>0</v>
      </c>
      <c r="Q299" s="168">
        <v>1.9529999999999999E-2</v>
      </c>
      <c r="R299" s="168">
        <f>Q299*H299</f>
        <v>5.0192099999999996E-2</v>
      </c>
      <c r="S299" s="168">
        <v>0</v>
      </c>
      <c r="T299" s="169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0" t="s">
        <v>156</v>
      </c>
      <c r="AT299" s="170" t="s">
        <v>152</v>
      </c>
      <c r="AU299" s="170" t="s">
        <v>157</v>
      </c>
      <c r="AY299" s="18" t="s">
        <v>150</v>
      </c>
      <c r="BE299" s="171">
        <f>IF(N299="základná",J299,0)</f>
        <v>0</v>
      </c>
      <c r="BF299" s="171">
        <f>IF(N299="znížená",J299,0)</f>
        <v>0</v>
      </c>
      <c r="BG299" s="171">
        <f>IF(N299="zákl. prenesená",J299,0)</f>
        <v>0</v>
      </c>
      <c r="BH299" s="171">
        <f>IF(N299="zníž. prenesená",J299,0)</f>
        <v>0</v>
      </c>
      <c r="BI299" s="171">
        <f>IF(N299="nulová",J299,0)</f>
        <v>0</v>
      </c>
      <c r="BJ299" s="18" t="s">
        <v>157</v>
      </c>
      <c r="BK299" s="172">
        <f>ROUND(I299*H299,3)</f>
        <v>0</v>
      </c>
      <c r="BL299" s="18" t="s">
        <v>156</v>
      </c>
      <c r="BM299" s="170" t="s">
        <v>364</v>
      </c>
    </row>
    <row r="300" spans="1:65" s="13" customFormat="1" ht="11.25">
      <c r="B300" s="173"/>
      <c r="D300" s="174" t="s">
        <v>167</v>
      </c>
      <c r="E300" s="175" t="s">
        <v>1</v>
      </c>
      <c r="F300" s="176" t="s">
        <v>365</v>
      </c>
      <c r="H300" s="175" t="s">
        <v>1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5" t="s">
        <v>167</v>
      </c>
      <c r="AU300" s="175" t="s">
        <v>157</v>
      </c>
      <c r="AV300" s="13" t="s">
        <v>81</v>
      </c>
      <c r="AW300" s="13" t="s">
        <v>30</v>
      </c>
      <c r="AX300" s="13" t="s">
        <v>76</v>
      </c>
      <c r="AY300" s="175" t="s">
        <v>150</v>
      </c>
    </row>
    <row r="301" spans="1:65" s="14" customFormat="1" ht="11.25">
      <c r="B301" s="181"/>
      <c r="D301" s="174" t="s">
        <v>167</v>
      </c>
      <c r="E301" s="182" t="s">
        <v>1</v>
      </c>
      <c r="F301" s="183" t="s">
        <v>366</v>
      </c>
      <c r="H301" s="184">
        <v>2.57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167</v>
      </c>
      <c r="AU301" s="182" t="s">
        <v>157</v>
      </c>
      <c r="AV301" s="14" t="s">
        <v>157</v>
      </c>
      <c r="AW301" s="14" t="s">
        <v>30</v>
      </c>
      <c r="AX301" s="14" t="s">
        <v>81</v>
      </c>
      <c r="AY301" s="182" t="s">
        <v>150</v>
      </c>
    </row>
    <row r="302" spans="1:65" s="2" customFormat="1" ht="24" customHeight="1">
      <c r="A302" s="33"/>
      <c r="B302" s="158"/>
      <c r="C302" s="205" t="s">
        <v>367</v>
      </c>
      <c r="D302" s="205" t="s">
        <v>368</v>
      </c>
      <c r="E302" s="206" t="s">
        <v>369</v>
      </c>
      <c r="F302" s="207" t="s">
        <v>370</v>
      </c>
      <c r="G302" s="208" t="s">
        <v>196</v>
      </c>
      <c r="H302" s="209">
        <v>2.57</v>
      </c>
      <c r="I302" s="210"/>
      <c r="J302" s="209">
        <f>ROUND(I302*H302,3)</f>
        <v>0</v>
      </c>
      <c r="K302" s="211"/>
      <c r="L302" s="212"/>
      <c r="M302" s="213" t="s">
        <v>1</v>
      </c>
      <c r="N302" s="214" t="s">
        <v>42</v>
      </c>
      <c r="O302" s="59"/>
      <c r="P302" s="168">
        <f>O302*H302</f>
        <v>0</v>
      </c>
      <c r="Q302" s="168">
        <v>1</v>
      </c>
      <c r="R302" s="168">
        <f>Q302*H302</f>
        <v>2.57</v>
      </c>
      <c r="S302" s="168">
        <v>0</v>
      </c>
      <c r="T302" s="169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0" t="s">
        <v>189</v>
      </c>
      <c r="AT302" s="170" t="s">
        <v>368</v>
      </c>
      <c r="AU302" s="170" t="s">
        <v>157</v>
      </c>
      <c r="AY302" s="18" t="s">
        <v>150</v>
      </c>
      <c r="BE302" s="171">
        <f>IF(N302="základná",J302,0)</f>
        <v>0</v>
      </c>
      <c r="BF302" s="171">
        <f>IF(N302="znížená",J302,0)</f>
        <v>0</v>
      </c>
      <c r="BG302" s="171">
        <f>IF(N302="zákl. prenesená",J302,0)</f>
        <v>0</v>
      </c>
      <c r="BH302" s="171">
        <f>IF(N302="zníž. prenesená",J302,0)</f>
        <v>0</v>
      </c>
      <c r="BI302" s="171">
        <f>IF(N302="nulová",J302,0)</f>
        <v>0</v>
      </c>
      <c r="BJ302" s="18" t="s">
        <v>157</v>
      </c>
      <c r="BK302" s="172">
        <f>ROUND(I302*H302,3)</f>
        <v>0</v>
      </c>
      <c r="BL302" s="18" t="s">
        <v>156</v>
      </c>
      <c r="BM302" s="170" t="s">
        <v>371</v>
      </c>
    </row>
    <row r="303" spans="1:65" s="2" customFormat="1" ht="24" customHeight="1">
      <c r="A303" s="33"/>
      <c r="B303" s="158"/>
      <c r="C303" s="159" t="s">
        <v>372</v>
      </c>
      <c r="D303" s="215" t="s">
        <v>152</v>
      </c>
      <c r="E303" s="160" t="s">
        <v>373</v>
      </c>
      <c r="F303" s="161" t="s">
        <v>374</v>
      </c>
      <c r="G303" s="162" t="s">
        <v>196</v>
      </c>
      <c r="H303" s="163">
        <v>0.13</v>
      </c>
      <c r="I303" s="164"/>
      <c r="J303" s="163">
        <f>ROUND(I303*H303,3)</f>
        <v>0</v>
      </c>
      <c r="K303" s="165"/>
      <c r="L303" s="34"/>
      <c r="M303" s="166" t="s">
        <v>1</v>
      </c>
      <c r="N303" s="167" t="s">
        <v>42</v>
      </c>
      <c r="O303" s="59"/>
      <c r="P303" s="168">
        <f>O303*H303</f>
        <v>0</v>
      </c>
      <c r="Q303" s="168">
        <v>1.4970000000000001E-2</v>
      </c>
      <c r="R303" s="168">
        <f>Q303*H303</f>
        <v>1.9461000000000001E-3</v>
      </c>
      <c r="S303" s="168">
        <v>0</v>
      </c>
      <c r="T303" s="169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70" t="s">
        <v>156</v>
      </c>
      <c r="AT303" s="170" t="s">
        <v>152</v>
      </c>
      <c r="AU303" s="170" t="s">
        <v>157</v>
      </c>
      <c r="AY303" s="18" t="s">
        <v>150</v>
      </c>
      <c r="BE303" s="171">
        <f>IF(N303="základná",J303,0)</f>
        <v>0</v>
      </c>
      <c r="BF303" s="171">
        <f>IF(N303="znížená",J303,0)</f>
        <v>0</v>
      </c>
      <c r="BG303" s="171">
        <f>IF(N303="zákl. prenesená",J303,0)</f>
        <v>0</v>
      </c>
      <c r="BH303" s="171">
        <f>IF(N303="zníž. prenesená",J303,0)</f>
        <v>0</v>
      </c>
      <c r="BI303" s="171">
        <f>IF(N303="nulová",J303,0)</f>
        <v>0</v>
      </c>
      <c r="BJ303" s="18" t="s">
        <v>157</v>
      </c>
      <c r="BK303" s="172">
        <f>ROUND(I303*H303,3)</f>
        <v>0</v>
      </c>
      <c r="BL303" s="18" t="s">
        <v>156</v>
      </c>
      <c r="BM303" s="170" t="s">
        <v>375</v>
      </c>
    </row>
    <row r="304" spans="1:65" s="14" customFormat="1" ht="11.25">
      <c r="B304" s="181"/>
      <c r="D304" s="174" t="s">
        <v>167</v>
      </c>
      <c r="E304" s="182" t="s">
        <v>1</v>
      </c>
      <c r="F304" s="183" t="s">
        <v>376</v>
      </c>
      <c r="H304" s="184">
        <v>0.13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167</v>
      </c>
      <c r="AU304" s="182" t="s">
        <v>157</v>
      </c>
      <c r="AV304" s="14" t="s">
        <v>157</v>
      </c>
      <c r="AW304" s="14" t="s">
        <v>30</v>
      </c>
      <c r="AX304" s="14" t="s">
        <v>81</v>
      </c>
      <c r="AY304" s="182" t="s">
        <v>150</v>
      </c>
    </row>
    <row r="305" spans="1:65" s="2" customFormat="1" ht="24" customHeight="1">
      <c r="A305" s="33"/>
      <c r="B305" s="158"/>
      <c r="C305" s="205" t="s">
        <v>377</v>
      </c>
      <c r="D305" s="216" t="s">
        <v>368</v>
      </c>
      <c r="E305" s="206" t="s">
        <v>378</v>
      </c>
      <c r="F305" s="207" t="s">
        <v>379</v>
      </c>
      <c r="G305" s="208" t="s">
        <v>196</v>
      </c>
      <c r="H305" s="209">
        <v>3.7999999999999999E-2</v>
      </c>
      <c r="I305" s="210"/>
      <c r="J305" s="209">
        <f>ROUND(I305*H305,3)</f>
        <v>0</v>
      </c>
      <c r="K305" s="211"/>
      <c r="L305" s="212"/>
      <c r="M305" s="213" t="s">
        <v>1</v>
      </c>
      <c r="N305" s="214" t="s">
        <v>42</v>
      </c>
      <c r="O305" s="59"/>
      <c r="P305" s="168">
        <f>O305*H305</f>
        <v>0</v>
      </c>
      <c r="Q305" s="168">
        <v>1</v>
      </c>
      <c r="R305" s="168">
        <f>Q305*H305</f>
        <v>3.7999999999999999E-2</v>
      </c>
      <c r="S305" s="168">
        <v>0</v>
      </c>
      <c r="T305" s="169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0" t="s">
        <v>189</v>
      </c>
      <c r="AT305" s="170" t="s">
        <v>368</v>
      </c>
      <c r="AU305" s="170" t="s">
        <v>157</v>
      </c>
      <c r="AY305" s="18" t="s">
        <v>150</v>
      </c>
      <c r="BE305" s="171">
        <f>IF(N305="základná",J305,0)</f>
        <v>0</v>
      </c>
      <c r="BF305" s="171">
        <f>IF(N305="znížená",J305,0)</f>
        <v>0</v>
      </c>
      <c r="BG305" s="171">
        <f>IF(N305="zákl. prenesená",J305,0)</f>
        <v>0</v>
      </c>
      <c r="BH305" s="171">
        <f>IF(N305="zníž. prenesená",J305,0)</f>
        <v>0</v>
      </c>
      <c r="BI305" s="171">
        <f>IF(N305="nulová",J305,0)</f>
        <v>0</v>
      </c>
      <c r="BJ305" s="18" t="s">
        <v>157</v>
      </c>
      <c r="BK305" s="172">
        <f>ROUND(I305*H305,3)</f>
        <v>0</v>
      </c>
      <c r="BL305" s="18" t="s">
        <v>156</v>
      </c>
      <c r="BM305" s="170" t="s">
        <v>380</v>
      </c>
    </row>
    <row r="306" spans="1:65" s="14" customFormat="1" ht="11.25">
      <c r="B306" s="181"/>
      <c r="D306" s="174" t="s">
        <v>167</v>
      </c>
      <c r="E306" s="182" t="s">
        <v>1</v>
      </c>
      <c r="F306" s="183" t="s">
        <v>381</v>
      </c>
      <c r="H306" s="184">
        <v>3.7999999999999999E-2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2" t="s">
        <v>167</v>
      </c>
      <c r="AU306" s="182" t="s">
        <v>157</v>
      </c>
      <c r="AV306" s="14" t="s">
        <v>157</v>
      </c>
      <c r="AW306" s="14" t="s">
        <v>30</v>
      </c>
      <c r="AX306" s="14" t="s">
        <v>81</v>
      </c>
      <c r="AY306" s="182" t="s">
        <v>150</v>
      </c>
    </row>
    <row r="307" spans="1:65" s="2" customFormat="1" ht="24" customHeight="1">
      <c r="A307" s="33"/>
      <c r="B307" s="158"/>
      <c r="C307" s="205" t="s">
        <v>382</v>
      </c>
      <c r="D307" s="216" t="s">
        <v>368</v>
      </c>
      <c r="E307" s="206" t="s">
        <v>383</v>
      </c>
      <c r="F307" s="207" t="s">
        <v>384</v>
      </c>
      <c r="G307" s="208" t="s">
        <v>196</v>
      </c>
      <c r="H307" s="209">
        <v>0.04</v>
      </c>
      <c r="I307" s="210"/>
      <c r="J307" s="209">
        <f>ROUND(I307*H307,3)</f>
        <v>0</v>
      </c>
      <c r="K307" s="211"/>
      <c r="L307" s="212"/>
      <c r="M307" s="213" t="s">
        <v>1</v>
      </c>
      <c r="N307" s="214" t="s">
        <v>42</v>
      </c>
      <c r="O307" s="59"/>
      <c r="P307" s="168">
        <f>O307*H307</f>
        <v>0</v>
      </c>
      <c r="Q307" s="168">
        <v>1</v>
      </c>
      <c r="R307" s="168">
        <f>Q307*H307</f>
        <v>0.04</v>
      </c>
      <c r="S307" s="168">
        <v>0</v>
      </c>
      <c r="T307" s="169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70" t="s">
        <v>189</v>
      </c>
      <c r="AT307" s="170" t="s">
        <v>368</v>
      </c>
      <c r="AU307" s="170" t="s">
        <v>157</v>
      </c>
      <c r="AY307" s="18" t="s">
        <v>150</v>
      </c>
      <c r="BE307" s="171">
        <f>IF(N307="základná",J307,0)</f>
        <v>0</v>
      </c>
      <c r="BF307" s="171">
        <f>IF(N307="znížená",J307,0)</f>
        <v>0</v>
      </c>
      <c r="BG307" s="171">
        <f>IF(N307="zákl. prenesená",J307,0)</f>
        <v>0</v>
      </c>
      <c r="BH307" s="171">
        <f>IF(N307="zníž. prenesená",J307,0)</f>
        <v>0</v>
      </c>
      <c r="BI307" s="171">
        <f>IF(N307="nulová",J307,0)</f>
        <v>0</v>
      </c>
      <c r="BJ307" s="18" t="s">
        <v>157</v>
      </c>
      <c r="BK307" s="172">
        <f>ROUND(I307*H307,3)</f>
        <v>0</v>
      </c>
      <c r="BL307" s="18" t="s">
        <v>156</v>
      </c>
      <c r="BM307" s="170" t="s">
        <v>385</v>
      </c>
    </row>
    <row r="308" spans="1:65" s="14" customFormat="1" ht="11.25">
      <c r="B308" s="181"/>
      <c r="D308" s="174" t="s">
        <v>167</v>
      </c>
      <c r="E308" s="182" t="s">
        <v>1</v>
      </c>
      <c r="F308" s="183" t="s">
        <v>386</v>
      </c>
      <c r="H308" s="184">
        <v>0.04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2" t="s">
        <v>167</v>
      </c>
      <c r="AU308" s="182" t="s">
        <v>157</v>
      </c>
      <c r="AV308" s="14" t="s">
        <v>157</v>
      </c>
      <c r="AW308" s="14" t="s">
        <v>30</v>
      </c>
      <c r="AX308" s="14" t="s">
        <v>81</v>
      </c>
      <c r="AY308" s="182" t="s">
        <v>150</v>
      </c>
    </row>
    <row r="309" spans="1:65" s="2" customFormat="1" ht="24" customHeight="1">
      <c r="A309" s="33"/>
      <c r="B309" s="158"/>
      <c r="C309" s="205" t="s">
        <v>387</v>
      </c>
      <c r="D309" s="216" t="s">
        <v>368</v>
      </c>
      <c r="E309" s="206" t="s">
        <v>388</v>
      </c>
      <c r="F309" s="207" t="s">
        <v>389</v>
      </c>
      <c r="G309" s="208" t="s">
        <v>196</v>
      </c>
      <c r="H309" s="209">
        <v>5.1999999999999998E-2</v>
      </c>
      <c r="I309" s="210"/>
      <c r="J309" s="209">
        <f>ROUND(I309*H309,3)</f>
        <v>0</v>
      </c>
      <c r="K309" s="211"/>
      <c r="L309" s="212"/>
      <c r="M309" s="213" t="s">
        <v>1</v>
      </c>
      <c r="N309" s="214" t="s">
        <v>42</v>
      </c>
      <c r="O309" s="59"/>
      <c r="P309" s="168">
        <f>O309*H309</f>
        <v>0</v>
      </c>
      <c r="Q309" s="168">
        <v>1</v>
      </c>
      <c r="R309" s="168">
        <f>Q309*H309</f>
        <v>5.1999999999999998E-2</v>
      </c>
      <c r="S309" s="168">
        <v>0</v>
      </c>
      <c r="T309" s="169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70" t="s">
        <v>189</v>
      </c>
      <c r="AT309" s="170" t="s">
        <v>368</v>
      </c>
      <c r="AU309" s="170" t="s">
        <v>157</v>
      </c>
      <c r="AY309" s="18" t="s">
        <v>150</v>
      </c>
      <c r="BE309" s="171">
        <f>IF(N309="základná",J309,0)</f>
        <v>0</v>
      </c>
      <c r="BF309" s="171">
        <f>IF(N309="znížená",J309,0)</f>
        <v>0</v>
      </c>
      <c r="BG309" s="171">
        <f>IF(N309="zákl. prenesená",J309,0)</f>
        <v>0</v>
      </c>
      <c r="BH309" s="171">
        <f>IF(N309="zníž. prenesená",J309,0)</f>
        <v>0</v>
      </c>
      <c r="BI309" s="171">
        <f>IF(N309="nulová",J309,0)</f>
        <v>0</v>
      </c>
      <c r="BJ309" s="18" t="s">
        <v>157</v>
      </c>
      <c r="BK309" s="172">
        <f>ROUND(I309*H309,3)</f>
        <v>0</v>
      </c>
      <c r="BL309" s="18" t="s">
        <v>156</v>
      </c>
      <c r="BM309" s="170" t="s">
        <v>390</v>
      </c>
    </row>
    <row r="310" spans="1:65" s="14" customFormat="1" ht="11.25">
      <c r="B310" s="181"/>
      <c r="D310" s="174" t="s">
        <v>167</v>
      </c>
      <c r="E310" s="182" t="s">
        <v>1</v>
      </c>
      <c r="F310" s="183" t="s">
        <v>391</v>
      </c>
      <c r="H310" s="184">
        <v>5.1999999999999998E-2</v>
      </c>
      <c r="I310" s="185"/>
      <c r="L310" s="181"/>
      <c r="M310" s="186"/>
      <c r="N310" s="187"/>
      <c r="O310" s="187"/>
      <c r="P310" s="187"/>
      <c r="Q310" s="187"/>
      <c r="R310" s="187"/>
      <c r="S310" s="187"/>
      <c r="T310" s="188"/>
      <c r="AT310" s="182" t="s">
        <v>167</v>
      </c>
      <c r="AU310" s="182" t="s">
        <v>157</v>
      </c>
      <c r="AV310" s="14" t="s">
        <v>157</v>
      </c>
      <c r="AW310" s="14" t="s">
        <v>30</v>
      </c>
      <c r="AX310" s="14" t="s">
        <v>81</v>
      </c>
      <c r="AY310" s="182" t="s">
        <v>150</v>
      </c>
    </row>
    <row r="311" spans="1:65" s="2" customFormat="1" ht="24" customHeight="1">
      <c r="A311" s="33"/>
      <c r="B311" s="158"/>
      <c r="C311" s="159" t="s">
        <v>392</v>
      </c>
      <c r="D311" s="215" t="s">
        <v>152</v>
      </c>
      <c r="E311" s="160" t="s">
        <v>393</v>
      </c>
      <c r="F311" s="161" t="s">
        <v>394</v>
      </c>
      <c r="G311" s="162" t="s">
        <v>165</v>
      </c>
      <c r="H311" s="163">
        <v>2.823</v>
      </c>
      <c r="I311" s="164"/>
      <c r="J311" s="163">
        <f>ROUND(I311*H311,3)</f>
        <v>0</v>
      </c>
      <c r="K311" s="165"/>
      <c r="L311" s="34"/>
      <c r="M311" s="166" t="s">
        <v>1</v>
      </c>
      <c r="N311" s="167" t="s">
        <v>42</v>
      </c>
      <c r="O311" s="59"/>
      <c r="P311" s="168">
        <f>O311*H311</f>
        <v>0</v>
      </c>
      <c r="Q311" s="168">
        <v>2.3140299999999998</v>
      </c>
      <c r="R311" s="168">
        <f>Q311*H311</f>
        <v>6.5325066899999991</v>
      </c>
      <c r="S311" s="168">
        <v>0</v>
      </c>
      <c r="T311" s="169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0" t="s">
        <v>156</v>
      </c>
      <c r="AT311" s="170" t="s">
        <v>152</v>
      </c>
      <c r="AU311" s="170" t="s">
        <v>157</v>
      </c>
      <c r="AY311" s="18" t="s">
        <v>150</v>
      </c>
      <c r="BE311" s="171">
        <f>IF(N311="základná",J311,0)</f>
        <v>0</v>
      </c>
      <c r="BF311" s="171">
        <f>IF(N311="znížená",J311,0)</f>
        <v>0</v>
      </c>
      <c r="BG311" s="171">
        <f>IF(N311="zákl. prenesená",J311,0)</f>
        <v>0</v>
      </c>
      <c r="BH311" s="171">
        <f>IF(N311="zníž. prenesená",J311,0)</f>
        <v>0</v>
      </c>
      <c r="BI311" s="171">
        <f>IF(N311="nulová",J311,0)</f>
        <v>0</v>
      </c>
      <c r="BJ311" s="18" t="s">
        <v>157</v>
      </c>
      <c r="BK311" s="172">
        <f>ROUND(I311*H311,3)</f>
        <v>0</v>
      </c>
      <c r="BL311" s="18" t="s">
        <v>156</v>
      </c>
      <c r="BM311" s="170" t="s">
        <v>395</v>
      </c>
    </row>
    <row r="312" spans="1:65" s="13" customFormat="1" ht="11.25">
      <c r="B312" s="173"/>
      <c r="D312" s="174" t="s">
        <v>167</v>
      </c>
      <c r="E312" s="175" t="s">
        <v>1</v>
      </c>
      <c r="F312" s="176" t="s">
        <v>396</v>
      </c>
      <c r="H312" s="175" t="s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5" t="s">
        <v>167</v>
      </c>
      <c r="AU312" s="175" t="s">
        <v>157</v>
      </c>
      <c r="AV312" s="13" t="s">
        <v>81</v>
      </c>
      <c r="AW312" s="13" t="s">
        <v>30</v>
      </c>
      <c r="AX312" s="13" t="s">
        <v>76</v>
      </c>
      <c r="AY312" s="175" t="s">
        <v>150</v>
      </c>
    </row>
    <row r="313" spans="1:65" s="13" customFormat="1" ht="11.25">
      <c r="B313" s="173"/>
      <c r="D313" s="174" t="s">
        <v>167</v>
      </c>
      <c r="E313" s="175" t="s">
        <v>1</v>
      </c>
      <c r="F313" s="176" t="s">
        <v>397</v>
      </c>
      <c r="H313" s="175" t="s">
        <v>1</v>
      </c>
      <c r="I313" s="177"/>
      <c r="L313" s="173"/>
      <c r="M313" s="178"/>
      <c r="N313" s="179"/>
      <c r="O313" s="179"/>
      <c r="P313" s="179"/>
      <c r="Q313" s="179"/>
      <c r="R313" s="179"/>
      <c r="S313" s="179"/>
      <c r="T313" s="180"/>
      <c r="AT313" s="175" t="s">
        <v>167</v>
      </c>
      <c r="AU313" s="175" t="s">
        <v>157</v>
      </c>
      <c r="AV313" s="13" t="s">
        <v>81</v>
      </c>
      <c r="AW313" s="13" t="s">
        <v>30</v>
      </c>
      <c r="AX313" s="13" t="s">
        <v>76</v>
      </c>
      <c r="AY313" s="175" t="s">
        <v>150</v>
      </c>
    </row>
    <row r="314" spans="1:65" s="14" customFormat="1" ht="11.25">
      <c r="B314" s="181"/>
      <c r="D314" s="174" t="s">
        <v>167</v>
      </c>
      <c r="E314" s="182" t="s">
        <v>1</v>
      </c>
      <c r="F314" s="183" t="s">
        <v>398</v>
      </c>
      <c r="H314" s="184">
        <v>1.32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167</v>
      </c>
      <c r="AU314" s="182" t="s">
        <v>157</v>
      </c>
      <c r="AV314" s="14" t="s">
        <v>157</v>
      </c>
      <c r="AW314" s="14" t="s">
        <v>30</v>
      </c>
      <c r="AX314" s="14" t="s">
        <v>76</v>
      </c>
      <c r="AY314" s="182" t="s">
        <v>150</v>
      </c>
    </row>
    <row r="315" spans="1:65" s="13" customFormat="1" ht="11.25">
      <c r="B315" s="173"/>
      <c r="D315" s="174" t="s">
        <v>167</v>
      </c>
      <c r="E315" s="175" t="s">
        <v>1</v>
      </c>
      <c r="F315" s="176" t="s">
        <v>399</v>
      </c>
      <c r="H315" s="175" t="s">
        <v>1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5" t="s">
        <v>167</v>
      </c>
      <c r="AU315" s="175" t="s">
        <v>157</v>
      </c>
      <c r="AV315" s="13" t="s">
        <v>81</v>
      </c>
      <c r="AW315" s="13" t="s">
        <v>30</v>
      </c>
      <c r="AX315" s="13" t="s">
        <v>76</v>
      </c>
      <c r="AY315" s="175" t="s">
        <v>150</v>
      </c>
    </row>
    <row r="316" spans="1:65" s="14" customFormat="1" ht="11.25">
      <c r="B316" s="181"/>
      <c r="D316" s="174" t="s">
        <v>167</v>
      </c>
      <c r="E316" s="182" t="s">
        <v>1</v>
      </c>
      <c r="F316" s="183" t="s">
        <v>400</v>
      </c>
      <c r="H316" s="184">
        <v>0.89600000000000002</v>
      </c>
      <c r="I316" s="185"/>
      <c r="L316" s="181"/>
      <c r="M316" s="186"/>
      <c r="N316" s="187"/>
      <c r="O316" s="187"/>
      <c r="P316" s="187"/>
      <c r="Q316" s="187"/>
      <c r="R316" s="187"/>
      <c r="S316" s="187"/>
      <c r="T316" s="188"/>
      <c r="AT316" s="182" t="s">
        <v>167</v>
      </c>
      <c r="AU316" s="182" t="s">
        <v>157</v>
      </c>
      <c r="AV316" s="14" t="s">
        <v>157</v>
      </c>
      <c r="AW316" s="14" t="s">
        <v>30</v>
      </c>
      <c r="AX316" s="14" t="s">
        <v>76</v>
      </c>
      <c r="AY316" s="182" t="s">
        <v>150</v>
      </c>
    </row>
    <row r="317" spans="1:65" s="13" customFormat="1" ht="11.25">
      <c r="B317" s="173"/>
      <c r="D317" s="174" t="s">
        <v>167</v>
      </c>
      <c r="E317" s="175" t="s">
        <v>1</v>
      </c>
      <c r="F317" s="176" t="s">
        <v>401</v>
      </c>
      <c r="H317" s="175" t="s">
        <v>1</v>
      </c>
      <c r="I317" s="177"/>
      <c r="L317" s="173"/>
      <c r="M317" s="178"/>
      <c r="N317" s="179"/>
      <c r="O317" s="179"/>
      <c r="P317" s="179"/>
      <c r="Q317" s="179"/>
      <c r="R317" s="179"/>
      <c r="S317" s="179"/>
      <c r="T317" s="180"/>
      <c r="AT317" s="175" t="s">
        <v>167</v>
      </c>
      <c r="AU317" s="175" t="s">
        <v>157</v>
      </c>
      <c r="AV317" s="13" t="s">
        <v>81</v>
      </c>
      <c r="AW317" s="13" t="s">
        <v>30</v>
      </c>
      <c r="AX317" s="13" t="s">
        <v>76</v>
      </c>
      <c r="AY317" s="175" t="s">
        <v>150</v>
      </c>
    </row>
    <row r="318" spans="1:65" s="14" customFormat="1" ht="11.25">
      <c r="B318" s="181"/>
      <c r="D318" s="174" t="s">
        <v>167</v>
      </c>
      <c r="E318" s="182" t="s">
        <v>1</v>
      </c>
      <c r="F318" s="183" t="s">
        <v>402</v>
      </c>
      <c r="H318" s="184">
        <v>0.56000000000000005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167</v>
      </c>
      <c r="AU318" s="182" t="s">
        <v>157</v>
      </c>
      <c r="AV318" s="14" t="s">
        <v>157</v>
      </c>
      <c r="AW318" s="14" t="s">
        <v>30</v>
      </c>
      <c r="AX318" s="14" t="s">
        <v>76</v>
      </c>
      <c r="AY318" s="182" t="s">
        <v>150</v>
      </c>
    </row>
    <row r="319" spans="1:65" s="13" customFormat="1" ht="11.25">
      <c r="B319" s="173"/>
      <c r="D319" s="174" t="s">
        <v>167</v>
      </c>
      <c r="E319" s="175" t="s">
        <v>1</v>
      </c>
      <c r="F319" s="176" t="s">
        <v>403</v>
      </c>
      <c r="H319" s="175" t="s">
        <v>1</v>
      </c>
      <c r="I319" s="177"/>
      <c r="L319" s="173"/>
      <c r="M319" s="178"/>
      <c r="N319" s="179"/>
      <c r="O319" s="179"/>
      <c r="P319" s="179"/>
      <c r="Q319" s="179"/>
      <c r="R319" s="179"/>
      <c r="S319" s="179"/>
      <c r="T319" s="180"/>
      <c r="AT319" s="175" t="s">
        <v>167</v>
      </c>
      <c r="AU319" s="175" t="s">
        <v>157</v>
      </c>
      <c r="AV319" s="13" t="s">
        <v>81</v>
      </c>
      <c r="AW319" s="13" t="s">
        <v>30</v>
      </c>
      <c r="AX319" s="13" t="s">
        <v>76</v>
      </c>
      <c r="AY319" s="175" t="s">
        <v>150</v>
      </c>
    </row>
    <row r="320" spans="1:65" s="14" customFormat="1" ht="11.25">
      <c r="B320" s="181"/>
      <c r="D320" s="174" t="s">
        <v>167</v>
      </c>
      <c r="E320" s="182" t="s">
        <v>1</v>
      </c>
      <c r="F320" s="183" t="s">
        <v>404</v>
      </c>
      <c r="H320" s="184">
        <v>4.7E-2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167</v>
      </c>
      <c r="AU320" s="182" t="s">
        <v>157</v>
      </c>
      <c r="AV320" s="14" t="s">
        <v>157</v>
      </c>
      <c r="AW320" s="14" t="s">
        <v>30</v>
      </c>
      <c r="AX320" s="14" t="s">
        <v>76</v>
      </c>
      <c r="AY320" s="182" t="s">
        <v>150</v>
      </c>
    </row>
    <row r="321" spans="1:65" s="15" customFormat="1" ht="11.25">
      <c r="B321" s="189"/>
      <c r="D321" s="174" t="s">
        <v>167</v>
      </c>
      <c r="E321" s="190" t="s">
        <v>1</v>
      </c>
      <c r="F321" s="191" t="s">
        <v>173</v>
      </c>
      <c r="H321" s="192">
        <v>2.8230000000000004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167</v>
      </c>
      <c r="AU321" s="190" t="s">
        <v>157</v>
      </c>
      <c r="AV321" s="15" t="s">
        <v>156</v>
      </c>
      <c r="AW321" s="15" t="s">
        <v>30</v>
      </c>
      <c r="AX321" s="15" t="s">
        <v>81</v>
      </c>
      <c r="AY321" s="190" t="s">
        <v>150</v>
      </c>
    </row>
    <row r="322" spans="1:65" s="2" customFormat="1" ht="24" customHeight="1">
      <c r="A322" s="33"/>
      <c r="B322" s="158"/>
      <c r="C322" s="159" t="s">
        <v>405</v>
      </c>
      <c r="D322" s="215" t="s">
        <v>152</v>
      </c>
      <c r="E322" s="160" t="s">
        <v>406</v>
      </c>
      <c r="F322" s="161" t="s">
        <v>407</v>
      </c>
      <c r="G322" s="162" t="s">
        <v>155</v>
      </c>
      <c r="H322" s="163">
        <v>27.95</v>
      </c>
      <c r="I322" s="164"/>
      <c r="J322" s="163">
        <f>ROUND(I322*H322,3)</f>
        <v>0</v>
      </c>
      <c r="K322" s="165"/>
      <c r="L322" s="34"/>
      <c r="M322" s="166" t="s">
        <v>1</v>
      </c>
      <c r="N322" s="167" t="s">
        <v>42</v>
      </c>
      <c r="O322" s="59"/>
      <c r="P322" s="168">
        <f>O322*H322</f>
        <v>0</v>
      </c>
      <c r="Q322" s="168">
        <v>5.5999999999999995E-4</v>
      </c>
      <c r="R322" s="168">
        <f>Q322*H322</f>
        <v>1.5651999999999999E-2</v>
      </c>
      <c r="S322" s="168">
        <v>0</v>
      </c>
      <c r="T322" s="169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70" t="s">
        <v>156</v>
      </c>
      <c r="AT322" s="170" t="s">
        <v>152</v>
      </c>
      <c r="AU322" s="170" t="s">
        <v>157</v>
      </c>
      <c r="AY322" s="18" t="s">
        <v>150</v>
      </c>
      <c r="BE322" s="171">
        <f>IF(N322="základná",J322,0)</f>
        <v>0</v>
      </c>
      <c r="BF322" s="171">
        <f>IF(N322="znížená",J322,0)</f>
        <v>0</v>
      </c>
      <c r="BG322" s="171">
        <f>IF(N322="zákl. prenesená",J322,0)</f>
        <v>0</v>
      </c>
      <c r="BH322" s="171">
        <f>IF(N322="zníž. prenesená",J322,0)</f>
        <v>0</v>
      </c>
      <c r="BI322" s="171">
        <f>IF(N322="nulová",J322,0)</f>
        <v>0</v>
      </c>
      <c r="BJ322" s="18" t="s">
        <v>157</v>
      </c>
      <c r="BK322" s="172">
        <f>ROUND(I322*H322,3)</f>
        <v>0</v>
      </c>
      <c r="BL322" s="18" t="s">
        <v>156</v>
      </c>
      <c r="BM322" s="170" t="s">
        <v>408</v>
      </c>
    </row>
    <row r="323" spans="1:65" s="13" customFormat="1" ht="11.25">
      <c r="B323" s="173"/>
      <c r="D323" s="174" t="s">
        <v>167</v>
      </c>
      <c r="E323" s="175" t="s">
        <v>1</v>
      </c>
      <c r="F323" s="176" t="s">
        <v>397</v>
      </c>
      <c r="H323" s="175" t="s">
        <v>1</v>
      </c>
      <c r="I323" s="177"/>
      <c r="L323" s="173"/>
      <c r="M323" s="178"/>
      <c r="N323" s="179"/>
      <c r="O323" s="179"/>
      <c r="P323" s="179"/>
      <c r="Q323" s="179"/>
      <c r="R323" s="179"/>
      <c r="S323" s="179"/>
      <c r="T323" s="180"/>
      <c r="AT323" s="175" t="s">
        <v>167</v>
      </c>
      <c r="AU323" s="175" t="s">
        <v>157</v>
      </c>
      <c r="AV323" s="13" t="s">
        <v>81</v>
      </c>
      <c r="AW323" s="13" t="s">
        <v>30</v>
      </c>
      <c r="AX323" s="13" t="s">
        <v>76</v>
      </c>
      <c r="AY323" s="175" t="s">
        <v>150</v>
      </c>
    </row>
    <row r="324" spans="1:65" s="14" customFormat="1" ht="11.25">
      <c r="B324" s="181"/>
      <c r="D324" s="174" t="s">
        <v>167</v>
      </c>
      <c r="E324" s="182" t="s">
        <v>1</v>
      </c>
      <c r="F324" s="183" t="s">
        <v>409</v>
      </c>
      <c r="H324" s="184">
        <v>13.2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167</v>
      </c>
      <c r="AU324" s="182" t="s">
        <v>157</v>
      </c>
      <c r="AV324" s="14" t="s">
        <v>157</v>
      </c>
      <c r="AW324" s="14" t="s">
        <v>30</v>
      </c>
      <c r="AX324" s="14" t="s">
        <v>76</v>
      </c>
      <c r="AY324" s="182" t="s">
        <v>150</v>
      </c>
    </row>
    <row r="325" spans="1:65" s="13" customFormat="1" ht="11.25">
      <c r="B325" s="173"/>
      <c r="D325" s="174" t="s">
        <v>167</v>
      </c>
      <c r="E325" s="175" t="s">
        <v>1</v>
      </c>
      <c r="F325" s="176" t="s">
        <v>399</v>
      </c>
      <c r="H325" s="175" t="s">
        <v>1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5" t="s">
        <v>167</v>
      </c>
      <c r="AU325" s="175" t="s">
        <v>157</v>
      </c>
      <c r="AV325" s="13" t="s">
        <v>81</v>
      </c>
      <c r="AW325" s="13" t="s">
        <v>30</v>
      </c>
      <c r="AX325" s="13" t="s">
        <v>76</v>
      </c>
      <c r="AY325" s="175" t="s">
        <v>150</v>
      </c>
    </row>
    <row r="326" spans="1:65" s="14" customFormat="1" ht="11.25">
      <c r="B326" s="181"/>
      <c r="D326" s="174" t="s">
        <v>167</v>
      </c>
      <c r="E326" s="182" t="s">
        <v>1</v>
      </c>
      <c r="F326" s="183" t="s">
        <v>410</v>
      </c>
      <c r="H326" s="184">
        <v>8.9600000000000009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167</v>
      </c>
      <c r="AU326" s="182" t="s">
        <v>157</v>
      </c>
      <c r="AV326" s="14" t="s">
        <v>157</v>
      </c>
      <c r="AW326" s="14" t="s">
        <v>30</v>
      </c>
      <c r="AX326" s="14" t="s">
        <v>76</v>
      </c>
      <c r="AY326" s="182" t="s">
        <v>150</v>
      </c>
    </row>
    <row r="327" spans="1:65" s="13" customFormat="1" ht="11.25">
      <c r="B327" s="173"/>
      <c r="D327" s="174" t="s">
        <v>167</v>
      </c>
      <c r="E327" s="175" t="s">
        <v>1</v>
      </c>
      <c r="F327" s="176" t="s">
        <v>401</v>
      </c>
      <c r="H327" s="175" t="s">
        <v>1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5" t="s">
        <v>167</v>
      </c>
      <c r="AU327" s="175" t="s">
        <v>157</v>
      </c>
      <c r="AV327" s="13" t="s">
        <v>81</v>
      </c>
      <c r="AW327" s="13" t="s">
        <v>30</v>
      </c>
      <c r="AX327" s="13" t="s">
        <v>76</v>
      </c>
      <c r="AY327" s="175" t="s">
        <v>150</v>
      </c>
    </row>
    <row r="328" spans="1:65" s="14" customFormat="1" ht="11.25">
      <c r="B328" s="181"/>
      <c r="D328" s="174" t="s">
        <v>167</v>
      </c>
      <c r="E328" s="182" t="s">
        <v>1</v>
      </c>
      <c r="F328" s="183" t="s">
        <v>411</v>
      </c>
      <c r="H328" s="184">
        <v>5.04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2" t="s">
        <v>167</v>
      </c>
      <c r="AU328" s="182" t="s">
        <v>157</v>
      </c>
      <c r="AV328" s="14" t="s">
        <v>157</v>
      </c>
      <c r="AW328" s="14" t="s">
        <v>30</v>
      </c>
      <c r="AX328" s="14" t="s">
        <v>76</v>
      </c>
      <c r="AY328" s="182" t="s">
        <v>150</v>
      </c>
    </row>
    <row r="329" spans="1:65" s="13" customFormat="1" ht="11.25">
      <c r="B329" s="173"/>
      <c r="D329" s="174" t="s">
        <v>167</v>
      </c>
      <c r="E329" s="175" t="s">
        <v>1</v>
      </c>
      <c r="F329" s="176" t="s">
        <v>403</v>
      </c>
      <c r="H329" s="175" t="s">
        <v>1</v>
      </c>
      <c r="I329" s="177"/>
      <c r="L329" s="173"/>
      <c r="M329" s="178"/>
      <c r="N329" s="179"/>
      <c r="O329" s="179"/>
      <c r="P329" s="179"/>
      <c r="Q329" s="179"/>
      <c r="R329" s="179"/>
      <c r="S329" s="179"/>
      <c r="T329" s="180"/>
      <c r="AT329" s="175" t="s">
        <v>167</v>
      </c>
      <c r="AU329" s="175" t="s">
        <v>157</v>
      </c>
      <c r="AV329" s="13" t="s">
        <v>81</v>
      </c>
      <c r="AW329" s="13" t="s">
        <v>30</v>
      </c>
      <c r="AX329" s="13" t="s">
        <v>76</v>
      </c>
      <c r="AY329" s="175" t="s">
        <v>150</v>
      </c>
    </row>
    <row r="330" spans="1:65" s="14" customFormat="1" ht="11.25">
      <c r="B330" s="181"/>
      <c r="D330" s="174" t="s">
        <v>167</v>
      </c>
      <c r="E330" s="182" t="s">
        <v>1</v>
      </c>
      <c r="F330" s="183" t="s">
        <v>412</v>
      </c>
      <c r="H330" s="184">
        <v>0.75</v>
      </c>
      <c r="I330" s="185"/>
      <c r="L330" s="181"/>
      <c r="M330" s="186"/>
      <c r="N330" s="187"/>
      <c r="O330" s="187"/>
      <c r="P330" s="187"/>
      <c r="Q330" s="187"/>
      <c r="R330" s="187"/>
      <c r="S330" s="187"/>
      <c r="T330" s="188"/>
      <c r="AT330" s="182" t="s">
        <v>167</v>
      </c>
      <c r="AU330" s="182" t="s">
        <v>157</v>
      </c>
      <c r="AV330" s="14" t="s">
        <v>157</v>
      </c>
      <c r="AW330" s="14" t="s">
        <v>30</v>
      </c>
      <c r="AX330" s="14" t="s">
        <v>76</v>
      </c>
      <c r="AY330" s="182" t="s">
        <v>150</v>
      </c>
    </row>
    <row r="331" spans="1:65" s="15" customFormat="1" ht="11.25">
      <c r="B331" s="189"/>
      <c r="D331" s="174" t="s">
        <v>167</v>
      </c>
      <c r="E331" s="190" t="s">
        <v>1</v>
      </c>
      <c r="F331" s="191" t="s">
        <v>173</v>
      </c>
      <c r="H331" s="192">
        <v>27.95</v>
      </c>
      <c r="I331" s="193"/>
      <c r="L331" s="189"/>
      <c r="M331" s="194"/>
      <c r="N331" s="195"/>
      <c r="O331" s="195"/>
      <c r="P331" s="195"/>
      <c r="Q331" s="195"/>
      <c r="R331" s="195"/>
      <c r="S331" s="195"/>
      <c r="T331" s="196"/>
      <c r="AT331" s="190" t="s">
        <v>167</v>
      </c>
      <c r="AU331" s="190" t="s">
        <v>157</v>
      </c>
      <c r="AV331" s="15" t="s">
        <v>156</v>
      </c>
      <c r="AW331" s="15" t="s">
        <v>30</v>
      </c>
      <c r="AX331" s="15" t="s">
        <v>81</v>
      </c>
      <c r="AY331" s="190" t="s">
        <v>150</v>
      </c>
    </row>
    <row r="332" spans="1:65" s="2" customFormat="1" ht="24" customHeight="1">
      <c r="A332" s="33"/>
      <c r="B332" s="158"/>
      <c r="C332" s="159" t="s">
        <v>413</v>
      </c>
      <c r="D332" s="215" t="s">
        <v>152</v>
      </c>
      <c r="E332" s="160" t="s">
        <v>414</v>
      </c>
      <c r="F332" s="161" t="s">
        <v>415</v>
      </c>
      <c r="G332" s="162" t="s">
        <v>155</v>
      </c>
      <c r="H332" s="163">
        <v>27.95</v>
      </c>
      <c r="I332" s="164"/>
      <c r="J332" s="163">
        <f>ROUND(I332*H332,3)</f>
        <v>0</v>
      </c>
      <c r="K332" s="165"/>
      <c r="L332" s="34"/>
      <c r="M332" s="166" t="s">
        <v>1</v>
      </c>
      <c r="N332" s="167" t="s">
        <v>42</v>
      </c>
      <c r="O332" s="59"/>
      <c r="P332" s="168">
        <f>O332*H332</f>
        <v>0</v>
      </c>
      <c r="Q332" s="168">
        <v>0</v>
      </c>
      <c r="R332" s="168">
        <f>Q332*H332</f>
        <v>0</v>
      </c>
      <c r="S332" s="168">
        <v>0</v>
      </c>
      <c r="T332" s="169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70" t="s">
        <v>156</v>
      </c>
      <c r="AT332" s="170" t="s">
        <v>152</v>
      </c>
      <c r="AU332" s="170" t="s">
        <v>157</v>
      </c>
      <c r="AY332" s="18" t="s">
        <v>150</v>
      </c>
      <c r="BE332" s="171">
        <f>IF(N332="základná",J332,0)</f>
        <v>0</v>
      </c>
      <c r="BF332" s="171">
        <f>IF(N332="znížená",J332,0)</f>
        <v>0</v>
      </c>
      <c r="BG332" s="171">
        <f>IF(N332="zákl. prenesená",J332,0)</f>
        <v>0</v>
      </c>
      <c r="BH332" s="171">
        <f>IF(N332="zníž. prenesená",J332,0)</f>
        <v>0</v>
      </c>
      <c r="BI332" s="171">
        <f>IF(N332="nulová",J332,0)</f>
        <v>0</v>
      </c>
      <c r="BJ332" s="18" t="s">
        <v>157</v>
      </c>
      <c r="BK332" s="172">
        <f>ROUND(I332*H332,3)</f>
        <v>0</v>
      </c>
      <c r="BL332" s="18" t="s">
        <v>156</v>
      </c>
      <c r="BM332" s="170" t="s">
        <v>416</v>
      </c>
    </row>
    <row r="333" spans="1:65" s="2" customFormat="1" ht="24" customHeight="1">
      <c r="A333" s="33"/>
      <c r="B333" s="158"/>
      <c r="C333" s="159" t="s">
        <v>417</v>
      </c>
      <c r="D333" s="159" t="s">
        <v>152</v>
      </c>
      <c r="E333" s="160" t="s">
        <v>418</v>
      </c>
      <c r="F333" s="161" t="s">
        <v>419</v>
      </c>
      <c r="G333" s="162" t="s">
        <v>155</v>
      </c>
      <c r="H333" s="163">
        <v>53.070999999999998</v>
      </c>
      <c r="I333" s="164"/>
      <c r="J333" s="163">
        <f>ROUND(I333*H333,3)</f>
        <v>0</v>
      </c>
      <c r="K333" s="165"/>
      <c r="L333" s="34"/>
      <c r="M333" s="166" t="s">
        <v>1</v>
      </c>
      <c r="N333" s="167" t="s">
        <v>42</v>
      </c>
      <c r="O333" s="59"/>
      <c r="P333" s="168">
        <f>O333*H333</f>
        <v>0</v>
      </c>
      <c r="Q333" s="168">
        <v>7.6649999999999996E-2</v>
      </c>
      <c r="R333" s="168">
        <f>Q333*H333</f>
        <v>4.0678921499999996</v>
      </c>
      <c r="S333" s="168">
        <v>0</v>
      </c>
      <c r="T333" s="169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0" t="s">
        <v>156</v>
      </c>
      <c r="AT333" s="170" t="s">
        <v>152</v>
      </c>
      <c r="AU333" s="170" t="s">
        <v>157</v>
      </c>
      <c r="AY333" s="18" t="s">
        <v>150</v>
      </c>
      <c r="BE333" s="171">
        <f>IF(N333="základná",J333,0)</f>
        <v>0</v>
      </c>
      <c r="BF333" s="171">
        <f>IF(N333="znížená",J333,0)</f>
        <v>0</v>
      </c>
      <c r="BG333" s="171">
        <f>IF(N333="zákl. prenesená",J333,0)</f>
        <v>0</v>
      </c>
      <c r="BH333" s="171">
        <f>IF(N333="zníž. prenesená",J333,0)</f>
        <v>0</v>
      </c>
      <c r="BI333" s="171">
        <f>IF(N333="nulová",J333,0)</f>
        <v>0</v>
      </c>
      <c r="BJ333" s="18" t="s">
        <v>157</v>
      </c>
      <c r="BK333" s="172">
        <f>ROUND(I333*H333,3)</f>
        <v>0</v>
      </c>
      <c r="BL333" s="18" t="s">
        <v>156</v>
      </c>
      <c r="BM333" s="170" t="s">
        <v>420</v>
      </c>
    </row>
    <row r="334" spans="1:65" s="13" customFormat="1" ht="11.25">
      <c r="B334" s="173"/>
      <c r="D334" s="174" t="s">
        <v>167</v>
      </c>
      <c r="E334" s="175" t="s">
        <v>1</v>
      </c>
      <c r="F334" s="176" t="s">
        <v>215</v>
      </c>
      <c r="H334" s="175" t="s">
        <v>1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5" t="s">
        <v>167</v>
      </c>
      <c r="AU334" s="175" t="s">
        <v>157</v>
      </c>
      <c r="AV334" s="13" t="s">
        <v>81</v>
      </c>
      <c r="AW334" s="13" t="s">
        <v>30</v>
      </c>
      <c r="AX334" s="13" t="s">
        <v>76</v>
      </c>
      <c r="AY334" s="175" t="s">
        <v>150</v>
      </c>
    </row>
    <row r="335" spans="1:65" s="14" customFormat="1" ht="11.25">
      <c r="B335" s="181"/>
      <c r="D335" s="174" t="s">
        <v>167</v>
      </c>
      <c r="E335" s="182" t="s">
        <v>1</v>
      </c>
      <c r="F335" s="183" t="s">
        <v>421</v>
      </c>
      <c r="H335" s="184">
        <v>26.55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2" t="s">
        <v>167</v>
      </c>
      <c r="AU335" s="182" t="s">
        <v>157</v>
      </c>
      <c r="AV335" s="14" t="s">
        <v>157</v>
      </c>
      <c r="AW335" s="14" t="s">
        <v>30</v>
      </c>
      <c r="AX335" s="14" t="s">
        <v>76</v>
      </c>
      <c r="AY335" s="182" t="s">
        <v>150</v>
      </c>
    </row>
    <row r="336" spans="1:65" s="16" customFormat="1" ht="11.25">
      <c r="B336" s="197"/>
      <c r="D336" s="174" t="s">
        <v>167</v>
      </c>
      <c r="E336" s="198" t="s">
        <v>1</v>
      </c>
      <c r="F336" s="199" t="s">
        <v>299</v>
      </c>
      <c r="H336" s="200">
        <v>26.55</v>
      </c>
      <c r="I336" s="201"/>
      <c r="L336" s="197"/>
      <c r="M336" s="202"/>
      <c r="N336" s="203"/>
      <c r="O336" s="203"/>
      <c r="P336" s="203"/>
      <c r="Q336" s="203"/>
      <c r="R336" s="203"/>
      <c r="S336" s="203"/>
      <c r="T336" s="204"/>
      <c r="AT336" s="198" t="s">
        <v>167</v>
      </c>
      <c r="AU336" s="198" t="s">
        <v>157</v>
      </c>
      <c r="AV336" s="16" t="s">
        <v>162</v>
      </c>
      <c r="AW336" s="16" t="s">
        <v>30</v>
      </c>
      <c r="AX336" s="16" t="s">
        <v>76</v>
      </c>
      <c r="AY336" s="198" t="s">
        <v>150</v>
      </c>
    </row>
    <row r="337" spans="1:65" s="13" customFormat="1" ht="11.25">
      <c r="B337" s="173"/>
      <c r="D337" s="174" t="s">
        <v>167</v>
      </c>
      <c r="E337" s="175" t="s">
        <v>1</v>
      </c>
      <c r="F337" s="176" t="s">
        <v>302</v>
      </c>
      <c r="H337" s="175" t="s">
        <v>1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5" t="s">
        <v>167</v>
      </c>
      <c r="AU337" s="175" t="s">
        <v>157</v>
      </c>
      <c r="AV337" s="13" t="s">
        <v>81</v>
      </c>
      <c r="AW337" s="13" t="s">
        <v>30</v>
      </c>
      <c r="AX337" s="13" t="s">
        <v>76</v>
      </c>
      <c r="AY337" s="175" t="s">
        <v>150</v>
      </c>
    </row>
    <row r="338" spans="1:65" s="14" customFormat="1" ht="11.25">
      <c r="B338" s="181"/>
      <c r="D338" s="174" t="s">
        <v>167</v>
      </c>
      <c r="E338" s="182" t="s">
        <v>1</v>
      </c>
      <c r="F338" s="183" t="s">
        <v>422</v>
      </c>
      <c r="H338" s="184">
        <v>9.5879999999999992</v>
      </c>
      <c r="I338" s="185"/>
      <c r="L338" s="181"/>
      <c r="M338" s="186"/>
      <c r="N338" s="187"/>
      <c r="O338" s="187"/>
      <c r="P338" s="187"/>
      <c r="Q338" s="187"/>
      <c r="R338" s="187"/>
      <c r="S338" s="187"/>
      <c r="T338" s="188"/>
      <c r="AT338" s="182" t="s">
        <v>167</v>
      </c>
      <c r="AU338" s="182" t="s">
        <v>157</v>
      </c>
      <c r="AV338" s="14" t="s">
        <v>157</v>
      </c>
      <c r="AW338" s="14" t="s">
        <v>30</v>
      </c>
      <c r="AX338" s="14" t="s">
        <v>76</v>
      </c>
      <c r="AY338" s="182" t="s">
        <v>150</v>
      </c>
    </row>
    <row r="339" spans="1:65" s="14" customFormat="1" ht="11.25">
      <c r="B339" s="181"/>
      <c r="D339" s="174" t="s">
        <v>167</v>
      </c>
      <c r="E339" s="182" t="s">
        <v>1</v>
      </c>
      <c r="F339" s="183" t="s">
        <v>423</v>
      </c>
      <c r="H339" s="184">
        <v>9.8529999999999998</v>
      </c>
      <c r="I339" s="185"/>
      <c r="L339" s="181"/>
      <c r="M339" s="186"/>
      <c r="N339" s="187"/>
      <c r="O339" s="187"/>
      <c r="P339" s="187"/>
      <c r="Q339" s="187"/>
      <c r="R339" s="187"/>
      <c r="S339" s="187"/>
      <c r="T339" s="188"/>
      <c r="AT339" s="182" t="s">
        <v>167</v>
      </c>
      <c r="AU339" s="182" t="s">
        <v>157</v>
      </c>
      <c r="AV339" s="14" t="s">
        <v>157</v>
      </c>
      <c r="AW339" s="14" t="s">
        <v>30</v>
      </c>
      <c r="AX339" s="14" t="s">
        <v>76</v>
      </c>
      <c r="AY339" s="182" t="s">
        <v>150</v>
      </c>
    </row>
    <row r="340" spans="1:65" s="14" customFormat="1" ht="11.25">
      <c r="B340" s="181"/>
      <c r="D340" s="174" t="s">
        <v>167</v>
      </c>
      <c r="E340" s="182" t="s">
        <v>1</v>
      </c>
      <c r="F340" s="183" t="s">
        <v>424</v>
      </c>
      <c r="H340" s="184">
        <v>-2.02</v>
      </c>
      <c r="I340" s="185"/>
      <c r="L340" s="181"/>
      <c r="M340" s="186"/>
      <c r="N340" s="187"/>
      <c r="O340" s="187"/>
      <c r="P340" s="187"/>
      <c r="Q340" s="187"/>
      <c r="R340" s="187"/>
      <c r="S340" s="187"/>
      <c r="T340" s="188"/>
      <c r="AT340" s="182" t="s">
        <v>167</v>
      </c>
      <c r="AU340" s="182" t="s">
        <v>157</v>
      </c>
      <c r="AV340" s="14" t="s">
        <v>157</v>
      </c>
      <c r="AW340" s="14" t="s">
        <v>30</v>
      </c>
      <c r="AX340" s="14" t="s">
        <v>76</v>
      </c>
      <c r="AY340" s="182" t="s">
        <v>150</v>
      </c>
    </row>
    <row r="341" spans="1:65" s="16" customFormat="1" ht="11.25">
      <c r="B341" s="197"/>
      <c r="D341" s="174" t="s">
        <v>167</v>
      </c>
      <c r="E341" s="198" t="s">
        <v>1</v>
      </c>
      <c r="F341" s="199" t="s">
        <v>299</v>
      </c>
      <c r="H341" s="200">
        <v>17.420999999999999</v>
      </c>
      <c r="I341" s="201"/>
      <c r="L341" s="197"/>
      <c r="M341" s="202"/>
      <c r="N341" s="203"/>
      <c r="O341" s="203"/>
      <c r="P341" s="203"/>
      <c r="Q341" s="203"/>
      <c r="R341" s="203"/>
      <c r="S341" s="203"/>
      <c r="T341" s="204"/>
      <c r="AT341" s="198" t="s">
        <v>167</v>
      </c>
      <c r="AU341" s="198" t="s">
        <v>157</v>
      </c>
      <c r="AV341" s="16" t="s">
        <v>162</v>
      </c>
      <c r="AW341" s="16" t="s">
        <v>30</v>
      </c>
      <c r="AX341" s="16" t="s">
        <v>76</v>
      </c>
      <c r="AY341" s="198" t="s">
        <v>150</v>
      </c>
    </row>
    <row r="342" spans="1:65" s="13" customFormat="1" ht="11.25">
      <c r="B342" s="173"/>
      <c r="D342" s="174" t="s">
        <v>167</v>
      </c>
      <c r="E342" s="175" t="s">
        <v>1</v>
      </c>
      <c r="F342" s="176" t="s">
        <v>396</v>
      </c>
      <c r="H342" s="175" t="s">
        <v>1</v>
      </c>
      <c r="I342" s="177"/>
      <c r="L342" s="173"/>
      <c r="M342" s="178"/>
      <c r="N342" s="179"/>
      <c r="O342" s="179"/>
      <c r="P342" s="179"/>
      <c r="Q342" s="179"/>
      <c r="R342" s="179"/>
      <c r="S342" s="179"/>
      <c r="T342" s="180"/>
      <c r="AT342" s="175" t="s">
        <v>167</v>
      </c>
      <c r="AU342" s="175" t="s">
        <v>157</v>
      </c>
      <c r="AV342" s="13" t="s">
        <v>81</v>
      </c>
      <c r="AW342" s="13" t="s">
        <v>30</v>
      </c>
      <c r="AX342" s="13" t="s">
        <v>76</v>
      </c>
      <c r="AY342" s="175" t="s">
        <v>150</v>
      </c>
    </row>
    <row r="343" spans="1:65" s="14" customFormat="1" ht="11.25">
      <c r="B343" s="181"/>
      <c r="D343" s="174" t="s">
        <v>167</v>
      </c>
      <c r="E343" s="182" t="s">
        <v>1</v>
      </c>
      <c r="F343" s="183" t="s">
        <v>425</v>
      </c>
      <c r="H343" s="184">
        <v>9.1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2" t="s">
        <v>167</v>
      </c>
      <c r="AU343" s="182" t="s">
        <v>157</v>
      </c>
      <c r="AV343" s="14" t="s">
        <v>157</v>
      </c>
      <c r="AW343" s="14" t="s">
        <v>30</v>
      </c>
      <c r="AX343" s="14" t="s">
        <v>76</v>
      </c>
      <c r="AY343" s="182" t="s">
        <v>150</v>
      </c>
    </row>
    <row r="344" spans="1:65" s="15" customFormat="1" ht="11.25">
      <c r="B344" s="189"/>
      <c r="D344" s="174" t="s">
        <v>167</v>
      </c>
      <c r="E344" s="190" t="s">
        <v>1</v>
      </c>
      <c r="F344" s="191" t="s">
        <v>173</v>
      </c>
      <c r="H344" s="192">
        <v>53.070999999999998</v>
      </c>
      <c r="I344" s="193"/>
      <c r="L344" s="189"/>
      <c r="M344" s="194"/>
      <c r="N344" s="195"/>
      <c r="O344" s="195"/>
      <c r="P344" s="195"/>
      <c r="Q344" s="195"/>
      <c r="R344" s="195"/>
      <c r="S344" s="195"/>
      <c r="T344" s="196"/>
      <c r="AT344" s="190" t="s">
        <v>167</v>
      </c>
      <c r="AU344" s="190" t="s">
        <v>157</v>
      </c>
      <c r="AV344" s="15" t="s">
        <v>156</v>
      </c>
      <c r="AW344" s="15" t="s">
        <v>30</v>
      </c>
      <c r="AX344" s="15" t="s">
        <v>81</v>
      </c>
      <c r="AY344" s="190" t="s">
        <v>150</v>
      </c>
    </row>
    <row r="345" spans="1:65" s="2" customFormat="1" ht="24" customHeight="1">
      <c r="A345" s="33"/>
      <c r="B345" s="158"/>
      <c r="C345" s="159" t="s">
        <v>426</v>
      </c>
      <c r="D345" s="159" t="s">
        <v>152</v>
      </c>
      <c r="E345" s="160" t="s">
        <v>427</v>
      </c>
      <c r="F345" s="161" t="s">
        <v>428</v>
      </c>
      <c r="G345" s="162" t="s">
        <v>155</v>
      </c>
      <c r="H345" s="163">
        <v>43.679000000000002</v>
      </c>
      <c r="I345" s="164"/>
      <c r="J345" s="163">
        <f>ROUND(I345*H345,3)</f>
        <v>0</v>
      </c>
      <c r="K345" s="165"/>
      <c r="L345" s="34"/>
      <c r="M345" s="166" t="s">
        <v>1</v>
      </c>
      <c r="N345" s="167" t="s">
        <v>42</v>
      </c>
      <c r="O345" s="59"/>
      <c r="P345" s="168">
        <f>O345*H345</f>
        <v>0</v>
      </c>
      <c r="Q345" s="168">
        <v>9.7919999999999993E-2</v>
      </c>
      <c r="R345" s="168">
        <f>Q345*H345</f>
        <v>4.2770476799999999</v>
      </c>
      <c r="S345" s="168">
        <v>0</v>
      </c>
      <c r="T345" s="169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70" t="s">
        <v>156</v>
      </c>
      <c r="AT345" s="170" t="s">
        <v>152</v>
      </c>
      <c r="AU345" s="170" t="s">
        <v>157</v>
      </c>
      <c r="AY345" s="18" t="s">
        <v>150</v>
      </c>
      <c r="BE345" s="171">
        <f>IF(N345="základná",J345,0)</f>
        <v>0</v>
      </c>
      <c r="BF345" s="171">
        <f>IF(N345="znížená",J345,0)</f>
        <v>0</v>
      </c>
      <c r="BG345" s="171">
        <f>IF(N345="zákl. prenesená",J345,0)</f>
        <v>0</v>
      </c>
      <c r="BH345" s="171">
        <f>IF(N345="zníž. prenesená",J345,0)</f>
        <v>0</v>
      </c>
      <c r="BI345" s="171">
        <f>IF(N345="nulová",J345,0)</f>
        <v>0</v>
      </c>
      <c r="BJ345" s="18" t="s">
        <v>157</v>
      </c>
      <c r="BK345" s="172">
        <f>ROUND(I345*H345,3)</f>
        <v>0</v>
      </c>
      <c r="BL345" s="18" t="s">
        <v>156</v>
      </c>
      <c r="BM345" s="170" t="s">
        <v>429</v>
      </c>
    </row>
    <row r="346" spans="1:65" s="13" customFormat="1" ht="11.25">
      <c r="B346" s="173"/>
      <c r="D346" s="174" t="s">
        <v>167</v>
      </c>
      <c r="E346" s="175" t="s">
        <v>1</v>
      </c>
      <c r="F346" s="176" t="s">
        <v>430</v>
      </c>
      <c r="H346" s="175" t="s">
        <v>1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5" t="s">
        <v>167</v>
      </c>
      <c r="AU346" s="175" t="s">
        <v>157</v>
      </c>
      <c r="AV346" s="13" t="s">
        <v>81</v>
      </c>
      <c r="AW346" s="13" t="s">
        <v>30</v>
      </c>
      <c r="AX346" s="13" t="s">
        <v>76</v>
      </c>
      <c r="AY346" s="175" t="s">
        <v>150</v>
      </c>
    </row>
    <row r="347" spans="1:65" s="14" customFormat="1" ht="11.25">
      <c r="B347" s="181"/>
      <c r="D347" s="174" t="s">
        <v>167</v>
      </c>
      <c r="E347" s="182" t="s">
        <v>1</v>
      </c>
      <c r="F347" s="183" t="s">
        <v>431</v>
      </c>
      <c r="H347" s="184">
        <v>21.535</v>
      </c>
      <c r="I347" s="185"/>
      <c r="L347" s="181"/>
      <c r="M347" s="186"/>
      <c r="N347" s="187"/>
      <c r="O347" s="187"/>
      <c r="P347" s="187"/>
      <c r="Q347" s="187"/>
      <c r="R347" s="187"/>
      <c r="S347" s="187"/>
      <c r="T347" s="188"/>
      <c r="AT347" s="182" t="s">
        <v>167</v>
      </c>
      <c r="AU347" s="182" t="s">
        <v>157</v>
      </c>
      <c r="AV347" s="14" t="s">
        <v>157</v>
      </c>
      <c r="AW347" s="14" t="s">
        <v>30</v>
      </c>
      <c r="AX347" s="14" t="s">
        <v>76</v>
      </c>
      <c r="AY347" s="182" t="s">
        <v>150</v>
      </c>
    </row>
    <row r="348" spans="1:65" s="14" customFormat="1" ht="11.25">
      <c r="B348" s="181"/>
      <c r="D348" s="174" t="s">
        <v>167</v>
      </c>
      <c r="E348" s="182" t="s">
        <v>1</v>
      </c>
      <c r="F348" s="183" t="s">
        <v>424</v>
      </c>
      <c r="H348" s="184">
        <v>-2.02</v>
      </c>
      <c r="I348" s="185"/>
      <c r="L348" s="181"/>
      <c r="M348" s="186"/>
      <c r="N348" s="187"/>
      <c r="O348" s="187"/>
      <c r="P348" s="187"/>
      <c r="Q348" s="187"/>
      <c r="R348" s="187"/>
      <c r="S348" s="187"/>
      <c r="T348" s="188"/>
      <c r="AT348" s="182" t="s">
        <v>167</v>
      </c>
      <c r="AU348" s="182" t="s">
        <v>157</v>
      </c>
      <c r="AV348" s="14" t="s">
        <v>157</v>
      </c>
      <c r="AW348" s="14" t="s">
        <v>30</v>
      </c>
      <c r="AX348" s="14" t="s">
        <v>76</v>
      </c>
      <c r="AY348" s="182" t="s">
        <v>150</v>
      </c>
    </row>
    <row r="349" spans="1:65" s="16" customFormat="1" ht="11.25">
      <c r="B349" s="197"/>
      <c r="D349" s="174" t="s">
        <v>167</v>
      </c>
      <c r="E349" s="198" t="s">
        <v>1</v>
      </c>
      <c r="F349" s="199" t="s">
        <v>299</v>
      </c>
      <c r="H349" s="200">
        <v>19.515000000000001</v>
      </c>
      <c r="I349" s="201"/>
      <c r="L349" s="197"/>
      <c r="M349" s="202"/>
      <c r="N349" s="203"/>
      <c r="O349" s="203"/>
      <c r="P349" s="203"/>
      <c r="Q349" s="203"/>
      <c r="R349" s="203"/>
      <c r="S349" s="203"/>
      <c r="T349" s="204"/>
      <c r="AT349" s="198" t="s">
        <v>167</v>
      </c>
      <c r="AU349" s="198" t="s">
        <v>157</v>
      </c>
      <c r="AV349" s="16" t="s">
        <v>162</v>
      </c>
      <c r="AW349" s="16" t="s">
        <v>30</v>
      </c>
      <c r="AX349" s="16" t="s">
        <v>76</v>
      </c>
      <c r="AY349" s="198" t="s">
        <v>150</v>
      </c>
    </row>
    <row r="350" spans="1:65" s="13" customFormat="1" ht="11.25">
      <c r="B350" s="173"/>
      <c r="D350" s="174" t="s">
        <v>167</v>
      </c>
      <c r="E350" s="175" t="s">
        <v>1</v>
      </c>
      <c r="F350" s="176" t="s">
        <v>302</v>
      </c>
      <c r="H350" s="175" t="s">
        <v>1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5" t="s">
        <v>167</v>
      </c>
      <c r="AU350" s="175" t="s">
        <v>157</v>
      </c>
      <c r="AV350" s="13" t="s">
        <v>81</v>
      </c>
      <c r="AW350" s="13" t="s">
        <v>30</v>
      </c>
      <c r="AX350" s="13" t="s">
        <v>76</v>
      </c>
      <c r="AY350" s="175" t="s">
        <v>150</v>
      </c>
    </row>
    <row r="351" spans="1:65" s="14" customFormat="1" ht="11.25">
      <c r="B351" s="181"/>
      <c r="D351" s="174" t="s">
        <v>167</v>
      </c>
      <c r="E351" s="182" t="s">
        <v>1</v>
      </c>
      <c r="F351" s="183" t="s">
        <v>432</v>
      </c>
      <c r="H351" s="184">
        <v>27.58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167</v>
      </c>
      <c r="AU351" s="182" t="s">
        <v>157</v>
      </c>
      <c r="AV351" s="14" t="s">
        <v>157</v>
      </c>
      <c r="AW351" s="14" t="s">
        <v>30</v>
      </c>
      <c r="AX351" s="14" t="s">
        <v>76</v>
      </c>
      <c r="AY351" s="182" t="s">
        <v>150</v>
      </c>
    </row>
    <row r="352" spans="1:65" s="14" customFormat="1" ht="11.25">
      <c r="B352" s="181"/>
      <c r="D352" s="174" t="s">
        <v>167</v>
      </c>
      <c r="E352" s="182" t="s">
        <v>1</v>
      </c>
      <c r="F352" s="183" t="s">
        <v>433</v>
      </c>
      <c r="H352" s="184">
        <v>-1.6160000000000001</v>
      </c>
      <c r="I352" s="185"/>
      <c r="L352" s="181"/>
      <c r="M352" s="186"/>
      <c r="N352" s="187"/>
      <c r="O352" s="187"/>
      <c r="P352" s="187"/>
      <c r="Q352" s="187"/>
      <c r="R352" s="187"/>
      <c r="S352" s="187"/>
      <c r="T352" s="188"/>
      <c r="AT352" s="182" t="s">
        <v>167</v>
      </c>
      <c r="AU352" s="182" t="s">
        <v>157</v>
      </c>
      <c r="AV352" s="14" t="s">
        <v>157</v>
      </c>
      <c r="AW352" s="14" t="s">
        <v>30</v>
      </c>
      <c r="AX352" s="14" t="s">
        <v>76</v>
      </c>
      <c r="AY352" s="182" t="s">
        <v>150</v>
      </c>
    </row>
    <row r="353" spans="1:65" s="14" customFormat="1" ht="11.25">
      <c r="B353" s="181"/>
      <c r="D353" s="174" t="s">
        <v>167</v>
      </c>
      <c r="E353" s="182" t="s">
        <v>1</v>
      </c>
      <c r="F353" s="183" t="s">
        <v>434</v>
      </c>
      <c r="H353" s="184">
        <v>-1.8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2" t="s">
        <v>167</v>
      </c>
      <c r="AU353" s="182" t="s">
        <v>157</v>
      </c>
      <c r="AV353" s="14" t="s">
        <v>157</v>
      </c>
      <c r="AW353" s="14" t="s">
        <v>30</v>
      </c>
      <c r="AX353" s="14" t="s">
        <v>76</v>
      </c>
      <c r="AY353" s="182" t="s">
        <v>150</v>
      </c>
    </row>
    <row r="354" spans="1:65" s="16" customFormat="1" ht="11.25">
      <c r="B354" s="197"/>
      <c r="D354" s="174" t="s">
        <v>167</v>
      </c>
      <c r="E354" s="198" t="s">
        <v>1</v>
      </c>
      <c r="F354" s="199" t="s">
        <v>299</v>
      </c>
      <c r="H354" s="200">
        <v>24.163999999999998</v>
      </c>
      <c r="I354" s="201"/>
      <c r="L354" s="197"/>
      <c r="M354" s="202"/>
      <c r="N354" s="203"/>
      <c r="O354" s="203"/>
      <c r="P354" s="203"/>
      <c r="Q354" s="203"/>
      <c r="R354" s="203"/>
      <c r="S354" s="203"/>
      <c r="T354" s="204"/>
      <c r="AT354" s="198" t="s">
        <v>167</v>
      </c>
      <c r="AU354" s="198" t="s">
        <v>157</v>
      </c>
      <c r="AV354" s="16" t="s">
        <v>162</v>
      </c>
      <c r="AW354" s="16" t="s">
        <v>30</v>
      </c>
      <c r="AX354" s="16" t="s">
        <v>76</v>
      </c>
      <c r="AY354" s="198" t="s">
        <v>150</v>
      </c>
    </row>
    <row r="355" spans="1:65" s="15" customFormat="1" ht="11.25">
      <c r="B355" s="189"/>
      <c r="D355" s="174" t="s">
        <v>167</v>
      </c>
      <c r="E355" s="190" t="s">
        <v>1</v>
      </c>
      <c r="F355" s="191" t="s">
        <v>173</v>
      </c>
      <c r="H355" s="192">
        <v>43.679000000000002</v>
      </c>
      <c r="I355" s="193"/>
      <c r="L355" s="189"/>
      <c r="M355" s="194"/>
      <c r="N355" s="195"/>
      <c r="O355" s="195"/>
      <c r="P355" s="195"/>
      <c r="Q355" s="195"/>
      <c r="R355" s="195"/>
      <c r="S355" s="195"/>
      <c r="T355" s="196"/>
      <c r="AT355" s="190" t="s">
        <v>167</v>
      </c>
      <c r="AU355" s="190" t="s">
        <v>157</v>
      </c>
      <c r="AV355" s="15" t="s">
        <v>156</v>
      </c>
      <c r="AW355" s="15" t="s">
        <v>30</v>
      </c>
      <c r="AX355" s="15" t="s">
        <v>81</v>
      </c>
      <c r="AY355" s="190" t="s">
        <v>150</v>
      </c>
    </row>
    <row r="356" spans="1:65" s="2" customFormat="1" ht="24" customHeight="1">
      <c r="A356" s="33"/>
      <c r="B356" s="158"/>
      <c r="C356" s="159" t="s">
        <v>435</v>
      </c>
      <c r="D356" s="159" t="s">
        <v>152</v>
      </c>
      <c r="E356" s="160" t="s">
        <v>436</v>
      </c>
      <c r="F356" s="161" t="s">
        <v>437</v>
      </c>
      <c r="G356" s="162" t="s">
        <v>155</v>
      </c>
      <c r="H356" s="163">
        <v>236.07</v>
      </c>
      <c r="I356" s="164"/>
      <c r="J356" s="163">
        <f>ROUND(I356*H356,3)</f>
        <v>0</v>
      </c>
      <c r="K356" s="165"/>
      <c r="L356" s="34"/>
      <c r="M356" s="166" t="s">
        <v>1</v>
      </c>
      <c r="N356" s="167" t="s">
        <v>42</v>
      </c>
      <c r="O356" s="59"/>
      <c r="P356" s="168">
        <f>O356*H356</f>
        <v>0</v>
      </c>
      <c r="Q356" s="168">
        <v>0.1341</v>
      </c>
      <c r="R356" s="168">
        <f>Q356*H356</f>
        <v>31.656986999999997</v>
      </c>
      <c r="S356" s="168">
        <v>0</v>
      </c>
      <c r="T356" s="169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70" t="s">
        <v>156</v>
      </c>
      <c r="AT356" s="170" t="s">
        <v>152</v>
      </c>
      <c r="AU356" s="170" t="s">
        <v>157</v>
      </c>
      <c r="AY356" s="18" t="s">
        <v>150</v>
      </c>
      <c r="BE356" s="171">
        <f>IF(N356="základná",J356,0)</f>
        <v>0</v>
      </c>
      <c r="BF356" s="171">
        <f>IF(N356="znížená",J356,0)</f>
        <v>0</v>
      </c>
      <c r="BG356" s="171">
        <f>IF(N356="zákl. prenesená",J356,0)</f>
        <v>0</v>
      </c>
      <c r="BH356" s="171">
        <f>IF(N356="zníž. prenesená",J356,0)</f>
        <v>0</v>
      </c>
      <c r="BI356" s="171">
        <f>IF(N356="nulová",J356,0)</f>
        <v>0</v>
      </c>
      <c r="BJ356" s="18" t="s">
        <v>157</v>
      </c>
      <c r="BK356" s="172">
        <f>ROUND(I356*H356,3)</f>
        <v>0</v>
      </c>
      <c r="BL356" s="18" t="s">
        <v>156</v>
      </c>
      <c r="BM356" s="170" t="s">
        <v>438</v>
      </c>
    </row>
    <row r="357" spans="1:65" s="13" customFormat="1" ht="11.25">
      <c r="B357" s="173"/>
      <c r="D357" s="174" t="s">
        <v>167</v>
      </c>
      <c r="E357" s="175" t="s">
        <v>1</v>
      </c>
      <c r="F357" s="176" t="s">
        <v>215</v>
      </c>
      <c r="H357" s="175" t="s">
        <v>1</v>
      </c>
      <c r="I357" s="177"/>
      <c r="L357" s="173"/>
      <c r="M357" s="178"/>
      <c r="N357" s="179"/>
      <c r="O357" s="179"/>
      <c r="P357" s="179"/>
      <c r="Q357" s="179"/>
      <c r="R357" s="179"/>
      <c r="S357" s="179"/>
      <c r="T357" s="180"/>
      <c r="AT357" s="175" t="s">
        <v>167</v>
      </c>
      <c r="AU357" s="175" t="s">
        <v>157</v>
      </c>
      <c r="AV357" s="13" t="s">
        <v>81</v>
      </c>
      <c r="AW357" s="13" t="s">
        <v>30</v>
      </c>
      <c r="AX357" s="13" t="s">
        <v>76</v>
      </c>
      <c r="AY357" s="175" t="s">
        <v>150</v>
      </c>
    </row>
    <row r="358" spans="1:65" s="13" customFormat="1" ht="11.25">
      <c r="B358" s="173"/>
      <c r="D358" s="174" t="s">
        <v>167</v>
      </c>
      <c r="E358" s="175" t="s">
        <v>1</v>
      </c>
      <c r="F358" s="176" t="s">
        <v>439</v>
      </c>
      <c r="H358" s="175" t="s">
        <v>1</v>
      </c>
      <c r="I358" s="177"/>
      <c r="L358" s="173"/>
      <c r="M358" s="178"/>
      <c r="N358" s="179"/>
      <c r="O358" s="179"/>
      <c r="P358" s="179"/>
      <c r="Q358" s="179"/>
      <c r="R358" s="179"/>
      <c r="S358" s="179"/>
      <c r="T358" s="180"/>
      <c r="AT358" s="175" t="s">
        <v>167</v>
      </c>
      <c r="AU358" s="175" t="s">
        <v>157</v>
      </c>
      <c r="AV358" s="13" t="s">
        <v>81</v>
      </c>
      <c r="AW358" s="13" t="s">
        <v>30</v>
      </c>
      <c r="AX358" s="13" t="s">
        <v>76</v>
      </c>
      <c r="AY358" s="175" t="s">
        <v>150</v>
      </c>
    </row>
    <row r="359" spans="1:65" s="14" customFormat="1" ht="11.25">
      <c r="B359" s="181"/>
      <c r="D359" s="174" t="s">
        <v>167</v>
      </c>
      <c r="E359" s="182" t="s">
        <v>1</v>
      </c>
      <c r="F359" s="183" t="s">
        <v>440</v>
      </c>
      <c r="H359" s="184">
        <v>5.0149999999999997</v>
      </c>
      <c r="I359" s="185"/>
      <c r="L359" s="181"/>
      <c r="M359" s="186"/>
      <c r="N359" s="187"/>
      <c r="O359" s="187"/>
      <c r="P359" s="187"/>
      <c r="Q359" s="187"/>
      <c r="R359" s="187"/>
      <c r="S359" s="187"/>
      <c r="T359" s="188"/>
      <c r="AT359" s="182" t="s">
        <v>167</v>
      </c>
      <c r="AU359" s="182" t="s">
        <v>157</v>
      </c>
      <c r="AV359" s="14" t="s">
        <v>157</v>
      </c>
      <c r="AW359" s="14" t="s">
        <v>30</v>
      </c>
      <c r="AX359" s="14" t="s">
        <v>76</v>
      </c>
      <c r="AY359" s="182" t="s">
        <v>150</v>
      </c>
    </row>
    <row r="360" spans="1:65" s="14" customFormat="1" ht="11.25">
      <c r="B360" s="181"/>
      <c r="D360" s="174" t="s">
        <v>167</v>
      </c>
      <c r="E360" s="182" t="s">
        <v>1</v>
      </c>
      <c r="F360" s="183" t="s">
        <v>441</v>
      </c>
      <c r="H360" s="184">
        <v>-2.9289999999999998</v>
      </c>
      <c r="I360" s="185"/>
      <c r="L360" s="181"/>
      <c r="M360" s="186"/>
      <c r="N360" s="187"/>
      <c r="O360" s="187"/>
      <c r="P360" s="187"/>
      <c r="Q360" s="187"/>
      <c r="R360" s="187"/>
      <c r="S360" s="187"/>
      <c r="T360" s="188"/>
      <c r="AT360" s="182" t="s">
        <v>167</v>
      </c>
      <c r="AU360" s="182" t="s">
        <v>157</v>
      </c>
      <c r="AV360" s="14" t="s">
        <v>157</v>
      </c>
      <c r="AW360" s="14" t="s">
        <v>30</v>
      </c>
      <c r="AX360" s="14" t="s">
        <v>76</v>
      </c>
      <c r="AY360" s="182" t="s">
        <v>150</v>
      </c>
    </row>
    <row r="361" spans="1:65" s="16" customFormat="1" ht="11.25">
      <c r="B361" s="197"/>
      <c r="D361" s="174" t="s">
        <v>167</v>
      </c>
      <c r="E361" s="198" t="s">
        <v>1</v>
      </c>
      <c r="F361" s="199" t="s">
        <v>299</v>
      </c>
      <c r="H361" s="200">
        <v>2.0859999999999999</v>
      </c>
      <c r="I361" s="201"/>
      <c r="L361" s="197"/>
      <c r="M361" s="202"/>
      <c r="N361" s="203"/>
      <c r="O361" s="203"/>
      <c r="P361" s="203"/>
      <c r="Q361" s="203"/>
      <c r="R361" s="203"/>
      <c r="S361" s="203"/>
      <c r="T361" s="204"/>
      <c r="AT361" s="198" t="s">
        <v>167</v>
      </c>
      <c r="AU361" s="198" t="s">
        <v>157</v>
      </c>
      <c r="AV361" s="16" t="s">
        <v>162</v>
      </c>
      <c r="AW361" s="16" t="s">
        <v>30</v>
      </c>
      <c r="AX361" s="16" t="s">
        <v>76</v>
      </c>
      <c r="AY361" s="198" t="s">
        <v>150</v>
      </c>
    </row>
    <row r="362" spans="1:65" s="13" customFormat="1" ht="11.25">
      <c r="B362" s="173"/>
      <c r="D362" s="174" t="s">
        <v>167</v>
      </c>
      <c r="E362" s="175" t="s">
        <v>1</v>
      </c>
      <c r="F362" s="176" t="s">
        <v>302</v>
      </c>
      <c r="H362" s="175" t="s">
        <v>1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5" t="s">
        <v>167</v>
      </c>
      <c r="AU362" s="175" t="s">
        <v>157</v>
      </c>
      <c r="AV362" s="13" t="s">
        <v>81</v>
      </c>
      <c r="AW362" s="13" t="s">
        <v>30</v>
      </c>
      <c r="AX362" s="13" t="s">
        <v>76</v>
      </c>
      <c r="AY362" s="175" t="s">
        <v>150</v>
      </c>
    </row>
    <row r="363" spans="1:65" s="13" customFormat="1" ht="11.25">
      <c r="B363" s="173"/>
      <c r="D363" s="174" t="s">
        <v>167</v>
      </c>
      <c r="E363" s="175" t="s">
        <v>1</v>
      </c>
      <c r="F363" s="176" t="s">
        <v>442</v>
      </c>
      <c r="H363" s="175" t="s">
        <v>1</v>
      </c>
      <c r="I363" s="177"/>
      <c r="L363" s="173"/>
      <c r="M363" s="178"/>
      <c r="N363" s="179"/>
      <c r="O363" s="179"/>
      <c r="P363" s="179"/>
      <c r="Q363" s="179"/>
      <c r="R363" s="179"/>
      <c r="S363" s="179"/>
      <c r="T363" s="180"/>
      <c r="AT363" s="175" t="s">
        <v>167</v>
      </c>
      <c r="AU363" s="175" t="s">
        <v>157</v>
      </c>
      <c r="AV363" s="13" t="s">
        <v>81</v>
      </c>
      <c r="AW363" s="13" t="s">
        <v>30</v>
      </c>
      <c r="AX363" s="13" t="s">
        <v>76</v>
      </c>
      <c r="AY363" s="175" t="s">
        <v>150</v>
      </c>
    </row>
    <row r="364" spans="1:65" s="14" customFormat="1" ht="11.25">
      <c r="B364" s="181"/>
      <c r="D364" s="174" t="s">
        <v>167</v>
      </c>
      <c r="E364" s="182" t="s">
        <v>1</v>
      </c>
      <c r="F364" s="183" t="s">
        <v>443</v>
      </c>
      <c r="H364" s="184">
        <v>9.52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167</v>
      </c>
      <c r="AU364" s="182" t="s">
        <v>157</v>
      </c>
      <c r="AV364" s="14" t="s">
        <v>157</v>
      </c>
      <c r="AW364" s="14" t="s">
        <v>30</v>
      </c>
      <c r="AX364" s="14" t="s">
        <v>76</v>
      </c>
      <c r="AY364" s="182" t="s">
        <v>150</v>
      </c>
    </row>
    <row r="365" spans="1:65" s="14" customFormat="1" ht="11.25">
      <c r="B365" s="181"/>
      <c r="D365" s="174" t="s">
        <v>167</v>
      </c>
      <c r="E365" s="182" t="s">
        <v>1</v>
      </c>
      <c r="F365" s="183" t="s">
        <v>444</v>
      </c>
      <c r="H365" s="184">
        <v>-5.8579999999999997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167</v>
      </c>
      <c r="AU365" s="182" t="s">
        <v>157</v>
      </c>
      <c r="AV365" s="14" t="s">
        <v>157</v>
      </c>
      <c r="AW365" s="14" t="s">
        <v>30</v>
      </c>
      <c r="AX365" s="14" t="s">
        <v>76</v>
      </c>
      <c r="AY365" s="182" t="s">
        <v>150</v>
      </c>
    </row>
    <row r="366" spans="1:65" s="16" customFormat="1" ht="11.25">
      <c r="B366" s="197"/>
      <c r="D366" s="174" t="s">
        <v>167</v>
      </c>
      <c r="E366" s="198" t="s">
        <v>1</v>
      </c>
      <c r="F366" s="199" t="s">
        <v>299</v>
      </c>
      <c r="H366" s="200">
        <v>3.6619999999999999</v>
      </c>
      <c r="I366" s="201"/>
      <c r="L366" s="197"/>
      <c r="M366" s="202"/>
      <c r="N366" s="203"/>
      <c r="O366" s="203"/>
      <c r="P366" s="203"/>
      <c r="Q366" s="203"/>
      <c r="R366" s="203"/>
      <c r="S366" s="203"/>
      <c r="T366" s="204"/>
      <c r="AT366" s="198" t="s">
        <v>167</v>
      </c>
      <c r="AU366" s="198" t="s">
        <v>157</v>
      </c>
      <c r="AV366" s="16" t="s">
        <v>162</v>
      </c>
      <c r="AW366" s="16" t="s">
        <v>30</v>
      </c>
      <c r="AX366" s="16" t="s">
        <v>76</v>
      </c>
      <c r="AY366" s="198" t="s">
        <v>150</v>
      </c>
    </row>
    <row r="367" spans="1:65" s="13" customFormat="1" ht="11.25">
      <c r="B367" s="173"/>
      <c r="D367" s="174" t="s">
        <v>167</v>
      </c>
      <c r="E367" s="175" t="s">
        <v>1</v>
      </c>
      <c r="F367" s="176" t="s">
        <v>396</v>
      </c>
      <c r="H367" s="175" t="s">
        <v>1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5" t="s">
        <v>167</v>
      </c>
      <c r="AU367" s="175" t="s">
        <v>157</v>
      </c>
      <c r="AV367" s="13" t="s">
        <v>81</v>
      </c>
      <c r="AW367" s="13" t="s">
        <v>30</v>
      </c>
      <c r="AX367" s="13" t="s">
        <v>76</v>
      </c>
      <c r="AY367" s="175" t="s">
        <v>150</v>
      </c>
    </row>
    <row r="368" spans="1:65" s="13" customFormat="1" ht="11.25">
      <c r="B368" s="173"/>
      <c r="D368" s="174" t="s">
        <v>167</v>
      </c>
      <c r="E368" s="175" t="s">
        <v>1</v>
      </c>
      <c r="F368" s="176" t="s">
        <v>445</v>
      </c>
      <c r="H368" s="175" t="s">
        <v>1</v>
      </c>
      <c r="I368" s="177"/>
      <c r="L368" s="173"/>
      <c r="M368" s="178"/>
      <c r="N368" s="179"/>
      <c r="O368" s="179"/>
      <c r="P368" s="179"/>
      <c r="Q368" s="179"/>
      <c r="R368" s="179"/>
      <c r="S368" s="179"/>
      <c r="T368" s="180"/>
      <c r="AT368" s="175" t="s">
        <v>167</v>
      </c>
      <c r="AU368" s="175" t="s">
        <v>157</v>
      </c>
      <c r="AV368" s="13" t="s">
        <v>81</v>
      </c>
      <c r="AW368" s="13" t="s">
        <v>30</v>
      </c>
      <c r="AX368" s="13" t="s">
        <v>76</v>
      </c>
      <c r="AY368" s="175" t="s">
        <v>150</v>
      </c>
    </row>
    <row r="369" spans="1:65" s="14" customFormat="1" ht="11.25">
      <c r="B369" s="181"/>
      <c r="D369" s="174" t="s">
        <v>167</v>
      </c>
      <c r="E369" s="182" t="s">
        <v>1</v>
      </c>
      <c r="F369" s="183" t="s">
        <v>446</v>
      </c>
      <c r="H369" s="184">
        <v>17.22</v>
      </c>
      <c r="I369" s="185"/>
      <c r="L369" s="181"/>
      <c r="M369" s="186"/>
      <c r="N369" s="187"/>
      <c r="O369" s="187"/>
      <c r="P369" s="187"/>
      <c r="Q369" s="187"/>
      <c r="R369" s="187"/>
      <c r="S369" s="187"/>
      <c r="T369" s="188"/>
      <c r="AT369" s="182" t="s">
        <v>167</v>
      </c>
      <c r="AU369" s="182" t="s">
        <v>157</v>
      </c>
      <c r="AV369" s="14" t="s">
        <v>157</v>
      </c>
      <c r="AW369" s="14" t="s">
        <v>30</v>
      </c>
      <c r="AX369" s="14" t="s">
        <v>76</v>
      </c>
      <c r="AY369" s="182" t="s">
        <v>150</v>
      </c>
    </row>
    <row r="370" spans="1:65" s="14" customFormat="1" ht="11.25">
      <c r="B370" s="181"/>
      <c r="D370" s="174" t="s">
        <v>167</v>
      </c>
      <c r="E370" s="182" t="s">
        <v>1</v>
      </c>
      <c r="F370" s="183" t="s">
        <v>424</v>
      </c>
      <c r="H370" s="184">
        <v>-2.02</v>
      </c>
      <c r="I370" s="185"/>
      <c r="L370" s="181"/>
      <c r="M370" s="186"/>
      <c r="N370" s="187"/>
      <c r="O370" s="187"/>
      <c r="P370" s="187"/>
      <c r="Q370" s="187"/>
      <c r="R370" s="187"/>
      <c r="S370" s="187"/>
      <c r="T370" s="188"/>
      <c r="AT370" s="182" t="s">
        <v>167</v>
      </c>
      <c r="AU370" s="182" t="s">
        <v>157</v>
      </c>
      <c r="AV370" s="14" t="s">
        <v>157</v>
      </c>
      <c r="AW370" s="14" t="s">
        <v>30</v>
      </c>
      <c r="AX370" s="14" t="s">
        <v>76</v>
      </c>
      <c r="AY370" s="182" t="s">
        <v>150</v>
      </c>
    </row>
    <row r="371" spans="1:65" s="13" customFormat="1" ht="11.25">
      <c r="B371" s="173"/>
      <c r="D371" s="174" t="s">
        <v>167</v>
      </c>
      <c r="E371" s="175" t="s">
        <v>1</v>
      </c>
      <c r="F371" s="176" t="s">
        <v>447</v>
      </c>
      <c r="H371" s="175" t="s">
        <v>1</v>
      </c>
      <c r="I371" s="177"/>
      <c r="L371" s="173"/>
      <c r="M371" s="178"/>
      <c r="N371" s="179"/>
      <c r="O371" s="179"/>
      <c r="P371" s="179"/>
      <c r="Q371" s="179"/>
      <c r="R371" s="179"/>
      <c r="S371" s="179"/>
      <c r="T371" s="180"/>
      <c r="AT371" s="175" t="s">
        <v>167</v>
      </c>
      <c r="AU371" s="175" t="s">
        <v>157</v>
      </c>
      <c r="AV371" s="13" t="s">
        <v>81</v>
      </c>
      <c r="AW371" s="13" t="s">
        <v>30</v>
      </c>
      <c r="AX371" s="13" t="s">
        <v>76</v>
      </c>
      <c r="AY371" s="175" t="s">
        <v>150</v>
      </c>
    </row>
    <row r="372" spans="1:65" s="14" customFormat="1" ht="11.25">
      <c r="B372" s="181"/>
      <c r="D372" s="174" t="s">
        <v>167</v>
      </c>
      <c r="E372" s="182" t="s">
        <v>1</v>
      </c>
      <c r="F372" s="183" t="s">
        <v>448</v>
      </c>
      <c r="H372" s="184">
        <v>34.44</v>
      </c>
      <c r="I372" s="185"/>
      <c r="L372" s="181"/>
      <c r="M372" s="186"/>
      <c r="N372" s="187"/>
      <c r="O372" s="187"/>
      <c r="P372" s="187"/>
      <c r="Q372" s="187"/>
      <c r="R372" s="187"/>
      <c r="S372" s="187"/>
      <c r="T372" s="188"/>
      <c r="AT372" s="182" t="s">
        <v>167</v>
      </c>
      <c r="AU372" s="182" t="s">
        <v>157</v>
      </c>
      <c r="AV372" s="14" t="s">
        <v>157</v>
      </c>
      <c r="AW372" s="14" t="s">
        <v>30</v>
      </c>
      <c r="AX372" s="14" t="s">
        <v>76</v>
      </c>
      <c r="AY372" s="182" t="s">
        <v>150</v>
      </c>
    </row>
    <row r="373" spans="1:65" s="14" customFormat="1" ht="11.25">
      <c r="B373" s="181"/>
      <c r="D373" s="174" t="s">
        <v>167</v>
      </c>
      <c r="E373" s="182" t="s">
        <v>1</v>
      </c>
      <c r="F373" s="183" t="s">
        <v>449</v>
      </c>
      <c r="H373" s="184">
        <v>-4.04</v>
      </c>
      <c r="I373" s="185"/>
      <c r="L373" s="181"/>
      <c r="M373" s="186"/>
      <c r="N373" s="187"/>
      <c r="O373" s="187"/>
      <c r="P373" s="187"/>
      <c r="Q373" s="187"/>
      <c r="R373" s="187"/>
      <c r="S373" s="187"/>
      <c r="T373" s="188"/>
      <c r="AT373" s="182" t="s">
        <v>167</v>
      </c>
      <c r="AU373" s="182" t="s">
        <v>157</v>
      </c>
      <c r="AV373" s="14" t="s">
        <v>157</v>
      </c>
      <c r="AW373" s="14" t="s">
        <v>30</v>
      </c>
      <c r="AX373" s="14" t="s">
        <v>76</v>
      </c>
      <c r="AY373" s="182" t="s">
        <v>150</v>
      </c>
    </row>
    <row r="374" spans="1:65" s="13" customFormat="1" ht="11.25">
      <c r="B374" s="173"/>
      <c r="D374" s="174" t="s">
        <v>167</v>
      </c>
      <c r="E374" s="175" t="s">
        <v>1</v>
      </c>
      <c r="F374" s="176" t="s">
        <v>450</v>
      </c>
      <c r="H374" s="175" t="s">
        <v>1</v>
      </c>
      <c r="I374" s="177"/>
      <c r="L374" s="173"/>
      <c r="M374" s="178"/>
      <c r="N374" s="179"/>
      <c r="O374" s="179"/>
      <c r="P374" s="179"/>
      <c r="Q374" s="179"/>
      <c r="R374" s="179"/>
      <c r="S374" s="179"/>
      <c r="T374" s="180"/>
      <c r="AT374" s="175" t="s">
        <v>167</v>
      </c>
      <c r="AU374" s="175" t="s">
        <v>157</v>
      </c>
      <c r="AV374" s="13" t="s">
        <v>81</v>
      </c>
      <c r="AW374" s="13" t="s">
        <v>30</v>
      </c>
      <c r="AX374" s="13" t="s">
        <v>76</v>
      </c>
      <c r="AY374" s="175" t="s">
        <v>150</v>
      </c>
    </row>
    <row r="375" spans="1:65" s="14" customFormat="1" ht="11.25">
      <c r="B375" s="181"/>
      <c r="D375" s="174" t="s">
        <v>167</v>
      </c>
      <c r="E375" s="182" t="s">
        <v>1</v>
      </c>
      <c r="F375" s="183" t="s">
        <v>443</v>
      </c>
      <c r="H375" s="184">
        <v>9.52</v>
      </c>
      <c r="I375" s="185"/>
      <c r="L375" s="181"/>
      <c r="M375" s="186"/>
      <c r="N375" s="187"/>
      <c r="O375" s="187"/>
      <c r="P375" s="187"/>
      <c r="Q375" s="187"/>
      <c r="R375" s="187"/>
      <c r="S375" s="187"/>
      <c r="T375" s="188"/>
      <c r="AT375" s="182" t="s">
        <v>167</v>
      </c>
      <c r="AU375" s="182" t="s">
        <v>157</v>
      </c>
      <c r="AV375" s="14" t="s">
        <v>157</v>
      </c>
      <c r="AW375" s="14" t="s">
        <v>30</v>
      </c>
      <c r="AX375" s="14" t="s">
        <v>76</v>
      </c>
      <c r="AY375" s="182" t="s">
        <v>150</v>
      </c>
    </row>
    <row r="376" spans="1:65" s="14" customFormat="1" ht="11.25">
      <c r="B376" s="181"/>
      <c r="D376" s="174" t="s">
        <v>167</v>
      </c>
      <c r="E376" s="182" t="s">
        <v>1</v>
      </c>
      <c r="F376" s="183" t="s">
        <v>444</v>
      </c>
      <c r="H376" s="184">
        <v>-5.8579999999999997</v>
      </c>
      <c r="I376" s="185"/>
      <c r="L376" s="181"/>
      <c r="M376" s="186"/>
      <c r="N376" s="187"/>
      <c r="O376" s="187"/>
      <c r="P376" s="187"/>
      <c r="Q376" s="187"/>
      <c r="R376" s="187"/>
      <c r="S376" s="187"/>
      <c r="T376" s="188"/>
      <c r="AT376" s="182" t="s">
        <v>167</v>
      </c>
      <c r="AU376" s="182" t="s">
        <v>157</v>
      </c>
      <c r="AV376" s="14" t="s">
        <v>157</v>
      </c>
      <c r="AW376" s="14" t="s">
        <v>30</v>
      </c>
      <c r="AX376" s="14" t="s">
        <v>76</v>
      </c>
      <c r="AY376" s="182" t="s">
        <v>150</v>
      </c>
    </row>
    <row r="377" spans="1:65" s="13" customFormat="1" ht="11.25">
      <c r="B377" s="173"/>
      <c r="D377" s="174" t="s">
        <v>167</v>
      </c>
      <c r="E377" s="175" t="s">
        <v>1</v>
      </c>
      <c r="F377" s="176" t="s">
        <v>451</v>
      </c>
      <c r="H377" s="175" t="s">
        <v>1</v>
      </c>
      <c r="I377" s="177"/>
      <c r="L377" s="173"/>
      <c r="M377" s="178"/>
      <c r="N377" s="179"/>
      <c r="O377" s="179"/>
      <c r="P377" s="179"/>
      <c r="Q377" s="179"/>
      <c r="R377" s="179"/>
      <c r="S377" s="179"/>
      <c r="T377" s="180"/>
      <c r="AT377" s="175" t="s">
        <v>167</v>
      </c>
      <c r="AU377" s="175" t="s">
        <v>157</v>
      </c>
      <c r="AV377" s="13" t="s">
        <v>81</v>
      </c>
      <c r="AW377" s="13" t="s">
        <v>30</v>
      </c>
      <c r="AX377" s="13" t="s">
        <v>76</v>
      </c>
      <c r="AY377" s="175" t="s">
        <v>150</v>
      </c>
    </row>
    <row r="378" spans="1:65" s="14" customFormat="1" ht="11.25">
      <c r="B378" s="181"/>
      <c r="D378" s="174" t="s">
        <v>167</v>
      </c>
      <c r="E378" s="182" t="s">
        <v>1</v>
      </c>
      <c r="F378" s="183" t="s">
        <v>452</v>
      </c>
      <c r="H378" s="184">
        <v>167.3</v>
      </c>
      <c r="I378" s="185"/>
      <c r="L378" s="181"/>
      <c r="M378" s="186"/>
      <c r="N378" s="187"/>
      <c r="O378" s="187"/>
      <c r="P378" s="187"/>
      <c r="Q378" s="187"/>
      <c r="R378" s="187"/>
      <c r="S378" s="187"/>
      <c r="T378" s="188"/>
      <c r="AT378" s="182" t="s">
        <v>167</v>
      </c>
      <c r="AU378" s="182" t="s">
        <v>157</v>
      </c>
      <c r="AV378" s="14" t="s">
        <v>157</v>
      </c>
      <c r="AW378" s="14" t="s">
        <v>30</v>
      </c>
      <c r="AX378" s="14" t="s">
        <v>76</v>
      </c>
      <c r="AY378" s="182" t="s">
        <v>150</v>
      </c>
    </row>
    <row r="379" spans="1:65" s="14" customFormat="1" ht="11.25">
      <c r="B379" s="181"/>
      <c r="D379" s="174" t="s">
        <v>167</v>
      </c>
      <c r="E379" s="182" t="s">
        <v>1</v>
      </c>
      <c r="F379" s="183" t="s">
        <v>453</v>
      </c>
      <c r="H379" s="184">
        <v>-14.14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2" t="s">
        <v>167</v>
      </c>
      <c r="AU379" s="182" t="s">
        <v>157</v>
      </c>
      <c r="AV379" s="14" t="s">
        <v>157</v>
      </c>
      <c r="AW379" s="14" t="s">
        <v>30</v>
      </c>
      <c r="AX379" s="14" t="s">
        <v>76</v>
      </c>
      <c r="AY379" s="182" t="s">
        <v>150</v>
      </c>
    </row>
    <row r="380" spans="1:65" s="13" customFormat="1" ht="11.25">
      <c r="B380" s="173"/>
      <c r="D380" s="174" t="s">
        <v>167</v>
      </c>
      <c r="E380" s="175" t="s">
        <v>1</v>
      </c>
      <c r="F380" s="176" t="s">
        <v>454</v>
      </c>
      <c r="H380" s="175" t="s">
        <v>1</v>
      </c>
      <c r="I380" s="177"/>
      <c r="L380" s="173"/>
      <c r="M380" s="178"/>
      <c r="N380" s="179"/>
      <c r="O380" s="179"/>
      <c r="P380" s="179"/>
      <c r="Q380" s="179"/>
      <c r="R380" s="179"/>
      <c r="S380" s="179"/>
      <c r="T380" s="180"/>
      <c r="AT380" s="175" t="s">
        <v>167</v>
      </c>
      <c r="AU380" s="175" t="s">
        <v>157</v>
      </c>
      <c r="AV380" s="13" t="s">
        <v>81</v>
      </c>
      <c r="AW380" s="13" t="s">
        <v>30</v>
      </c>
      <c r="AX380" s="13" t="s">
        <v>76</v>
      </c>
      <c r="AY380" s="175" t="s">
        <v>150</v>
      </c>
    </row>
    <row r="381" spans="1:65" s="14" customFormat="1" ht="11.25">
      <c r="B381" s="181"/>
      <c r="D381" s="174" t="s">
        <v>167</v>
      </c>
      <c r="E381" s="182" t="s">
        <v>1</v>
      </c>
      <c r="F381" s="183" t="s">
        <v>455</v>
      </c>
      <c r="H381" s="184">
        <v>27.9</v>
      </c>
      <c r="I381" s="185"/>
      <c r="L381" s="181"/>
      <c r="M381" s="186"/>
      <c r="N381" s="187"/>
      <c r="O381" s="187"/>
      <c r="P381" s="187"/>
      <c r="Q381" s="187"/>
      <c r="R381" s="187"/>
      <c r="S381" s="187"/>
      <c r="T381" s="188"/>
      <c r="AT381" s="182" t="s">
        <v>167</v>
      </c>
      <c r="AU381" s="182" t="s">
        <v>157</v>
      </c>
      <c r="AV381" s="14" t="s">
        <v>157</v>
      </c>
      <c r="AW381" s="14" t="s">
        <v>30</v>
      </c>
      <c r="AX381" s="14" t="s">
        <v>76</v>
      </c>
      <c r="AY381" s="182" t="s">
        <v>150</v>
      </c>
    </row>
    <row r="382" spans="1:65" s="16" customFormat="1" ht="11.25">
      <c r="B382" s="197"/>
      <c r="D382" s="174" t="s">
        <v>167</v>
      </c>
      <c r="E382" s="198" t="s">
        <v>1</v>
      </c>
      <c r="F382" s="199" t="s">
        <v>299</v>
      </c>
      <c r="H382" s="200">
        <v>230.32200000000003</v>
      </c>
      <c r="I382" s="201"/>
      <c r="L382" s="197"/>
      <c r="M382" s="202"/>
      <c r="N382" s="203"/>
      <c r="O382" s="203"/>
      <c r="P382" s="203"/>
      <c r="Q382" s="203"/>
      <c r="R382" s="203"/>
      <c r="S382" s="203"/>
      <c r="T382" s="204"/>
      <c r="AT382" s="198" t="s">
        <v>167</v>
      </c>
      <c r="AU382" s="198" t="s">
        <v>157</v>
      </c>
      <c r="AV382" s="16" t="s">
        <v>162</v>
      </c>
      <c r="AW382" s="16" t="s">
        <v>30</v>
      </c>
      <c r="AX382" s="16" t="s">
        <v>76</v>
      </c>
      <c r="AY382" s="198" t="s">
        <v>150</v>
      </c>
    </row>
    <row r="383" spans="1:65" s="15" customFormat="1" ht="11.25">
      <c r="B383" s="189"/>
      <c r="D383" s="174" t="s">
        <v>167</v>
      </c>
      <c r="E383" s="190" t="s">
        <v>1</v>
      </c>
      <c r="F383" s="191" t="s">
        <v>173</v>
      </c>
      <c r="H383" s="192">
        <v>236.07000000000002</v>
      </c>
      <c r="I383" s="193"/>
      <c r="L383" s="189"/>
      <c r="M383" s="194"/>
      <c r="N383" s="195"/>
      <c r="O383" s="195"/>
      <c r="P383" s="195"/>
      <c r="Q383" s="195"/>
      <c r="R383" s="195"/>
      <c r="S383" s="195"/>
      <c r="T383" s="196"/>
      <c r="AT383" s="190" t="s">
        <v>167</v>
      </c>
      <c r="AU383" s="190" t="s">
        <v>157</v>
      </c>
      <c r="AV383" s="15" t="s">
        <v>156</v>
      </c>
      <c r="AW383" s="15" t="s">
        <v>30</v>
      </c>
      <c r="AX383" s="15" t="s">
        <v>81</v>
      </c>
      <c r="AY383" s="190" t="s">
        <v>150</v>
      </c>
    </row>
    <row r="384" spans="1:65" s="2" customFormat="1" ht="16.5" customHeight="1">
      <c r="A384" s="33"/>
      <c r="B384" s="158"/>
      <c r="C384" s="159" t="s">
        <v>456</v>
      </c>
      <c r="D384" s="159" t="s">
        <v>152</v>
      </c>
      <c r="E384" s="160" t="s">
        <v>457</v>
      </c>
      <c r="F384" s="161" t="s">
        <v>458</v>
      </c>
      <c r="G384" s="162" t="s">
        <v>459</v>
      </c>
      <c r="H384" s="163">
        <v>181</v>
      </c>
      <c r="I384" s="164"/>
      <c r="J384" s="163">
        <f>ROUND(I384*H384,3)</f>
        <v>0</v>
      </c>
      <c r="K384" s="165"/>
      <c r="L384" s="34"/>
      <c r="M384" s="166" t="s">
        <v>1</v>
      </c>
      <c r="N384" s="167" t="s">
        <v>42</v>
      </c>
      <c r="O384" s="59"/>
      <c r="P384" s="168">
        <f>O384*H384</f>
        <v>0</v>
      </c>
      <c r="Q384" s="168">
        <v>1.6000000000000001E-4</v>
      </c>
      <c r="R384" s="168">
        <f>Q384*H384</f>
        <v>2.8960000000000003E-2</v>
      </c>
      <c r="S384" s="168">
        <v>0</v>
      </c>
      <c r="T384" s="169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70" t="s">
        <v>156</v>
      </c>
      <c r="AT384" s="170" t="s">
        <v>152</v>
      </c>
      <c r="AU384" s="170" t="s">
        <v>157</v>
      </c>
      <c r="AY384" s="18" t="s">
        <v>150</v>
      </c>
      <c r="BE384" s="171">
        <f>IF(N384="základná",J384,0)</f>
        <v>0</v>
      </c>
      <c r="BF384" s="171">
        <f>IF(N384="znížená",J384,0)</f>
        <v>0</v>
      </c>
      <c r="BG384" s="171">
        <f>IF(N384="zákl. prenesená",J384,0)</f>
        <v>0</v>
      </c>
      <c r="BH384" s="171">
        <f>IF(N384="zníž. prenesená",J384,0)</f>
        <v>0</v>
      </c>
      <c r="BI384" s="171">
        <f>IF(N384="nulová",J384,0)</f>
        <v>0</v>
      </c>
      <c r="BJ384" s="18" t="s">
        <v>157</v>
      </c>
      <c r="BK384" s="172">
        <f>ROUND(I384*H384,3)</f>
        <v>0</v>
      </c>
      <c r="BL384" s="18" t="s">
        <v>156</v>
      </c>
      <c r="BM384" s="170" t="s">
        <v>460</v>
      </c>
    </row>
    <row r="385" spans="1:65" s="14" customFormat="1" ht="11.25">
      <c r="B385" s="181"/>
      <c r="D385" s="174" t="s">
        <v>167</v>
      </c>
      <c r="E385" s="182" t="s">
        <v>1</v>
      </c>
      <c r="F385" s="183" t="s">
        <v>461</v>
      </c>
      <c r="H385" s="184">
        <v>181</v>
      </c>
      <c r="I385" s="185"/>
      <c r="L385" s="181"/>
      <c r="M385" s="186"/>
      <c r="N385" s="187"/>
      <c r="O385" s="187"/>
      <c r="P385" s="187"/>
      <c r="Q385" s="187"/>
      <c r="R385" s="187"/>
      <c r="S385" s="187"/>
      <c r="T385" s="188"/>
      <c r="AT385" s="182" t="s">
        <v>167</v>
      </c>
      <c r="AU385" s="182" t="s">
        <v>157</v>
      </c>
      <c r="AV385" s="14" t="s">
        <v>157</v>
      </c>
      <c r="AW385" s="14" t="s">
        <v>30</v>
      </c>
      <c r="AX385" s="14" t="s">
        <v>81</v>
      </c>
      <c r="AY385" s="182" t="s">
        <v>150</v>
      </c>
    </row>
    <row r="386" spans="1:65" s="2" customFormat="1" ht="24" customHeight="1">
      <c r="A386" s="33"/>
      <c r="B386" s="158"/>
      <c r="C386" s="159" t="s">
        <v>462</v>
      </c>
      <c r="D386" s="215" t="s">
        <v>152</v>
      </c>
      <c r="E386" s="160" t="s">
        <v>463</v>
      </c>
      <c r="F386" s="161" t="s">
        <v>464</v>
      </c>
      <c r="G386" s="162" t="s">
        <v>155</v>
      </c>
      <c r="H386" s="163">
        <v>6.8</v>
      </c>
      <c r="I386" s="164"/>
      <c r="J386" s="163">
        <f>ROUND(I386*H386,3)</f>
        <v>0</v>
      </c>
      <c r="K386" s="165"/>
      <c r="L386" s="34"/>
      <c r="M386" s="166" t="s">
        <v>1</v>
      </c>
      <c r="N386" s="167" t="s">
        <v>42</v>
      </c>
      <c r="O386" s="59"/>
      <c r="P386" s="168">
        <f>O386*H386</f>
        <v>0</v>
      </c>
      <c r="Q386" s="168">
        <v>0.13886000000000001</v>
      </c>
      <c r="R386" s="168">
        <f>Q386*H386</f>
        <v>0.94424800000000009</v>
      </c>
      <c r="S386" s="168">
        <v>0</v>
      </c>
      <c r="T386" s="169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70" t="s">
        <v>156</v>
      </c>
      <c r="AT386" s="170" t="s">
        <v>152</v>
      </c>
      <c r="AU386" s="170" t="s">
        <v>157</v>
      </c>
      <c r="AY386" s="18" t="s">
        <v>150</v>
      </c>
      <c r="BE386" s="171">
        <f>IF(N386="základná",J386,0)</f>
        <v>0</v>
      </c>
      <c r="BF386" s="171">
        <f>IF(N386="znížená",J386,0)</f>
        <v>0</v>
      </c>
      <c r="BG386" s="171">
        <f>IF(N386="zákl. prenesená",J386,0)</f>
        <v>0</v>
      </c>
      <c r="BH386" s="171">
        <f>IF(N386="zníž. prenesená",J386,0)</f>
        <v>0</v>
      </c>
      <c r="BI386" s="171">
        <f>IF(N386="nulová",J386,0)</f>
        <v>0</v>
      </c>
      <c r="BJ386" s="18" t="s">
        <v>157</v>
      </c>
      <c r="BK386" s="172">
        <f>ROUND(I386*H386,3)</f>
        <v>0</v>
      </c>
      <c r="BL386" s="18" t="s">
        <v>156</v>
      </c>
      <c r="BM386" s="170" t="s">
        <v>465</v>
      </c>
    </row>
    <row r="387" spans="1:65" s="13" customFormat="1" ht="11.25">
      <c r="B387" s="173"/>
      <c r="D387" s="174" t="s">
        <v>167</v>
      </c>
      <c r="E387" s="175" t="s">
        <v>1</v>
      </c>
      <c r="F387" s="176" t="s">
        <v>215</v>
      </c>
      <c r="H387" s="175" t="s">
        <v>1</v>
      </c>
      <c r="I387" s="177"/>
      <c r="L387" s="173"/>
      <c r="M387" s="178"/>
      <c r="N387" s="179"/>
      <c r="O387" s="179"/>
      <c r="P387" s="179"/>
      <c r="Q387" s="179"/>
      <c r="R387" s="179"/>
      <c r="S387" s="179"/>
      <c r="T387" s="180"/>
      <c r="AT387" s="175" t="s">
        <v>167</v>
      </c>
      <c r="AU387" s="175" t="s">
        <v>157</v>
      </c>
      <c r="AV387" s="13" t="s">
        <v>81</v>
      </c>
      <c r="AW387" s="13" t="s">
        <v>30</v>
      </c>
      <c r="AX387" s="13" t="s">
        <v>76</v>
      </c>
      <c r="AY387" s="175" t="s">
        <v>150</v>
      </c>
    </row>
    <row r="388" spans="1:65" s="13" customFormat="1" ht="11.25">
      <c r="B388" s="173"/>
      <c r="D388" s="174" t="s">
        <v>167</v>
      </c>
      <c r="E388" s="175" t="s">
        <v>1</v>
      </c>
      <c r="F388" s="176" t="s">
        <v>466</v>
      </c>
      <c r="H388" s="175" t="s">
        <v>1</v>
      </c>
      <c r="I388" s="177"/>
      <c r="L388" s="173"/>
      <c r="M388" s="178"/>
      <c r="N388" s="179"/>
      <c r="O388" s="179"/>
      <c r="P388" s="179"/>
      <c r="Q388" s="179"/>
      <c r="R388" s="179"/>
      <c r="S388" s="179"/>
      <c r="T388" s="180"/>
      <c r="AT388" s="175" t="s">
        <v>167</v>
      </c>
      <c r="AU388" s="175" t="s">
        <v>157</v>
      </c>
      <c r="AV388" s="13" t="s">
        <v>81</v>
      </c>
      <c r="AW388" s="13" t="s">
        <v>30</v>
      </c>
      <c r="AX388" s="13" t="s">
        <v>76</v>
      </c>
      <c r="AY388" s="175" t="s">
        <v>150</v>
      </c>
    </row>
    <row r="389" spans="1:65" s="14" customFormat="1" ht="11.25">
      <c r="B389" s="181"/>
      <c r="D389" s="174" t="s">
        <v>167</v>
      </c>
      <c r="E389" s="182" t="s">
        <v>1</v>
      </c>
      <c r="F389" s="183" t="s">
        <v>467</v>
      </c>
      <c r="H389" s="184">
        <v>0.6</v>
      </c>
      <c r="I389" s="185"/>
      <c r="L389" s="181"/>
      <c r="M389" s="186"/>
      <c r="N389" s="187"/>
      <c r="O389" s="187"/>
      <c r="P389" s="187"/>
      <c r="Q389" s="187"/>
      <c r="R389" s="187"/>
      <c r="S389" s="187"/>
      <c r="T389" s="188"/>
      <c r="AT389" s="182" t="s">
        <v>167</v>
      </c>
      <c r="AU389" s="182" t="s">
        <v>157</v>
      </c>
      <c r="AV389" s="14" t="s">
        <v>157</v>
      </c>
      <c r="AW389" s="14" t="s">
        <v>30</v>
      </c>
      <c r="AX389" s="14" t="s">
        <v>76</v>
      </c>
      <c r="AY389" s="182" t="s">
        <v>150</v>
      </c>
    </row>
    <row r="390" spans="1:65" s="13" customFormat="1" ht="11.25">
      <c r="B390" s="173"/>
      <c r="D390" s="174" t="s">
        <v>167</v>
      </c>
      <c r="E390" s="175" t="s">
        <v>1</v>
      </c>
      <c r="F390" s="176" t="s">
        <v>468</v>
      </c>
      <c r="H390" s="175" t="s">
        <v>1</v>
      </c>
      <c r="I390" s="177"/>
      <c r="L390" s="173"/>
      <c r="M390" s="178"/>
      <c r="N390" s="179"/>
      <c r="O390" s="179"/>
      <c r="P390" s="179"/>
      <c r="Q390" s="179"/>
      <c r="R390" s="179"/>
      <c r="S390" s="179"/>
      <c r="T390" s="180"/>
      <c r="AT390" s="175" t="s">
        <v>167</v>
      </c>
      <c r="AU390" s="175" t="s">
        <v>157</v>
      </c>
      <c r="AV390" s="13" t="s">
        <v>81</v>
      </c>
      <c r="AW390" s="13" t="s">
        <v>30</v>
      </c>
      <c r="AX390" s="13" t="s">
        <v>76</v>
      </c>
      <c r="AY390" s="175" t="s">
        <v>150</v>
      </c>
    </row>
    <row r="391" spans="1:65" s="14" customFormat="1" ht="11.25">
      <c r="B391" s="181"/>
      <c r="D391" s="174" t="s">
        <v>167</v>
      </c>
      <c r="E391" s="182" t="s">
        <v>1</v>
      </c>
      <c r="F391" s="183" t="s">
        <v>467</v>
      </c>
      <c r="H391" s="184">
        <v>0.6</v>
      </c>
      <c r="I391" s="185"/>
      <c r="L391" s="181"/>
      <c r="M391" s="186"/>
      <c r="N391" s="187"/>
      <c r="O391" s="187"/>
      <c r="P391" s="187"/>
      <c r="Q391" s="187"/>
      <c r="R391" s="187"/>
      <c r="S391" s="187"/>
      <c r="T391" s="188"/>
      <c r="AT391" s="182" t="s">
        <v>167</v>
      </c>
      <c r="AU391" s="182" t="s">
        <v>157</v>
      </c>
      <c r="AV391" s="14" t="s">
        <v>157</v>
      </c>
      <c r="AW391" s="14" t="s">
        <v>30</v>
      </c>
      <c r="AX391" s="14" t="s">
        <v>76</v>
      </c>
      <c r="AY391" s="182" t="s">
        <v>150</v>
      </c>
    </row>
    <row r="392" spans="1:65" s="13" customFormat="1" ht="11.25">
      <c r="B392" s="173"/>
      <c r="D392" s="174" t="s">
        <v>167</v>
      </c>
      <c r="E392" s="175" t="s">
        <v>1</v>
      </c>
      <c r="F392" s="176" t="s">
        <v>469</v>
      </c>
      <c r="H392" s="175" t="s">
        <v>1</v>
      </c>
      <c r="I392" s="177"/>
      <c r="L392" s="173"/>
      <c r="M392" s="178"/>
      <c r="N392" s="179"/>
      <c r="O392" s="179"/>
      <c r="P392" s="179"/>
      <c r="Q392" s="179"/>
      <c r="R392" s="179"/>
      <c r="S392" s="179"/>
      <c r="T392" s="180"/>
      <c r="AT392" s="175" t="s">
        <v>167</v>
      </c>
      <c r="AU392" s="175" t="s">
        <v>157</v>
      </c>
      <c r="AV392" s="13" t="s">
        <v>81</v>
      </c>
      <c r="AW392" s="13" t="s">
        <v>30</v>
      </c>
      <c r="AX392" s="13" t="s">
        <v>76</v>
      </c>
      <c r="AY392" s="175" t="s">
        <v>150</v>
      </c>
    </row>
    <row r="393" spans="1:65" s="14" customFormat="1" ht="11.25">
      <c r="B393" s="181"/>
      <c r="D393" s="174" t="s">
        <v>167</v>
      </c>
      <c r="E393" s="182" t="s">
        <v>1</v>
      </c>
      <c r="F393" s="183" t="s">
        <v>467</v>
      </c>
      <c r="H393" s="184">
        <v>0.6</v>
      </c>
      <c r="I393" s="185"/>
      <c r="L393" s="181"/>
      <c r="M393" s="186"/>
      <c r="N393" s="187"/>
      <c r="O393" s="187"/>
      <c r="P393" s="187"/>
      <c r="Q393" s="187"/>
      <c r="R393" s="187"/>
      <c r="S393" s="187"/>
      <c r="T393" s="188"/>
      <c r="AT393" s="182" t="s">
        <v>167</v>
      </c>
      <c r="AU393" s="182" t="s">
        <v>157</v>
      </c>
      <c r="AV393" s="14" t="s">
        <v>157</v>
      </c>
      <c r="AW393" s="14" t="s">
        <v>30</v>
      </c>
      <c r="AX393" s="14" t="s">
        <v>76</v>
      </c>
      <c r="AY393" s="182" t="s">
        <v>150</v>
      </c>
    </row>
    <row r="394" spans="1:65" s="16" customFormat="1" ht="11.25">
      <c r="B394" s="197"/>
      <c r="D394" s="174" t="s">
        <v>167</v>
      </c>
      <c r="E394" s="198" t="s">
        <v>1</v>
      </c>
      <c r="F394" s="199" t="s">
        <v>299</v>
      </c>
      <c r="H394" s="200">
        <v>1.7999999999999998</v>
      </c>
      <c r="I394" s="201"/>
      <c r="L394" s="197"/>
      <c r="M394" s="202"/>
      <c r="N394" s="203"/>
      <c r="O394" s="203"/>
      <c r="P394" s="203"/>
      <c r="Q394" s="203"/>
      <c r="R394" s="203"/>
      <c r="S394" s="203"/>
      <c r="T394" s="204"/>
      <c r="AT394" s="198" t="s">
        <v>167</v>
      </c>
      <c r="AU394" s="198" t="s">
        <v>157</v>
      </c>
      <c r="AV394" s="16" t="s">
        <v>162</v>
      </c>
      <c r="AW394" s="16" t="s">
        <v>30</v>
      </c>
      <c r="AX394" s="16" t="s">
        <v>76</v>
      </c>
      <c r="AY394" s="198" t="s">
        <v>150</v>
      </c>
    </row>
    <row r="395" spans="1:65" s="13" customFormat="1" ht="11.25">
      <c r="B395" s="173"/>
      <c r="D395" s="174" t="s">
        <v>167</v>
      </c>
      <c r="E395" s="175" t="s">
        <v>1</v>
      </c>
      <c r="F395" s="176" t="s">
        <v>302</v>
      </c>
      <c r="H395" s="175" t="s">
        <v>1</v>
      </c>
      <c r="I395" s="177"/>
      <c r="L395" s="173"/>
      <c r="M395" s="178"/>
      <c r="N395" s="179"/>
      <c r="O395" s="179"/>
      <c r="P395" s="179"/>
      <c r="Q395" s="179"/>
      <c r="R395" s="179"/>
      <c r="S395" s="179"/>
      <c r="T395" s="180"/>
      <c r="AT395" s="175" t="s">
        <v>167</v>
      </c>
      <c r="AU395" s="175" t="s">
        <v>157</v>
      </c>
      <c r="AV395" s="13" t="s">
        <v>81</v>
      </c>
      <c r="AW395" s="13" t="s">
        <v>30</v>
      </c>
      <c r="AX395" s="13" t="s">
        <v>76</v>
      </c>
      <c r="AY395" s="175" t="s">
        <v>150</v>
      </c>
    </row>
    <row r="396" spans="1:65" s="13" customFormat="1" ht="11.25">
      <c r="B396" s="173"/>
      <c r="D396" s="174" t="s">
        <v>167</v>
      </c>
      <c r="E396" s="175" t="s">
        <v>1</v>
      </c>
      <c r="F396" s="176" t="s">
        <v>470</v>
      </c>
      <c r="H396" s="175" t="s">
        <v>1</v>
      </c>
      <c r="I396" s="177"/>
      <c r="L396" s="173"/>
      <c r="M396" s="178"/>
      <c r="N396" s="179"/>
      <c r="O396" s="179"/>
      <c r="P396" s="179"/>
      <c r="Q396" s="179"/>
      <c r="R396" s="179"/>
      <c r="S396" s="179"/>
      <c r="T396" s="180"/>
      <c r="AT396" s="175" t="s">
        <v>167</v>
      </c>
      <c r="AU396" s="175" t="s">
        <v>157</v>
      </c>
      <c r="AV396" s="13" t="s">
        <v>81</v>
      </c>
      <c r="AW396" s="13" t="s">
        <v>30</v>
      </c>
      <c r="AX396" s="13" t="s">
        <v>76</v>
      </c>
      <c r="AY396" s="175" t="s">
        <v>150</v>
      </c>
    </row>
    <row r="397" spans="1:65" s="14" customFormat="1" ht="11.25">
      <c r="B397" s="181"/>
      <c r="D397" s="174" t="s">
        <v>167</v>
      </c>
      <c r="E397" s="182" t="s">
        <v>1</v>
      </c>
      <c r="F397" s="183" t="s">
        <v>467</v>
      </c>
      <c r="H397" s="184">
        <v>0.6</v>
      </c>
      <c r="I397" s="185"/>
      <c r="L397" s="181"/>
      <c r="M397" s="186"/>
      <c r="N397" s="187"/>
      <c r="O397" s="187"/>
      <c r="P397" s="187"/>
      <c r="Q397" s="187"/>
      <c r="R397" s="187"/>
      <c r="S397" s="187"/>
      <c r="T397" s="188"/>
      <c r="AT397" s="182" t="s">
        <v>167</v>
      </c>
      <c r="AU397" s="182" t="s">
        <v>157</v>
      </c>
      <c r="AV397" s="14" t="s">
        <v>157</v>
      </c>
      <c r="AW397" s="14" t="s">
        <v>30</v>
      </c>
      <c r="AX397" s="14" t="s">
        <v>76</v>
      </c>
      <c r="AY397" s="182" t="s">
        <v>150</v>
      </c>
    </row>
    <row r="398" spans="1:65" s="13" customFormat="1" ht="11.25">
      <c r="B398" s="173"/>
      <c r="D398" s="174" t="s">
        <v>167</v>
      </c>
      <c r="E398" s="175" t="s">
        <v>1</v>
      </c>
      <c r="F398" s="176" t="s">
        <v>471</v>
      </c>
      <c r="H398" s="175" t="s">
        <v>1</v>
      </c>
      <c r="I398" s="177"/>
      <c r="L398" s="173"/>
      <c r="M398" s="178"/>
      <c r="N398" s="179"/>
      <c r="O398" s="179"/>
      <c r="P398" s="179"/>
      <c r="Q398" s="179"/>
      <c r="R398" s="179"/>
      <c r="S398" s="179"/>
      <c r="T398" s="180"/>
      <c r="AT398" s="175" t="s">
        <v>167</v>
      </c>
      <c r="AU398" s="175" t="s">
        <v>157</v>
      </c>
      <c r="AV398" s="13" t="s">
        <v>81</v>
      </c>
      <c r="AW398" s="13" t="s">
        <v>30</v>
      </c>
      <c r="AX398" s="13" t="s">
        <v>76</v>
      </c>
      <c r="AY398" s="175" t="s">
        <v>150</v>
      </c>
    </row>
    <row r="399" spans="1:65" s="14" customFormat="1" ht="11.25">
      <c r="B399" s="181"/>
      <c r="D399" s="174" t="s">
        <v>167</v>
      </c>
      <c r="E399" s="182" t="s">
        <v>1</v>
      </c>
      <c r="F399" s="183" t="s">
        <v>467</v>
      </c>
      <c r="H399" s="184">
        <v>0.6</v>
      </c>
      <c r="I399" s="185"/>
      <c r="L399" s="181"/>
      <c r="M399" s="186"/>
      <c r="N399" s="187"/>
      <c r="O399" s="187"/>
      <c r="P399" s="187"/>
      <c r="Q399" s="187"/>
      <c r="R399" s="187"/>
      <c r="S399" s="187"/>
      <c r="T399" s="188"/>
      <c r="AT399" s="182" t="s">
        <v>167</v>
      </c>
      <c r="AU399" s="182" t="s">
        <v>157</v>
      </c>
      <c r="AV399" s="14" t="s">
        <v>157</v>
      </c>
      <c r="AW399" s="14" t="s">
        <v>30</v>
      </c>
      <c r="AX399" s="14" t="s">
        <v>76</v>
      </c>
      <c r="AY399" s="182" t="s">
        <v>150</v>
      </c>
    </row>
    <row r="400" spans="1:65" s="13" customFormat="1" ht="11.25">
      <c r="B400" s="173"/>
      <c r="D400" s="174" t="s">
        <v>167</v>
      </c>
      <c r="E400" s="175" t="s">
        <v>1</v>
      </c>
      <c r="F400" s="176" t="s">
        <v>472</v>
      </c>
      <c r="H400" s="175" t="s">
        <v>1</v>
      </c>
      <c r="I400" s="177"/>
      <c r="L400" s="173"/>
      <c r="M400" s="178"/>
      <c r="N400" s="179"/>
      <c r="O400" s="179"/>
      <c r="P400" s="179"/>
      <c r="Q400" s="179"/>
      <c r="R400" s="179"/>
      <c r="S400" s="179"/>
      <c r="T400" s="180"/>
      <c r="AT400" s="175" t="s">
        <v>167</v>
      </c>
      <c r="AU400" s="175" t="s">
        <v>157</v>
      </c>
      <c r="AV400" s="13" t="s">
        <v>81</v>
      </c>
      <c r="AW400" s="13" t="s">
        <v>30</v>
      </c>
      <c r="AX400" s="13" t="s">
        <v>76</v>
      </c>
      <c r="AY400" s="175" t="s">
        <v>150</v>
      </c>
    </row>
    <row r="401" spans="1:65" s="14" customFormat="1" ht="11.25">
      <c r="B401" s="181"/>
      <c r="D401" s="174" t="s">
        <v>167</v>
      </c>
      <c r="E401" s="182" t="s">
        <v>1</v>
      </c>
      <c r="F401" s="183" t="s">
        <v>467</v>
      </c>
      <c r="H401" s="184">
        <v>0.6</v>
      </c>
      <c r="I401" s="185"/>
      <c r="L401" s="181"/>
      <c r="M401" s="186"/>
      <c r="N401" s="187"/>
      <c r="O401" s="187"/>
      <c r="P401" s="187"/>
      <c r="Q401" s="187"/>
      <c r="R401" s="187"/>
      <c r="S401" s="187"/>
      <c r="T401" s="188"/>
      <c r="AT401" s="182" t="s">
        <v>167</v>
      </c>
      <c r="AU401" s="182" t="s">
        <v>157</v>
      </c>
      <c r="AV401" s="14" t="s">
        <v>157</v>
      </c>
      <c r="AW401" s="14" t="s">
        <v>30</v>
      </c>
      <c r="AX401" s="14" t="s">
        <v>76</v>
      </c>
      <c r="AY401" s="182" t="s">
        <v>150</v>
      </c>
    </row>
    <row r="402" spans="1:65" s="13" customFormat="1" ht="11.25">
      <c r="B402" s="173"/>
      <c r="D402" s="174" t="s">
        <v>167</v>
      </c>
      <c r="E402" s="175" t="s">
        <v>1</v>
      </c>
      <c r="F402" s="176" t="s">
        <v>473</v>
      </c>
      <c r="H402" s="175" t="s">
        <v>1</v>
      </c>
      <c r="I402" s="177"/>
      <c r="L402" s="173"/>
      <c r="M402" s="178"/>
      <c r="N402" s="179"/>
      <c r="O402" s="179"/>
      <c r="P402" s="179"/>
      <c r="Q402" s="179"/>
      <c r="R402" s="179"/>
      <c r="S402" s="179"/>
      <c r="T402" s="180"/>
      <c r="AT402" s="175" t="s">
        <v>167</v>
      </c>
      <c r="AU402" s="175" t="s">
        <v>157</v>
      </c>
      <c r="AV402" s="13" t="s">
        <v>81</v>
      </c>
      <c r="AW402" s="13" t="s">
        <v>30</v>
      </c>
      <c r="AX402" s="13" t="s">
        <v>76</v>
      </c>
      <c r="AY402" s="175" t="s">
        <v>150</v>
      </c>
    </row>
    <row r="403" spans="1:65" s="14" customFormat="1" ht="11.25">
      <c r="B403" s="181"/>
      <c r="D403" s="174" t="s">
        <v>167</v>
      </c>
      <c r="E403" s="182" t="s">
        <v>1</v>
      </c>
      <c r="F403" s="183" t="s">
        <v>474</v>
      </c>
      <c r="H403" s="184">
        <v>0.7</v>
      </c>
      <c r="I403" s="185"/>
      <c r="L403" s="181"/>
      <c r="M403" s="186"/>
      <c r="N403" s="187"/>
      <c r="O403" s="187"/>
      <c r="P403" s="187"/>
      <c r="Q403" s="187"/>
      <c r="R403" s="187"/>
      <c r="S403" s="187"/>
      <c r="T403" s="188"/>
      <c r="AT403" s="182" t="s">
        <v>167</v>
      </c>
      <c r="AU403" s="182" t="s">
        <v>157</v>
      </c>
      <c r="AV403" s="14" t="s">
        <v>157</v>
      </c>
      <c r="AW403" s="14" t="s">
        <v>30</v>
      </c>
      <c r="AX403" s="14" t="s">
        <v>76</v>
      </c>
      <c r="AY403" s="182" t="s">
        <v>150</v>
      </c>
    </row>
    <row r="404" spans="1:65" s="16" customFormat="1" ht="11.25">
      <c r="B404" s="197"/>
      <c r="D404" s="174" t="s">
        <v>167</v>
      </c>
      <c r="E404" s="198" t="s">
        <v>1</v>
      </c>
      <c r="F404" s="199" t="s">
        <v>299</v>
      </c>
      <c r="H404" s="200">
        <v>2.5</v>
      </c>
      <c r="I404" s="201"/>
      <c r="L404" s="197"/>
      <c r="M404" s="202"/>
      <c r="N404" s="203"/>
      <c r="O404" s="203"/>
      <c r="P404" s="203"/>
      <c r="Q404" s="203"/>
      <c r="R404" s="203"/>
      <c r="S404" s="203"/>
      <c r="T404" s="204"/>
      <c r="AT404" s="198" t="s">
        <v>167</v>
      </c>
      <c r="AU404" s="198" t="s">
        <v>157</v>
      </c>
      <c r="AV404" s="16" t="s">
        <v>162</v>
      </c>
      <c r="AW404" s="16" t="s">
        <v>30</v>
      </c>
      <c r="AX404" s="16" t="s">
        <v>76</v>
      </c>
      <c r="AY404" s="198" t="s">
        <v>150</v>
      </c>
    </row>
    <row r="405" spans="1:65" s="13" customFormat="1" ht="11.25">
      <c r="B405" s="173"/>
      <c r="D405" s="174" t="s">
        <v>167</v>
      </c>
      <c r="E405" s="175" t="s">
        <v>1</v>
      </c>
      <c r="F405" s="176" t="s">
        <v>396</v>
      </c>
      <c r="H405" s="175" t="s">
        <v>1</v>
      </c>
      <c r="I405" s="177"/>
      <c r="L405" s="173"/>
      <c r="M405" s="178"/>
      <c r="N405" s="179"/>
      <c r="O405" s="179"/>
      <c r="P405" s="179"/>
      <c r="Q405" s="179"/>
      <c r="R405" s="179"/>
      <c r="S405" s="179"/>
      <c r="T405" s="180"/>
      <c r="AT405" s="175" t="s">
        <v>167</v>
      </c>
      <c r="AU405" s="175" t="s">
        <v>157</v>
      </c>
      <c r="AV405" s="13" t="s">
        <v>81</v>
      </c>
      <c r="AW405" s="13" t="s">
        <v>30</v>
      </c>
      <c r="AX405" s="13" t="s">
        <v>76</v>
      </c>
      <c r="AY405" s="175" t="s">
        <v>150</v>
      </c>
    </row>
    <row r="406" spans="1:65" s="13" customFormat="1" ht="11.25">
      <c r="B406" s="173"/>
      <c r="D406" s="174" t="s">
        <v>167</v>
      </c>
      <c r="E406" s="175" t="s">
        <v>1</v>
      </c>
      <c r="F406" s="176" t="s">
        <v>475</v>
      </c>
      <c r="H406" s="175" t="s">
        <v>1</v>
      </c>
      <c r="I406" s="177"/>
      <c r="L406" s="173"/>
      <c r="M406" s="178"/>
      <c r="N406" s="179"/>
      <c r="O406" s="179"/>
      <c r="P406" s="179"/>
      <c r="Q406" s="179"/>
      <c r="R406" s="179"/>
      <c r="S406" s="179"/>
      <c r="T406" s="180"/>
      <c r="AT406" s="175" t="s">
        <v>167</v>
      </c>
      <c r="AU406" s="175" t="s">
        <v>157</v>
      </c>
      <c r="AV406" s="13" t="s">
        <v>81</v>
      </c>
      <c r="AW406" s="13" t="s">
        <v>30</v>
      </c>
      <c r="AX406" s="13" t="s">
        <v>76</v>
      </c>
      <c r="AY406" s="175" t="s">
        <v>150</v>
      </c>
    </row>
    <row r="407" spans="1:65" s="14" customFormat="1" ht="11.25">
      <c r="B407" s="181"/>
      <c r="D407" s="174" t="s">
        <v>167</v>
      </c>
      <c r="E407" s="182" t="s">
        <v>1</v>
      </c>
      <c r="F407" s="183" t="s">
        <v>467</v>
      </c>
      <c r="H407" s="184">
        <v>0.6</v>
      </c>
      <c r="I407" s="185"/>
      <c r="L407" s="181"/>
      <c r="M407" s="186"/>
      <c r="N407" s="187"/>
      <c r="O407" s="187"/>
      <c r="P407" s="187"/>
      <c r="Q407" s="187"/>
      <c r="R407" s="187"/>
      <c r="S407" s="187"/>
      <c r="T407" s="188"/>
      <c r="AT407" s="182" t="s">
        <v>167</v>
      </c>
      <c r="AU407" s="182" t="s">
        <v>157</v>
      </c>
      <c r="AV407" s="14" t="s">
        <v>157</v>
      </c>
      <c r="AW407" s="14" t="s">
        <v>30</v>
      </c>
      <c r="AX407" s="14" t="s">
        <v>76</v>
      </c>
      <c r="AY407" s="182" t="s">
        <v>150</v>
      </c>
    </row>
    <row r="408" spans="1:65" s="13" customFormat="1" ht="11.25">
      <c r="B408" s="173"/>
      <c r="D408" s="174" t="s">
        <v>167</v>
      </c>
      <c r="E408" s="175" t="s">
        <v>1</v>
      </c>
      <c r="F408" s="176" t="s">
        <v>476</v>
      </c>
      <c r="H408" s="175" t="s">
        <v>1</v>
      </c>
      <c r="I408" s="177"/>
      <c r="L408" s="173"/>
      <c r="M408" s="178"/>
      <c r="N408" s="179"/>
      <c r="O408" s="179"/>
      <c r="P408" s="179"/>
      <c r="Q408" s="179"/>
      <c r="R408" s="179"/>
      <c r="S408" s="179"/>
      <c r="T408" s="180"/>
      <c r="AT408" s="175" t="s">
        <v>167</v>
      </c>
      <c r="AU408" s="175" t="s">
        <v>157</v>
      </c>
      <c r="AV408" s="13" t="s">
        <v>81</v>
      </c>
      <c r="AW408" s="13" t="s">
        <v>30</v>
      </c>
      <c r="AX408" s="13" t="s">
        <v>76</v>
      </c>
      <c r="AY408" s="175" t="s">
        <v>150</v>
      </c>
    </row>
    <row r="409" spans="1:65" s="14" customFormat="1" ht="11.25">
      <c r="B409" s="181"/>
      <c r="D409" s="174" t="s">
        <v>167</v>
      </c>
      <c r="E409" s="182" t="s">
        <v>1</v>
      </c>
      <c r="F409" s="183" t="s">
        <v>467</v>
      </c>
      <c r="H409" s="184">
        <v>0.6</v>
      </c>
      <c r="I409" s="185"/>
      <c r="L409" s="181"/>
      <c r="M409" s="186"/>
      <c r="N409" s="187"/>
      <c r="O409" s="187"/>
      <c r="P409" s="187"/>
      <c r="Q409" s="187"/>
      <c r="R409" s="187"/>
      <c r="S409" s="187"/>
      <c r="T409" s="188"/>
      <c r="AT409" s="182" t="s">
        <v>167</v>
      </c>
      <c r="AU409" s="182" t="s">
        <v>157</v>
      </c>
      <c r="AV409" s="14" t="s">
        <v>157</v>
      </c>
      <c r="AW409" s="14" t="s">
        <v>30</v>
      </c>
      <c r="AX409" s="14" t="s">
        <v>76</v>
      </c>
      <c r="AY409" s="182" t="s">
        <v>150</v>
      </c>
    </row>
    <row r="410" spans="1:65" s="13" customFormat="1" ht="11.25">
      <c r="B410" s="173"/>
      <c r="D410" s="174" t="s">
        <v>167</v>
      </c>
      <c r="E410" s="175" t="s">
        <v>1</v>
      </c>
      <c r="F410" s="176" t="s">
        <v>477</v>
      </c>
      <c r="H410" s="175" t="s">
        <v>1</v>
      </c>
      <c r="I410" s="177"/>
      <c r="L410" s="173"/>
      <c r="M410" s="178"/>
      <c r="N410" s="179"/>
      <c r="O410" s="179"/>
      <c r="P410" s="179"/>
      <c r="Q410" s="179"/>
      <c r="R410" s="179"/>
      <c r="S410" s="179"/>
      <c r="T410" s="180"/>
      <c r="AT410" s="175" t="s">
        <v>167</v>
      </c>
      <c r="AU410" s="175" t="s">
        <v>157</v>
      </c>
      <c r="AV410" s="13" t="s">
        <v>81</v>
      </c>
      <c r="AW410" s="13" t="s">
        <v>30</v>
      </c>
      <c r="AX410" s="13" t="s">
        <v>76</v>
      </c>
      <c r="AY410" s="175" t="s">
        <v>150</v>
      </c>
    </row>
    <row r="411" spans="1:65" s="14" customFormat="1" ht="11.25">
      <c r="B411" s="181"/>
      <c r="D411" s="174" t="s">
        <v>167</v>
      </c>
      <c r="E411" s="182" t="s">
        <v>1</v>
      </c>
      <c r="F411" s="183" t="s">
        <v>467</v>
      </c>
      <c r="H411" s="184">
        <v>0.6</v>
      </c>
      <c r="I411" s="185"/>
      <c r="L411" s="181"/>
      <c r="M411" s="186"/>
      <c r="N411" s="187"/>
      <c r="O411" s="187"/>
      <c r="P411" s="187"/>
      <c r="Q411" s="187"/>
      <c r="R411" s="187"/>
      <c r="S411" s="187"/>
      <c r="T411" s="188"/>
      <c r="AT411" s="182" t="s">
        <v>167</v>
      </c>
      <c r="AU411" s="182" t="s">
        <v>157</v>
      </c>
      <c r="AV411" s="14" t="s">
        <v>157</v>
      </c>
      <c r="AW411" s="14" t="s">
        <v>30</v>
      </c>
      <c r="AX411" s="14" t="s">
        <v>76</v>
      </c>
      <c r="AY411" s="182" t="s">
        <v>150</v>
      </c>
    </row>
    <row r="412" spans="1:65" s="13" customFormat="1" ht="11.25">
      <c r="B412" s="173"/>
      <c r="D412" s="174" t="s">
        <v>167</v>
      </c>
      <c r="E412" s="175" t="s">
        <v>1</v>
      </c>
      <c r="F412" s="176" t="s">
        <v>478</v>
      </c>
      <c r="H412" s="175" t="s">
        <v>1</v>
      </c>
      <c r="I412" s="177"/>
      <c r="L412" s="173"/>
      <c r="M412" s="178"/>
      <c r="N412" s="179"/>
      <c r="O412" s="179"/>
      <c r="P412" s="179"/>
      <c r="Q412" s="179"/>
      <c r="R412" s="179"/>
      <c r="S412" s="179"/>
      <c r="T412" s="180"/>
      <c r="AT412" s="175" t="s">
        <v>167</v>
      </c>
      <c r="AU412" s="175" t="s">
        <v>157</v>
      </c>
      <c r="AV412" s="13" t="s">
        <v>81</v>
      </c>
      <c r="AW412" s="13" t="s">
        <v>30</v>
      </c>
      <c r="AX412" s="13" t="s">
        <v>76</v>
      </c>
      <c r="AY412" s="175" t="s">
        <v>150</v>
      </c>
    </row>
    <row r="413" spans="1:65" s="14" customFormat="1" ht="11.25">
      <c r="B413" s="181"/>
      <c r="D413" s="174" t="s">
        <v>167</v>
      </c>
      <c r="E413" s="182" t="s">
        <v>1</v>
      </c>
      <c r="F413" s="183" t="s">
        <v>474</v>
      </c>
      <c r="H413" s="184">
        <v>0.7</v>
      </c>
      <c r="I413" s="185"/>
      <c r="L413" s="181"/>
      <c r="M413" s="186"/>
      <c r="N413" s="187"/>
      <c r="O413" s="187"/>
      <c r="P413" s="187"/>
      <c r="Q413" s="187"/>
      <c r="R413" s="187"/>
      <c r="S413" s="187"/>
      <c r="T413" s="188"/>
      <c r="AT413" s="182" t="s">
        <v>167</v>
      </c>
      <c r="AU413" s="182" t="s">
        <v>157</v>
      </c>
      <c r="AV413" s="14" t="s">
        <v>157</v>
      </c>
      <c r="AW413" s="14" t="s">
        <v>30</v>
      </c>
      <c r="AX413" s="14" t="s">
        <v>76</v>
      </c>
      <c r="AY413" s="182" t="s">
        <v>150</v>
      </c>
    </row>
    <row r="414" spans="1:65" s="16" customFormat="1" ht="11.25">
      <c r="B414" s="197"/>
      <c r="D414" s="174" t="s">
        <v>167</v>
      </c>
      <c r="E414" s="198" t="s">
        <v>1</v>
      </c>
      <c r="F414" s="199" t="s">
        <v>299</v>
      </c>
      <c r="H414" s="200">
        <v>2.5</v>
      </c>
      <c r="I414" s="201"/>
      <c r="L414" s="197"/>
      <c r="M414" s="202"/>
      <c r="N414" s="203"/>
      <c r="O414" s="203"/>
      <c r="P414" s="203"/>
      <c r="Q414" s="203"/>
      <c r="R414" s="203"/>
      <c r="S414" s="203"/>
      <c r="T414" s="204"/>
      <c r="AT414" s="198" t="s">
        <v>167</v>
      </c>
      <c r="AU414" s="198" t="s">
        <v>157</v>
      </c>
      <c r="AV414" s="16" t="s">
        <v>162</v>
      </c>
      <c r="AW414" s="16" t="s">
        <v>30</v>
      </c>
      <c r="AX414" s="16" t="s">
        <v>76</v>
      </c>
      <c r="AY414" s="198" t="s">
        <v>150</v>
      </c>
    </row>
    <row r="415" spans="1:65" s="15" customFormat="1" ht="11.25">
      <c r="B415" s="189"/>
      <c r="D415" s="174" t="s">
        <v>167</v>
      </c>
      <c r="E415" s="190" t="s">
        <v>1</v>
      </c>
      <c r="F415" s="191" t="s">
        <v>173</v>
      </c>
      <c r="H415" s="192">
        <v>6.7999999999999989</v>
      </c>
      <c r="I415" s="193"/>
      <c r="L415" s="189"/>
      <c r="M415" s="194"/>
      <c r="N415" s="195"/>
      <c r="O415" s="195"/>
      <c r="P415" s="195"/>
      <c r="Q415" s="195"/>
      <c r="R415" s="195"/>
      <c r="S415" s="195"/>
      <c r="T415" s="196"/>
      <c r="AT415" s="190" t="s">
        <v>167</v>
      </c>
      <c r="AU415" s="190" t="s">
        <v>157</v>
      </c>
      <c r="AV415" s="15" t="s">
        <v>156</v>
      </c>
      <c r="AW415" s="15" t="s">
        <v>30</v>
      </c>
      <c r="AX415" s="15" t="s">
        <v>81</v>
      </c>
      <c r="AY415" s="190" t="s">
        <v>150</v>
      </c>
    </row>
    <row r="416" spans="1:65" s="2" customFormat="1" ht="24" customHeight="1">
      <c r="A416" s="33"/>
      <c r="B416" s="158"/>
      <c r="C416" s="159" t="s">
        <v>479</v>
      </c>
      <c r="D416" s="159" t="s">
        <v>152</v>
      </c>
      <c r="E416" s="160" t="s">
        <v>480</v>
      </c>
      <c r="F416" s="161" t="s">
        <v>481</v>
      </c>
      <c r="G416" s="162" t="s">
        <v>155</v>
      </c>
      <c r="H416" s="163">
        <v>8.08</v>
      </c>
      <c r="I416" s="164"/>
      <c r="J416" s="163">
        <f>ROUND(I416*H416,3)</f>
        <v>0</v>
      </c>
      <c r="K416" s="165"/>
      <c r="L416" s="34"/>
      <c r="M416" s="166" t="s">
        <v>1</v>
      </c>
      <c r="N416" s="167" t="s">
        <v>42</v>
      </c>
      <c r="O416" s="59"/>
      <c r="P416" s="168">
        <f>O416*H416</f>
        <v>0</v>
      </c>
      <c r="Q416" s="168">
        <v>0.29699999999999999</v>
      </c>
      <c r="R416" s="168">
        <f>Q416*H416</f>
        <v>2.3997600000000001</v>
      </c>
      <c r="S416" s="168">
        <v>0</v>
      </c>
      <c r="T416" s="169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70" t="s">
        <v>156</v>
      </c>
      <c r="AT416" s="170" t="s">
        <v>152</v>
      </c>
      <c r="AU416" s="170" t="s">
        <v>157</v>
      </c>
      <c r="AY416" s="18" t="s">
        <v>150</v>
      </c>
      <c r="BE416" s="171">
        <f>IF(N416="základná",J416,0)</f>
        <v>0</v>
      </c>
      <c r="BF416" s="171">
        <f>IF(N416="znížená",J416,0)</f>
        <v>0</v>
      </c>
      <c r="BG416" s="171">
        <f>IF(N416="zákl. prenesená",J416,0)</f>
        <v>0</v>
      </c>
      <c r="BH416" s="171">
        <f>IF(N416="zníž. prenesená",J416,0)</f>
        <v>0</v>
      </c>
      <c r="BI416" s="171">
        <f>IF(N416="nulová",J416,0)</f>
        <v>0</v>
      </c>
      <c r="BJ416" s="18" t="s">
        <v>157</v>
      </c>
      <c r="BK416" s="172">
        <f>ROUND(I416*H416,3)</f>
        <v>0</v>
      </c>
      <c r="BL416" s="18" t="s">
        <v>156</v>
      </c>
      <c r="BM416" s="170" t="s">
        <v>482</v>
      </c>
    </row>
    <row r="417" spans="1:65" s="13" customFormat="1" ht="11.25">
      <c r="B417" s="173"/>
      <c r="D417" s="174" t="s">
        <v>167</v>
      </c>
      <c r="E417" s="175" t="s">
        <v>1</v>
      </c>
      <c r="F417" s="176" t="s">
        <v>212</v>
      </c>
      <c r="H417" s="175" t="s">
        <v>1</v>
      </c>
      <c r="I417" s="177"/>
      <c r="L417" s="173"/>
      <c r="M417" s="178"/>
      <c r="N417" s="179"/>
      <c r="O417" s="179"/>
      <c r="P417" s="179"/>
      <c r="Q417" s="179"/>
      <c r="R417" s="179"/>
      <c r="S417" s="179"/>
      <c r="T417" s="180"/>
      <c r="AT417" s="175" t="s">
        <v>167</v>
      </c>
      <c r="AU417" s="175" t="s">
        <v>157</v>
      </c>
      <c r="AV417" s="13" t="s">
        <v>81</v>
      </c>
      <c r="AW417" s="13" t="s">
        <v>30</v>
      </c>
      <c r="AX417" s="13" t="s">
        <v>76</v>
      </c>
      <c r="AY417" s="175" t="s">
        <v>150</v>
      </c>
    </row>
    <row r="418" spans="1:65" s="14" customFormat="1" ht="11.25">
      <c r="B418" s="181"/>
      <c r="D418" s="174" t="s">
        <v>167</v>
      </c>
      <c r="E418" s="182" t="s">
        <v>1</v>
      </c>
      <c r="F418" s="183" t="s">
        <v>483</v>
      </c>
      <c r="H418" s="184">
        <v>0.60599999999999998</v>
      </c>
      <c r="I418" s="185"/>
      <c r="L418" s="181"/>
      <c r="M418" s="186"/>
      <c r="N418" s="187"/>
      <c r="O418" s="187"/>
      <c r="P418" s="187"/>
      <c r="Q418" s="187"/>
      <c r="R418" s="187"/>
      <c r="S418" s="187"/>
      <c r="T418" s="188"/>
      <c r="AT418" s="182" t="s">
        <v>167</v>
      </c>
      <c r="AU418" s="182" t="s">
        <v>157</v>
      </c>
      <c r="AV418" s="14" t="s">
        <v>157</v>
      </c>
      <c r="AW418" s="14" t="s">
        <v>30</v>
      </c>
      <c r="AX418" s="14" t="s">
        <v>76</v>
      </c>
      <c r="AY418" s="182" t="s">
        <v>150</v>
      </c>
    </row>
    <row r="419" spans="1:65" s="13" customFormat="1" ht="11.25">
      <c r="B419" s="173"/>
      <c r="D419" s="174" t="s">
        <v>167</v>
      </c>
      <c r="E419" s="175" t="s">
        <v>1</v>
      </c>
      <c r="F419" s="176" t="s">
        <v>215</v>
      </c>
      <c r="H419" s="175" t="s">
        <v>1</v>
      </c>
      <c r="I419" s="177"/>
      <c r="L419" s="173"/>
      <c r="M419" s="178"/>
      <c r="N419" s="179"/>
      <c r="O419" s="179"/>
      <c r="P419" s="179"/>
      <c r="Q419" s="179"/>
      <c r="R419" s="179"/>
      <c r="S419" s="179"/>
      <c r="T419" s="180"/>
      <c r="AT419" s="175" t="s">
        <v>167</v>
      </c>
      <c r="AU419" s="175" t="s">
        <v>157</v>
      </c>
      <c r="AV419" s="13" t="s">
        <v>81</v>
      </c>
      <c r="AW419" s="13" t="s">
        <v>30</v>
      </c>
      <c r="AX419" s="13" t="s">
        <v>76</v>
      </c>
      <c r="AY419" s="175" t="s">
        <v>150</v>
      </c>
    </row>
    <row r="420" spans="1:65" s="14" customFormat="1" ht="11.25">
      <c r="B420" s="181"/>
      <c r="D420" s="174" t="s">
        <v>167</v>
      </c>
      <c r="E420" s="182" t="s">
        <v>1</v>
      </c>
      <c r="F420" s="183" t="s">
        <v>484</v>
      </c>
      <c r="H420" s="184">
        <v>2.8279999999999998</v>
      </c>
      <c r="I420" s="185"/>
      <c r="L420" s="181"/>
      <c r="M420" s="186"/>
      <c r="N420" s="187"/>
      <c r="O420" s="187"/>
      <c r="P420" s="187"/>
      <c r="Q420" s="187"/>
      <c r="R420" s="187"/>
      <c r="S420" s="187"/>
      <c r="T420" s="188"/>
      <c r="AT420" s="182" t="s">
        <v>167</v>
      </c>
      <c r="AU420" s="182" t="s">
        <v>157</v>
      </c>
      <c r="AV420" s="14" t="s">
        <v>157</v>
      </c>
      <c r="AW420" s="14" t="s">
        <v>30</v>
      </c>
      <c r="AX420" s="14" t="s">
        <v>76</v>
      </c>
      <c r="AY420" s="182" t="s">
        <v>150</v>
      </c>
    </row>
    <row r="421" spans="1:65" s="13" customFormat="1" ht="11.25">
      <c r="B421" s="173"/>
      <c r="D421" s="174" t="s">
        <v>167</v>
      </c>
      <c r="E421" s="175" t="s">
        <v>1</v>
      </c>
      <c r="F421" s="176" t="s">
        <v>302</v>
      </c>
      <c r="H421" s="175" t="s">
        <v>1</v>
      </c>
      <c r="I421" s="177"/>
      <c r="L421" s="173"/>
      <c r="M421" s="178"/>
      <c r="N421" s="179"/>
      <c r="O421" s="179"/>
      <c r="P421" s="179"/>
      <c r="Q421" s="179"/>
      <c r="R421" s="179"/>
      <c r="S421" s="179"/>
      <c r="T421" s="180"/>
      <c r="AT421" s="175" t="s">
        <v>167</v>
      </c>
      <c r="AU421" s="175" t="s">
        <v>157</v>
      </c>
      <c r="AV421" s="13" t="s">
        <v>81</v>
      </c>
      <c r="AW421" s="13" t="s">
        <v>30</v>
      </c>
      <c r="AX421" s="13" t="s">
        <v>76</v>
      </c>
      <c r="AY421" s="175" t="s">
        <v>150</v>
      </c>
    </row>
    <row r="422" spans="1:65" s="14" customFormat="1" ht="11.25">
      <c r="B422" s="181"/>
      <c r="D422" s="174" t="s">
        <v>167</v>
      </c>
      <c r="E422" s="182" t="s">
        <v>1</v>
      </c>
      <c r="F422" s="183" t="s">
        <v>485</v>
      </c>
      <c r="H422" s="184">
        <v>4.6459999999999999</v>
      </c>
      <c r="I422" s="185"/>
      <c r="L422" s="181"/>
      <c r="M422" s="186"/>
      <c r="N422" s="187"/>
      <c r="O422" s="187"/>
      <c r="P422" s="187"/>
      <c r="Q422" s="187"/>
      <c r="R422" s="187"/>
      <c r="S422" s="187"/>
      <c r="T422" s="188"/>
      <c r="AT422" s="182" t="s">
        <v>167</v>
      </c>
      <c r="AU422" s="182" t="s">
        <v>157</v>
      </c>
      <c r="AV422" s="14" t="s">
        <v>157</v>
      </c>
      <c r="AW422" s="14" t="s">
        <v>30</v>
      </c>
      <c r="AX422" s="14" t="s">
        <v>76</v>
      </c>
      <c r="AY422" s="182" t="s">
        <v>150</v>
      </c>
    </row>
    <row r="423" spans="1:65" s="15" customFormat="1" ht="11.25">
      <c r="B423" s="189"/>
      <c r="D423" s="174" t="s">
        <v>167</v>
      </c>
      <c r="E423" s="190" t="s">
        <v>1</v>
      </c>
      <c r="F423" s="191" t="s">
        <v>173</v>
      </c>
      <c r="H423" s="192">
        <v>8.08</v>
      </c>
      <c r="I423" s="193"/>
      <c r="L423" s="189"/>
      <c r="M423" s="194"/>
      <c r="N423" s="195"/>
      <c r="O423" s="195"/>
      <c r="P423" s="195"/>
      <c r="Q423" s="195"/>
      <c r="R423" s="195"/>
      <c r="S423" s="195"/>
      <c r="T423" s="196"/>
      <c r="AT423" s="190" t="s">
        <v>167</v>
      </c>
      <c r="AU423" s="190" t="s">
        <v>157</v>
      </c>
      <c r="AV423" s="15" t="s">
        <v>156</v>
      </c>
      <c r="AW423" s="15" t="s">
        <v>30</v>
      </c>
      <c r="AX423" s="15" t="s">
        <v>81</v>
      </c>
      <c r="AY423" s="190" t="s">
        <v>150</v>
      </c>
    </row>
    <row r="424" spans="1:65" s="12" customFormat="1" ht="22.9" customHeight="1">
      <c r="B424" s="145"/>
      <c r="D424" s="146" t="s">
        <v>75</v>
      </c>
      <c r="E424" s="156" t="s">
        <v>156</v>
      </c>
      <c r="F424" s="156" t="s">
        <v>486</v>
      </c>
      <c r="I424" s="148"/>
      <c r="J424" s="157">
        <f>BK424</f>
        <v>0</v>
      </c>
      <c r="L424" s="145"/>
      <c r="M424" s="150"/>
      <c r="N424" s="151"/>
      <c r="O424" s="151"/>
      <c r="P424" s="152">
        <f>SUM(P425:P572)</f>
        <v>0</v>
      </c>
      <c r="Q424" s="151"/>
      <c r="R424" s="152">
        <f>SUM(R425:R572)</f>
        <v>342.27395935999994</v>
      </c>
      <c r="S424" s="151"/>
      <c r="T424" s="153">
        <f>SUM(T425:T572)</f>
        <v>0</v>
      </c>
      <c r="AR424" s="146" t="s">
        <v>81</v>
      </c>
      <c r="AT424" s="154" t="s">
        <v>75</v>
      </c>
      <c r="AU424" s="154" t="s">
        <v>81</v>
      </c>
      <c r="AY424" s="146" t="s">
        <v>150</v>
      </c>
      <c r="BK424" s="155">
        <f>SUM(BK425:BK572)</f>
        <v>0</v>
      </c>
    </row>
    <row r="425" spans="1:65" s="2" customFormat="1" ht="16.5" customHeight="1">
      <c r="A425" s="33"/>
      <c r="B425" s="158"/>
      <c r="C425" s="159" t="s">
        <v>487</v>
      </c>
      <c r="D425" s="159" t="s">
        <v>152</v>
      </c>
      <c r="E425" s="160" t="s">
        <v>488</v>
      </c>
      <c r="F425" s="161" t="s">
        <v>489</v>
      </c>
      <c r="G425" s="162" t="s">
        <v>155</v>
      </c>
      <c r="H425" s="163">
        <v>629.15099999999995</v>
      </c>
      <c r="I425" s="164"/>
      <c r="J425" s="163">
        <f>ROUND(I425*H425,3)</f>
        <v>0</v>
      </c>
      <c r="K425" s="165"/>
      <c r="L425" s="34"/>
      <c r="M425" s="166" t="s">
        <v>1</v>
      </c>
      <c r="N425" s="167" t="s">
        <v>42</v>
      </c>
      <c r="O425" s="59"/>
      <c r="P425" s="168">
        <f>O425*H425</f>
        <v>0</v>
      </c>
      <c r="Q425" s="168">
        <v>0.31522</v>
      </c>
      <c r="R425" s="168">
        <f>Q425*H425</f>
        <v>198.32097821999997</v>
      </c>
      <c r="S425" s="168">
        <v>0</v>
      </c>
      <c r="T425" s="169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70" t="s">
        <v>156</v>
      </c>
      <c r="AT425" s="170" t="s">
        <v>152</v>
      </c>
      <c r="AU425" s="170" t="s">
        <v>157</v>
      </c>
      <c r="AY425" s="18" t="s">
        <v>150</v>
      </c>
      <c r="BE425" s="171">
        <f>IF(N425="základná",J425,0)</f>
        <v>0</v>
      </c>
      <c r="BF425" s="171">
        <f>IF(N425="znížená",J425,0)</f>
        <v>0</v>
      </c>
      <c r="BG425" s="171">
        <f>IF(N425="zákl. prenesená",J425,0)</f>
        <v>0</v>
      </c>
      <c r="BH425" s="171">
        <f>IF(N425="zníž. prenesená",J425,0)</f>
        <v>0</v>
      </c>
      <c r="BI425" s="171">
        <f>IF(N425="nulová",J425,0)</f>
        <v>0</v>
      </c>
      <c r="BJ425" s="18" t="s">
        <v>157</v>
      </c>
      <c r="BK425" s="172">
        <f>ROUND(I425*H425,3)</f>
        <v>0</v>
      </c>
      <c r="BL425" s="18" t="s">
        <v>156</v>
      </c>
      <c r="BM425" s="170" t="s">
        <v>490</v>
      </c>
    </row>
    <row r="426" spans="1:65" s="13" customFormat="1" ht="11.25">
      <c r="B426" s="173"/>
      <c r="D426" s="174" t="s">
        <v>167</v>
      </c>
      <c r="E426" s="175" t="s">
        <v>1</v>
      </c>
      <c r="F426" s="176" t="s">
        <v>491</v>
      </c>
      <c r="H426" s="175" t="s">
        <v>1</v>
      </c>
      <c r="I426" s="177"/>
      <c r="L426" s="173"/>
      <c r="M426" s="178"/>
      <c r="N426" s="179"/>
      <c r="O426" s="179"/>
      <c r="P426" s="179"/>
      <c r="Q426" s="179"/>
      <c r="R426" s="179"/>
      <c r="S426" s="179"/>
      <c r="T426" s="180"/>
      <c r="AT426" s="175" t="s">
        <v>167</v>
      </c>
      <c r="AU426" s="175" t="s">
        <v>157</v>
      </c>
      <c r="AV426" s="13" t="s">
        <v>81</v>
      </c>
      <c r="AW426" s="13" t="s">
        <v>30</v>
      </c>
      <c r="AX426" s="13" t="s">
        <v>76</v>
      </c>
      <c r="AY426" s="175" t="s">
        <v>150</v>
      </c>
    </row>
    <row r="427" spans="1:65" s="14" customFormat="1" ht="11.25">
      <c r="B427" s="181"/>
      <c r="D427" s="174" t="s">
        <v>167</v>
      </c>
      <c r="E427" s="182" t="s">
        <v>1</v>
      </c>
      <c r="F427" s="183" t="s">
        <v>492</v>
      </c>
      <c r="H427" s="184">
        <v>629.15099999999995</v>
      </c>
      <c r="I427" s="185"/>
      <c r="L427" s="181"/>
      <c r="M427" s="186"/>
      <c r="N427" s="187"/>
      <c r="O427" s="187"/>
      <c r="P427" s="187"/>
      <c r="Q427" s="187"/>
      <c r="R427" s="187"/>
      <c r="S427" s="187"/>
      <c r="T427" s="188"/>
      <c r="AT427" s="182" t="s">
        <v>167</v>
      </c>
      <c r="AU427" s="182" t="s">
        <v>157</v>
      </c>
      <c r="AV427" s="14" t="s">
        <v>157</v>
      </c>
      <c r="AW427" s="14" t="s">
        <v>30</v>
      </c>
      <c r="AX427" s="14" t="s">
        <v>81</v>
      </c>
      <c r="AY427" s="182" t="s">
        <v>150</v>
      </c>
    </row>
    <row r="428" spans="1:65" s="2" customFormat="1" ht="24" customHeight="1">
      <c r="A428" s="33"/>
      <c r="B428" s="158"/>
      <c r="C428" s="159" t="s">
        <v>493</v>
      </c>
      <c r="D428" s="159" t="s">
        <v>152</v>
      </c>
      <c r="E428" s="160" t="s">
        <v>494</v>
      </c>
      <c r="F428" s="161" t="s">
        <v>495</v>
      </c>
      <c r="G428" s="162" t="s">
        <v>165</v>
      </c>
      <c r="H428" s="163">
        <v>0.36599999999999999</v>
      </c>
      <c r="I428" s="164"/>
      <c r="J428" s="163">
        <f>ROUND(I428*H428,3)</f>
        <v>0</v>
      </c>
      <c r="K428" s="165"/>
      <c r="L428" s="34"/>
      <c r="M428" s="166" t="s">
        <v>1</v>
      </c>
      <c r="N428" s="167" t="s">
        <v>42</v>
      </c>
      <c r="O428" s="59"/>
      <c r="P428" s="168">
        <f>O428*H428</f>
        <v>0</v>
      </c>
      <c r="Q428" s="168">
        <v>2.3141699999999998</v>
      </c>
      <c r="R428" s="168">
        <f>Q428*H428</f>
        <v>0.8469862199999999</v>
      </c>
      <c r="S428" s="168">
        <v>0</v>
      </c>
      <c r="T428" s="169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70" t="s">
        <v>156</v>
      </c>
      <c r="AT428" s="170" t="s">
        <v>152</v>
      </c>
      <c r="AU428" s="170" t="s">
        <v>157</v>
      </c>
      <c r="AY428" s="18" t="s">
        <v>150</v>
      </c>
      <c r="BE428" s="171">
        <f>IF(N428="základná",J428,0)</f>
        <v>0</v>
      </c>
      <c r="BF428" s="171">
        <f>IF(N428="znížená",J428,0)</f>
        <v>0</v>
      </c>
      <c r="BG428" s="171">
        <f>IF(N428="zákl. prenesená",J428,0)</f>
        <v>0</v>
      </c>
      <c r="BH428" s="171">
        <f>IF(N428="zníž. prenesená",J428,0)</f>
        <v>0</v>
      </c>
      <c r="BI428" s="171">
        <f>IF(N428="nulová",J428,0)</f>
        <v>0</v>
      </c>
      <c r="BJ428" s="18" t="s">
        <v>157</v>
      </c>
      <c r="BK428" s="172">
        <f>ROUND(I428*H428,3)</f>
        <v>0</v>
      </c>
      <c r="BL428" s="18" t="s">
        <v>156</v>
      </c>
      <c r="BM428" s="170" t="s">
        <v>496</v>
      </c>
    </row>
    <row r="429" spans="1:65" s="13" customFormat="1" ht="11.25">
      <c r="B429" s="173"/>
      <c r="D429" s="174" t="s">
        <v>167</v>
      </c>
      <c r="E429" s="175" t="s">
        <v>1</v>
      </c>
      <c r="F429" s="176" t="s">
        <v>302</v>
      </c>
      <c r="H429" s="175" t="s">
        <v>1</v>
      </c>
      <c r="I429" s="177"/>
      <c r="L429" s="173"/>
      <c r="M429" s="178"/>
      <c r="N429" s="179"/>
      <c r="O429" s="179"/>
      <c r="P429" s="179"/>
      <c r="Q429" s="179"/>
      <c r="R429" s="179"/>
      <c r="S429" s="179"/>
      <c r="T429" s="180"/>
      <c r="AT429" s="175" t="s">
        <v>167</v>
      </c>
      <c r="AU429" s="175" t="s">
        <v>157</v>
      </c>
      <c r="AV429" s="13" t="s">
        <v>81</v>
      </c>
      <c r="AW429" s="13" t="s">
        <v>30</v>
      </c>
      <c r="AX429" s="13" t="s">
        <v>76</v>
      </c>
      <c r="AY429" s="175" t="s">
        <v>150</v>
      </c>
    </row>
    <row r="430" spans="1:65" s="13" customFormat="1" ht="11.25">
      <c r="B430" s="173"/>
      <c r="D430" s="174" t="s">
        <v>167</v>
      </c>
      <c r="E430" s="175" t="s">
        <v>1</v>
      </c>
      <c r="F430" s="176" t="s">
        <v>497</v>
      </c>
      <c r="H430" s="175" t="s">
        <v>1</v>
      </c>
      <c r="I430" s="177"/>
      <c r="L430" s="173"/>
      <c r="M430" s="178"/>
      <c r="N430" s="179"/>
      <c r="O430" s="179"/>
      <c r="P430" s="179"/>
      <c r="Q430" s="179"/>
      <c r="R430" s="179"/>
      <c r="S430" s="179"/>
      <c r="T430" s="180"/>
      <c r="AT430" s="175" t="s">
        <v>167</v>
      </c>
      <c r="AU430" s="175" t="s">
        <v>157</v>
      </c>
      <c r="AV430" s="13" t="s">
        <v>81</v>
      </c>
      <c r="AW430" s="13" t="s">
        <v>30</v>
      </c>
      <c r="AX430" s="13" t="s">
        <v>76</v>
      </c>
      <c r="AY430" s="175" t="s">
        <v>150</v>
      </c>
    </row>
    <row r="431" spans="1:65" s="14" customFormat="1" ht="11.25">
      <c r="B431" s="181"/>
      <c r="D431" s="174" t="s">
        <v>167</v>
      </c>
      <c r="E431" s="182" t="s">
        <v>1</v>
      </c>
      <c r="F431" s="183" t="s">
        <v>498</v>
      </c>
      <c r="H431" s="184">
        <v>0.36599999999999999</v>
      </c>
      <c r="I431" s="185"/>
      <c r="L431" s="181"/>
      <c r="M431" s="186"/>
      <c r="N431" s="187"/>
      <c r="O431" s="187"/>
      <c r="P431" s="187"/>
      <c r="Q431" s="187"/>
      <c r="R431" s="187"/>
      <c r="S431" s="187"/>
      <c r="T431" s="188"/>
      <c r="AT431" s="182" t="s">
        <v>167</v>
      </c>
      <c r="AU431" s="182" t="s">
        <v>157</v>
      </c>
      <c r="AV431" s="14" t="s">
        <v>157</v>
      </c>
      <c r="AW431" s="14" t="s">
        <v>30</v>
      </c>
      <c r="AX431" s="14" t="s">
        <v>81</v>
      </c>
      <c r="AY431" s="182" t="s">
        <v>150</v>
      </c>
    </row>
    <row r="432" spans="1:65" s="2" customFormat="1" ht="16.5" customHeight="1">
      <c r="A432" s="33"/>
      <c r="B432" s="158"/>
      <c r="C432" s="159" t="s">
        <v>499</v>
      </c>
      <c r="D432" s="159" t="s">
        <v>152</v>
      </c>
      <c r="E432" s="160" t="s">
        <v>500</v>
      </c>
      <c r="F432" s="161" t="s">
        <v>501</v>
      </c>
      <c r="G432" s="162" t="s">
        <v>155</v>
      </c>
      <c r="H432" s="163">
        <v>2.44</v>
      </c>
      <c r="I432" s="164"/>
      <c r="J432" s="163">
        <f>ROUND(I432*H432,3)</f>
        <v>0</v>
      </c>
      <c r="K432" s="165"/>
      <c r="L432" s="34"/>
      <c r="M432" s="166" t="s">
        <v>1</v>
      </c>
      <c r="N432" s="167" t="s">
        <v>42</v>
      </c>
      <c r="O432" s="59"/>
      <c r="P432" s="168">
        <f>O432*H432</f>
        <v>0</v>
      </c>
      <c r="Q432" s="168">
        <v>1.1299999999999999E-3</v>
      </c>
      <c r="R432" s="168">
        <f>Q432*H432</f>
        <v>2.7571999999999996E-3</v>
      </c>
      <c r="S432" s="168">
        <v>0</v>
      </c>
      <c r="T432" s="169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70" t="s">
        <v>156</v>
      </c>
      <c r="AT432" s="170" t="s">
        <v>152</v>
      </c>
      <c r="AU432" s="170" t="s">
        <v>157</v>
      </c>
      <c r="AY432" s="18" t="s">
        <v>150</v>
      </c>
      <c r="BE432" s="171">
        <f>IF(N432="základná",J432,0)</f>
        <v>0</v>
      </c>
      <c r="BF432" s="171">
        <f>IF(N432="znížená",J432,0)</f>
        <v>0</v>
      </c>
      <c r="BG432" s="171">
        <f>IF(N432="zákl. prenesená",J432,0)</f>
        <v>0</v>
      </c>
      <c r="BH432" s="171">
        <f>IF(N432="zníž. prenesená",J432,0)</f>
        <v>0</v>
      </c>
      <c r="BI432" s="171">
        <f>IF(N432="nulová",J432,0)</f>
        <v>0</v>
      </c>
      <c r="BJ432" s="18" t="s">
        <v>157</v>
      </c>
      <c r="BK432" s="172">
        <f>ROUND(I432*H432,3)</f>
        <v>0</v>
      </c>
      <c r="BL432" s="18" t="s">
        <v>156</v>
      </c>
      <c r="BM432" s="170" t="s">
        <v>502</v>
      </c>
    </row>
    <row r="433" spans="1:65" s="13" customFormat="1" ht="11.25">
      <c r="B433" s="173"/>
      <c r="D433" s="174" t="s">
        <v>167</v>
      </c>
      <c r="E433" s="175" t="s">
        <v>1</v>
      </c>
      <c r="F433" s="176" t="s">
        <v>302</v>
      </c>
      <c r="H433" s="175" t="s">
        <v>1</v>
      </c>
      <c r="I433" s="177"/>
      <c r="L433" s="173"/>
      <c r="M433" s="178"/>
      <c r="N433" s="179"/>
      <c r="O433" s="179"/>
      <c r="P433" s="179"/>
      <c r="Q433" s="179"/>
      <c r="R433" s="179"/>
      <c r="S433" s="179"/>
      <c r="T433" s="180"/>
      <c r="AT433" s="175" t="s">
        <v>167</v>
      </c>
      <c r="AU433" s="175" t="s">
        <v>157</v>
      </c>
      <c r="AV433" s="13" t="s">
        <v>81</v>
      </c>
      <c r="AW433" s="13" t="s">
        <v>30</v>
      </c>
      <c r="AX433" s="13" t="s">
        <v>76</v>
      </c>
      <c r="AY433" s="175" t="s">
        <v>150</v>
      </c>
    </row>
    <row r="434" spans="1:65" s="13" customFormat="1" ht="11.25">
      <c r="B434" s="173"/>
      <c r="D434" s="174" t="s">
        <v>167</v>
      </c>
      <c r="E434" s="175" t="s">
        <v>1</v>
      </c>
      <c r="F434" s="176" t="s">
        <v>497</v>
      </c>
      <c r="H434" s="175" t="s">
        <v>1</v>
      </c>
      <c r="I434" s="177"/>
      <c r="L434" s="173"/>
      <c r="M434" s="178"/>
      <c r="N434" s="179"/>
      <c r="O434" s="179"/>
      <c r="P434" s="179"/>
      <c r="Q434" s="179"/>
      <c r="R434" s="179"/>
      <c r="S434" s="179"/>
      <c r="T434" s="180"/>
      <c r="AT434" s="175" t="s">
        <v>167</v>
      </c>
      <c r="AU434" s="175" t="s">
        <v>157</v>
      </c>
      <c r="AV434" s="13" t="s">
        <v>81</v>
      </c>
      <c r="AW434" s="13" t="s">
        <v>30</v>
      </c>
      <c r="AX434" s="13" t="s">
        <v>76</v>
      </c>
      <c r="AY434" s="175" t="s">
        <v>150</v>
      </c>
    </row>
    <row r="435" spans="1:65" s="14" customFormat="1" ht="11.25">
      <c r="B435" s="181"/>
      <c r="D435" s="174" t="s">
        <v>167</v>
      </c>
      <c r="E435" s="182" t="s">
        <v>1</v>
      </c>
      <c r="F435" s="183" t="s">
        <v>503</v>
      </c>
      <c r="H435" s="184">
        <v>2.44</v>
      </c>
      <c r="I435" s="185"/>
      <c r="L435" s="181"/>
      <c r="M435" s="186"/>
      <c r="N435" s="187"/>
      <c r="O435" s="187"/>
      <c r="P435" s="187"/>
      <c r="Q435" s="187"/>
      <c r="R435" s="187"/>
      <c r="S435" s="187"/>
      <c r="T435" s="188"/>
      <c r="AT435" s="182" t="s">
        <v>167</v>
      </c>
      <c r="AU435" s="182" t="s">
        <v>157</v>
      </c>
      <c r="AV435" s="14" t="s">
        <v>157</v>
      </c>
      <c r="AW435" s="14" t="s">
        <v>30</v>
      </c>
      <c r="AX435" s="14" t="s">
        <v>81</v>
      </c>
      <c r="AY435" s="182" t="s">
        <v>150</v>
      </c>
    </row>
    <row r="436" spans="1:65" s="2" customFormat="1" ht="16.5" customHeight="1">
      <c r="A436" s="33"/>
      <c r="B436" s="158"/>
      <c r="C436" s="159" t="s">
        <v>504</v>
      </c>
      <c r="D436" s="159" t="s">
        <v>152</v>
      </c>
      <c r="E436" s="160" t="s">
        <v>505</v>
      </c>
      <c r="F436" s="161" t="s">
        <v>506</v>
      </c>
      <c r="G436" s="162" t="s">
        <v>155</v>
      </c>
      <c r="H436" s="163">
        <v>2.44</v>
      </c>
      <c r="I436" s="164"/>
      <c r="J436" s="163">
        <f>ROUND(I436*H436,3)</f>
        <v>0</v>
      </c>
      <c r="K436" s="165"/>
      <c r="L436" s="34"/>
      <c r="M436" s="166" t="s">
        <v>1</v>
      </c>
      <c r="N436" s="167" t="s">
        <v>42</v>
      </c>
      <c r="O436" s="59"/>
      <c r="P436" s="168">
        <f>O436*H436</f>
        <v>0</v>
      </c>
      <c r="Q436" s="168">
        <v>0</v>
      </c>
      <c r="R436" s="168">
        <f>Q436*H436</f>
        <v>0</v>
      </c>
      <c r="S436" s="168">
        <v>0</v>
      </c>
      <c r="T436" s="169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70" t="s">
        <v>156</v>
      </c>
      <c r="AT436" s="170" t="s">
        <v>152</v>
      </c>
      <c r="AU436" s="170" t="s">
        <v>157</v>
      </c>
      <c r="AY436" s="18" t="s">
        <v>150</v>
      </c>
      <c r="BE436" s="171">
        <f>IF(N436="základná",J436,0)</f>
        <v>0</v>
      </c>
      <c r="BF436" s="171">
        <f>IF(N436="znížená",J436,0)</f>
        <v>0</v>
      </c>
      <c r="BG436" s="171">
        <f>IF(N436="zákl. prenesená",J436,0)</f>
        <v>0</v>
      </c>
      <c r="BH436" s="171">
        <f>IF(N436="zníž. prenesená",J436,0)</f>
        <v>0</v>
      </c>
      <c r="BI436" s="171">
        <f>IF(N436="nulová",J436,0)</f>
        <v>0</v>
      </c>
      <c r="BJ436" s="18" t="s">
        <v>157</v>
      </c>
      <c r="BK436" s="172">
        <f>ROUND(I436*H436,3)</f>
        <v>0</v>
      </c>
      <c r="BL436" s="18" t="s">
        <v>156</v>
      </c>
      <c r="BM436" s="170" t="s">
        <v>507</v>
      </c>
    </row>
    <row r="437" spans="1:65" s="2" customFormat="1" ht="16.5" customHeight="1">
      <c r="A437" s="33"/>
      <c r="B437" s="158"/>
      <c r="C437" s="159" t="s">
        <v>508</v>
      </c>
      <c r="D437" s="159" t="s">
        <v>152</v>
      </c>
      <c r="E437" s="160" t="s">
        <v>509</v>
      </c>
      <c r="F437" s="161" t="s">
        <v>510</v>
      </c>
      <c r="G437" s="162" t="s">
        <v>155</v>
      </c>
      <c r="H437" s="163">
        <v>629.15099999999995</v>
      </c>
      <c r="I437" s="164"/>
      <c r="J437" s="163">
        <f>ROUND(I437*H437,3)</f>
        <v>0</v>
      </c>
      <c r="K437" s="165"/>
      <c r="L437" s="34"/>
      <c r="M437" s="166" t="s">
        <v>1</v>
      </c>
      <c r="N437" s="167" t="s">
        <v>42</v>
      </c>
      <c r="O437" s="59"/>
      <c r="P437" s="168">
        <f>O437*H437</f>
        <v>0</v>
      </c>
      <c r="Q437" s="168">
        <v>1.8799999999999999E-3</v>
      </c>
      <c r="R437" s="168">
        <f>Q437*H437</f>
        <v>1.1828038799999998</v>
      </c>
      <c r="S437" s="168">
        <v>0</v>
      </c>
      <c r="T437" s="169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70" t="s">
        <v>156</v>
      </c>
      <c r="AT437" s="170" t="s">
        <v>152</v>
      </c>
      <c r="AU437" s="170" t="s">
        <v>157</v>
      </c>
      <c r="AY437" s="18" t="s">
        <v>150</v>
      </c>
      <c r="BE437" s="171">
        <f>IF(N437="základná",J437,0)</f>
        <v>0</v>
      </c>
      <c r="BF437" s="171">
        <f>IF(N437="znížená",J437,0)</f>
        <v>0</v>
      </c>
      <c r="BG437" s="171">
        <f>IF(N437="zákl. prenesená",J437,0)</f>
        <v>0</v>
      </c>
      <c r="BH437" s="171">
        <f>IF(N437="zníž. prenesená",J437,0)</f>
        <v>0</v>
      </c>
      <c r="BI437" s="171">
        <f>IF(N437="nulová",J437,0)</f>
        <v>0</v>
      </c>
      <c r="BJ437" s="18" t="s">
        <v>157</v>
      </c>
      <c r="BK437" s="172">
        <f>ROUND(I437*H437,3)</f>
        <v>0</v>
      </c>
      <c r="BL437" s="18" t="s">
        <v>156</v>
      </c>
      <c r="BM437" s="170" t="s">
        <v>511</v>
      </c>
    </row>
    <row r="438" spans="1:65" s="2" customFormat="1" ht="16.5" customHeight="1">
      <c r="A438" s="33"/>
      <c r="B438" s="158"/>
      <c r="C438" s="159" t="s">
        <v>512</v>
      </c>
      <c r="D438" s="159" t="s">
        <v>152</v>
      </c>
      <c r="E438" s="160" t="s">
        <v>513</v>
      </c>
      <c r="F438" s="161" t="s">
        <v>514</v>
      </c>
      <c r="G438" s="162" t="s">
        <v>155</v>
      </c>
      <c r="H438" s="163">
        <v>629.15099999999995</v>
      </c>
      <c r="I438" s="164"/>
      <c r="J438" s="163">
        <f>ROUND(I438*H438,3)</f>
        <v>0</v>
      </c>
      <c r="K438" s="165"/>
      <c r="L438" s="34"/>
      <c r="M438" s="166" t="s">
        <v>1</v>
      </c>
      <c r="N438" s="167" t="s">
        <v>42</v>
      </c>
      <c r="O438" s="59"/>
      <c r="P438" s="168">
        <f>O438*H438</f>
        <v>0</v>
      </c>
      <c r="Q438" s="168">
        <v>0</v>
      </c>
      <c r="R438" s="168">
        <f>Q438*H438</f>
        <v>0</v>
      </c>
      <c r="S438" s="168">
        <v>0</v>
      </c>
      <c r="T438" s="169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70" t="s">
        <v>156</v>
      </c>
      <c r="AT438" s="170" t="s">
        <v>152</v>
      </c>
      <c r="AU438" s="170" t="s">
        <v>157</v>
      </c>
      <c r="AY438" s="18" t="s">
        <v>150</v>
      </c>
      <c r="BE438" s="171">
        <f>IF(N438="základná",J438,0)</f>
        <v>0</v>
      </c>
      <c r="BF438" s="171">
        <f>IF(N438="znížená",J438,0)</f>
        <v>0</v>
      </c>
      <c r="BG438" s="171">
        <f>IF(N438="zákl. prenesená",J438,0)</f>
        <v>0</v>
      </c>
      <c r="BH438" s="171">
        <f>IF(N438="zníž. prenesená",J438,0)</f>
        <v>0</v>
      </c>
      <c r="BI438" s="171">
        <f>IF(N438="nulová",J438,0)</f>
        <v>0</v>
      </c>
      <c r="BJ438" s="18" t="s">
        <v>157</v>
      </c>
      <c r="BK438" s="172">
        <f>ROUND(I438*H438,3)</f>
        <v>0</v>
      </c>
      <c r="BL438" s="18" t="s">
        <v>156</v>
      </c>
      <c r="BM438" s="170" t="s">
        <v>515</v>
      </c>
    </row>
    <row r="439" spans="1:65" s="2" customFormat="1" ht="24" customHeight="1">
      <c r="A439" s="33"/>
      <c r="B439" s="158"/>
      <c r="C439" s="159" t="s">
        <v>516</v>
      </c>
      <c r="D439" s="159" t="s">
        <v>152</v>
      </c>
      <c r="E439" s="160" t="s">
        <v>517</v>
      </c>
      <c r="F439" s="161" t="s">
        <v>518</v>
      </c>
      <c r="G439" s="162" t="s">
        <v>155</v>
      </c>
      <c r="H439" s="163">
        <v>631.59100000000001</v>
      </c>
      <c r="I439" s="164"/>
      <c r="J439" s="163">
        <f>ROUND(I439*H439,3)</f>
        <v>0</v>
      </c>
      <c r="K439" s="165"/>
      <c r="L439" s="34"/>
      <c r="M439" s="166" t="s">
        <v>1</v>
      </c>
      <c r="N439" s="167" t="s">
        <v>42</v>
      </c>
      <c r="O439" s="59"/>
      <c r="P439" s="168">
        <f>O439*H439</f>
        <v>0</v>
      </c>
      <c r="Q439" s="168">
        <v>3.8700000000000002E-3</v>
      </c>
      <c r="R439" s="168">
        <f>Q439*H439</f>
        <v>2.4442571700000002</v>
      </c>
      <c r="S439" s="168">
        <v>0</v>
      </c>
      <c r="T439" s="169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70" t="s">
        <v>156</v>
      </c>
      <c r="AT439" s="170" t="s">
        <v>152</v>
      </c>
      <c r="AU439" s="170" t="s">
        <v>157</v>
      </c>
      <c r="AY439" s="18" t="s">
        <v>150</v>
      </c>
      <c r="BE439" s="171">
        <f>IF(N439="základná",J439,0)</f>
        <v>0</v>
      </c>
      <c r="BF439" s="171">
        <f>IF(N439="znížená",J439,0)</f>
        <v>0</v>
      </c>
      <c r="BG439" s="171">
        <f>IF(N439="zákl. prenesená",J439,0)</f>
        <v>0</v>
      </c>
      <c r="BH439" s="171">
        <f>IF(N439="zníž. prenesená",J439,0)</f>
        <v>0</v>
      </c>
      <c r="BI439" s="171">
        <f>IF(N439="nulová",J439,0)</f>
        <v>0</v>
      </c>
      <c r="BJ439" s="18" t="s">
        <v>157</v>
      </c>
      <c r="BK439" s="172">
        <f>ROUND(I439*H439,3)</f>
        <v>0</v>
      </c>
      <c r="BL439" s="18" t="s">
        <v>156</v>
      </c>
      <c r="BM439" s="170" t="s">
        <v>519</v>
      </c>
    </row>
    <row r="440" spans="1:65" s="14" customFormat="1" ht="11.25">
      <c r="B440" s="181"/>
      <c r="D440" s="174" t="s">
        <v>167</v>
      </c>
      <c r="E440" s="182" t="s">
        <v>1</v>
      </c>
      <c r="F440" s="183" t="s">
        <v>520</v>
      </c>
      <c r="H440" s="184">
        <v>631.59100000000001</v>
      </c>
      <c r="I440" s="185"/>
      <c r="L440" s="181"/>
      <c r="M440" s="186"/>
      <c r="N440" s="187"/>
      <c r="O440" s="187"/>
      <c r="P440" s="187"/>
      <c r="Q440" s="187"/>
      <c r="R440" s="187"/>
      <c r="S440" s="187"/>
      <c r="T440" s="188"/>
      <c r="AT440" s="182" t="s">
        <v>167</v>
      </c>
      <c r="AU440" s="182" t="s">
        <v>157</v>
      </c>
      <c r="AV440" s="14" t="s">
        <v>157</v>
      </c>
      <c r="AW440" s="14" t="s">
        <v>30</v>
      </c>
      <c r="AX440" s="14" t="s">
        <v>81</v>
      </c>
      <c r="AY440" s="182" t="s">
        <v>150</v>
      </c>
    </row>
    <row r="441" spans="1:65" s="2" customFormat="1" ht="24" customHeight="1">
      <c r="A441" s="33"/>
      <c r="B441" s="158"/>
      <c r="C441" s="159" t="s">
        <v>521</v>
      </c>
      <c r="D441" s="159" t="s">
        <v>152</v>
      </c>
      <c r="E441" s="160" t="s">
        <v>522</v>
      </c>
      <c r="F441" s="161" t="s">
        <v>523</v>
      </c>
      <c r="G441" s="162" t="s">
        <v>155</v>
      </c>
      <c r="H441" s="163">
        <v>631.59100000000001</v>
      </c>
      <c r="I441" s="164"/>
      <c r="J441" s="163">
        <f>ROUND(I441*H441,3)</f>
        <v>0</v>
      </c>
      <c r="K441" s="165"/>
      <c r="L441" s="34"/>
      <c r="M441" s="166" t="s">
        <v>1</v>
      </c>
      <c r="N441" s="167" t="s">
        <v>42</v>
      </c>
      <c r="O441" s="59"/>
      <c r="P441" s="168">
        <f>O441*H441</f>
        <v>0</v>
      </c>
      <c r="Q441" s="168">
        <v>0</v>
      </c>
      <c r="R441" s="168">
        <f>Q441*H441</f>
        <v>0</v>
      </c>
      <c r="S441" s="168">
        <v>0</v>
      </c>
      <c r="T441" s="169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70" t="s">
        <v>156</v>
      </c>
      <c r="AT441" s="170" t="s">
        <v>152</v>
      </c>
      <c r="AU441" s="170" t="s">
        <v>157</v>
      </c>
      <c r="AY441" s="18" t="s">
        <v>150</v>
      </c>
      <c r="BE441" s="171">
        <f>IF(N441="základná",J441,0)</f>
        <v>0</v>
      </c>
      <c r="BF441" s="171">
        <f>IF(N441="znížená",J441,0)</f>
        <v>0</v>
      </c>
      <c r="BG441" s="171">
        <f>IF(N441="zákl. prenesená",J441,0)</f>
        <v>0</v>
      </c>
      <c r="BH441" s="171">
        <f>IF(N441="zníž. prenesená",J441,0)</f>
        <v>0</v>
      </c>
      <c r="BI441" s="171">
        <f>IF(N441="nulová",J441,0)</f>
        <v>0</v>
      </c>
      <c r="BJ441" s="18" t="s">
        <v>157</v>
      </c>
      <c r="BK441" s="172">
        <f>ROUND(I441*H441,3)</f>
        <v>0</v>
      </c>
      <c r="BL441" s="18" t="s">
        <v>156</v>
      </c>
      <c r="BM441" s="170" t="s">
        <v>524</v>
      </c>
    </row>
    <row r="442" spans="1:65" s="2" customFormat="1" ht="16.5" customHeight="1">
      <c r="A442" s="33"/>
      <c r="B442" s="158"/>
      <c r="C442" s="159" t="s">
        <v>525</v>
      </c>
      <c r="D442" s="215" t="s">
        <v>152</v>
      </c>
      <c r="E442" s="160" t="s">
        <v>526</v>
      </c>
      <c r="F442" s="161" t="s">
        <v>527</v>
      </c>
      <c r="G442" s="162" t="s">
        <v>165</v>
      </c>
      <c r="H442" s="163">
        <v>0.747</v>
      </c>
      <c r="I442" s="164"/>
      <c r="J442" s="163">
        <f>ROUND(I442*H442,3)</f>
        <v>0</v>
      </c>
      <c r="K442" s="165"/>
      <c r="L442" s="34"/>
      <c r="M442" s="166" t="s">
        <v>1</v>
      </c>
      <c r="N442" s="167" t="s">
        <v>42</v>
      </c>
      <c r="O442" s="59"/>
      <c r="P442" s="168">
        <f>O442*H442</f>
        <v>0</v>
      </c>
      <c r="Q442" s="168">
        <v>2.3141699999999998</v>
      </c>
      <c r="R442" s="168">
        <f>Q442*H442</f>
        <v>1.7286849899999999</v>
      </c>
      <c r="S442" s="168">
        <v>0</v>
      </c>
      <c r="T442" s="169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70" t="s">
        <v>156</v>
      </c>
      <c r="AT442" s="170" t="s">
        <v>152</v>
      </c>
      <c r="AU442" s="170" t="s">
        <v>157</v>
      </c>
      <c r="AY442" s="18" t="s">
        <v>150</v>
      </c>
      <c r="BE442" s="171">
        <f>IF(N442="základná",J442,0)</f>
        <v>0</v>
      </c>
      <c r="BF442" s="171">
        <f>IF(N442="znížená",J442,0)</f>
        <v>0</v>
      </c>
      <c r="BG442" s="171">
        <f>IF(N442="zákl. prenesená",J442,0)</f>
        <v>0</v>
      </c>
      <c r="BH442" s="171">
        <f>IF(N442="zníž. prenesená",J442,0)</f>
        <v>0</v>
      </c>
      <c r="BI442" s="171">
        <f>IF(N442="nulová",J442,0)</f>
        <v>0</v>
      </c>
      <c r="BJ442" s="18" t="s">
        <v>157</v>
      </c>
      <c r="BK442" s="172">
        <f>ROUND(I442*H442,3)</f>
        <v>0</v>
      </c>
      <c r="BL442" s="18" t="s">
        <v>156</v>
      </c>
      <c r="BM442" s="170" t="s">
        <v>528</v>
      </c>
    </row>
    <row r="443" spans="1:65" s="13" customFormat="1" ht="11.25">
      <c r="B443" s="173"/>
      <c r="D443" s="174" t="s">
        <v>167</v>
      </c>
      <c r="E443" s="175" t="s">
        <v>1</v>
      </c>
      <c r="F443" s="176" t="s">
        <v>215</v>
      </c>
      <c r="H443" s="175" t="s">
        <v>1</v>
      </c>
      <c r="I443" s="177"/>
      <c r="L443" s="173"/>
      <c r="M443" s="178"/>
      <c r="N443" s="179"/>
      <c r="O443" s="179"/>
      <c r="P443" s="179"/>
      <c r="Q443" s="179"/>
      <c r="R443" s="179"/>
      <c r="S443" s="179"/>
      <c r="T443" s="180"/>
      <c r="AT443" s="175" t="s">
        <v>167</v>
      </c>
      <c r="AU443" s="175" t="s">
        <v>157</v>
      </c>
      <c r="AV443" s="13" t="s">
        <v>81</v>
      </c>
      <c r="AW443" s="13" t="s">
        <v>30</v>
      </c>
      <c r="AX443" s="13" t="s">
        <v>76</v>
      </c>
      <c r="AY443" s="175" t="s">
        <v>150</v>
      </c>
    </row>
    <row r="444" spans="1:65" s="13" customFormat="1" ht="11.25">
      <c r="B444" s="173"/>
      <c r="D444" s="174" t="s">
        <v>167</v>
      </c>
      <c r="E444" s="175" t="s">
        <v>1</v>
      </c>
      <c r="F444" s="176" t="s">
        <v>529</v>
      </c>
      <c r="H444" s="175" t="s">
        <v>1</v>
      </c>
      <c r="I444" s="177"/>
      <c r="L444" s="173"/>
      <c r="M444" s="178"/>
      <c r="N444" s="179"/>
      <c r="O444" s="179"/>
      <c r="P444" s="179"/>
      <c r="Q444" s="179"/>
      <c r="R444" s="179"/>
      <c r="S444" s="179"/>
      <c r="T444" s="180"/>
      <c r="AT444" s="175" t="s">
        <v>167</v>
      </c>
      <c r="AU444" s="175" t="s">
        <v>157</v>
      </c>
      <c r="AV444" s="13" t="s">
        <v>81</v>
      </c>
      <c r="AW444" s="13" t="s">
        <v>30</v>
      </c>
      <c r="AX444" s="13" t="s">
        <v>76</v>
      </c>
      <c r="AY444" s="175" t="s">
        <v>150</v>
      </c>
    </row>
    <row r="445" spans="1:65" s="14" customFormat="1" ht="11.25">
      <c r="B445" s="181"/>
      <c r="D445" s="174" t="s">
        <v>167</v>
      </c>
      <c r="E445" s="182" t="s">
        <v>1</v>
      </c>
      <c r="F445" s="183" t="s">
        <v>530</v>
      </c>
      <c r="H445" s="184">
        <v>0.29699999999999999</v>
      </c>
      <c r="I445" s="185"/>
      <c r="L445" s="181"/>
      <c r="M445" s="186"/>
      <c r="N445" s="187"/>
      <c r="O445" s="187"/>
      <c r="P445" s="187"/>
      <c r="Q445" s="187"/>
      <c r="R445" s="187"/>
      <c r="S445" s="187"/>
      <c r="T445" s="188"/>
      <c r="AT445" s="182" t="s">
        <v>167</v>
      </c>
      <c r="AU445" s="182" t="s">
        <v>157</v>
      </c>
      <c r="AV445" s="14" t="s">
        <v>157</v>
      </c>
      <c r="AW445" s="14" t="s">
        <v>30</v>
      </c>
      <c r="AX445" s="14" t="s">
        <v>76</v>
      </c>
      <c r="AY445" s="182" t="s">
        <v>150</v>
      </c>
    </row>
    <row r="446" spans="1:65" s="16" customFormat="1" ht="11.25">
      <c r="B446" s="197"/>
      <c r="D446" s="174" t="s">
        <v>167</v>
      </c>
      <c r="E446" s="198" t="s">
        <v>1</v>
      </c>
      <c r="F446" s="199" t="s">
        <v>299</v>
      </c>
      <c r="H446" s="200">
        <v>0.29699999999999999</v>
      </c>
      <c r="I446" s="201"/>
      <c r="L446" s="197"/>
      <c r="M446" s="202"/>
      <c r="N446" s="203"/>
      <c r="O446" s="203"/>
      <c r="P446" s="203"/>
      <c r="Q446" s="203"/>
      <c r="R446" s="203"/>
      <c r="S446" s="203"/>
      <c r="T446" s="204"/>
      <c r="AT446" s="198" t="s">
        <v>167</v>
      </c>
      <c r="AU446" s="198" t="s">
        <v>157</v>
      </c>
      <c r="AV446" s="16" t="s">
        <v>162</v>
      </c>
      <c r="AW446" s="16" t="s">
        <v>30</v>
      </c>
      <c r="AX446" s="16" t="s">
        <v>76</v>
      </c>
      <c r="AY446" s="198" t="s">
        <v>150</v>
      </c>
    </row>
    <row r="447" spans="1:65" s="13" customFormat="1" ht="11.25">
      <c r="B447" s="173"/>
      <c r="D447" s="174" t="s">
        <v>167</v>
      </c>
      <c r="E447" s="175" t="s">
        <v>1</v>
      </c>
      <c r="F447" s="176" t="s">
        <v>302</v>
      </c>
      <c r="H447" s="175" t="s">
        <v>1</v>
      </c>
      <c r="I447" s="177"/>
      <c r="L447" s="173"/>
      <c r="M447" s="178"/>
      <c r="N447" s="179"/>
      <c r="O447" s="179"/>
      <c r="P447" s="179"/>
      <c r="Q447" s="179"/>
      <c r="R447" s="179"/>
      <c r="S447" s="179"/>
      <c r="T447" s="180"/>
      <c r="AT447" s="175" t="s">
        <v>167</v>
      </c>
      <c r="AU447" s="175" t="s">
        <v>157</v>
      </c>
      <c r="AV447" s="13" t="s">
        <v>81</v>
      </c>
      <c r="AW447" s="13" t="s">
        <v>30</v>
      </c>
      <c r="AX447" s="13" t="s">
        <v>76</v>
      </c>
      <c r="AY447" s="175" t="s">
        <v>150</v>
      </c>
    </row>
    <row r="448" spans="1:65" s="13" customFormat="1" ht="11.25">
      <c r="B448" s="173"/>
      <c r="D448" s="174" t="s">
        <v>167</v>
      </c>
      <c r="E448" s="175" t="s">
        <v>1</v>
      </c>
      <c r="F448" s="176" t="s">
        <v>531</v>
      </c>
      <c r="H448" s="175" t="s">
        <v>1</v>
      </c>
      <c r="I448" s="177"/>
      <c r="L448" s="173"/>
      <c r="M448" s="178"/>
      <c r="N448" s="179"/>
      <c r="O448" s="179"/>
      <c r="P448" s="179"/>
      <c r="Q448" s="179"/>
      <c r="R448" s="179"/>
      <c r="S448" s="179"/>
      <c r="T448" s="180"/>
      <c r="AT448" s="175" t="s">
        <v>167</v>
      </c>
      <c r="AU448" s="175" t="s">
        <v>157</v>
      </c>
      <c r="AV448" s="13" t="s">
        <v>81</v>
      </c>
      <c r="AW448" s="13" t="s">
        <v>30</v>
      </c>
      <c r="AX448" s="13" t="s">
        <v>76</v>
      </c>
      <c r="AY448" s="175" t="s">
        <v>150</v>
      </c>
    </row>
    <row r="449" spans="1:65" s="14" customFormat="1" ht="11.25">
      <c r="B449" s="181"/>
      <c r="D449" s="174" t="s">
        <v>167</v>
      </c>
      <c r="E449" s="182" t="s">
        <v>1</v>
      </c>
      <c r="F449" s="183" t="s">
        <v>532</v>
      </c>
      <c r="H449" s="184">
        <v>0.16600000000000001</v>
      </c>
      <c r="I449" s="185"/>
      <c r="L449" s="181"/>
      <c r="M449" s="186"/>
      <c r="N449" s="187"/>
      <c r="O449" s="187"/>
      <c r="P449" s="187"/>
      <c r="Q449" s="187"/>
      <c r="R449" s="187"/>
      <c r="S449" s="187"/>
      <c r="T449" s="188"/>
      <c r="AT449" s="182" t="s">
        <v>167</v>
      </c>
      <c r="AU449" s="182" t="s">
        <v>157</v>
      </c>
      <c r="AV449" s="14" t="s">
        <v>157</v>
      </c>
      <c r="AW449" s="14" t="s">
        <v>30</v>
      </c>
      <c r="AX449" s="14" t="s">
        <v>76</v>
      </c>
      <c r="AY449" s="182" t="s">
        <v>150</v>
      </c>
    </row>
    <row r="450" spans="1:65" s="13" customFormat="1" ht="11.25">
      <c r="B450" s="173"/>
      <c r="D450" s="174" t="s">
        <v>167</v>
      </c>
      <c r="E450" s="175" t="s">
        <v>1</v>
      </c>
      <c r="F450" s="176" t="s">
        <v>533</v>
      </c>
      <c r="H450" s="175" t="s">
        <v>1</v>
      </c>
      <c r="I450" s="177"/>
      <c r="L450" s="173"/>
      <c r="M450" s="178"/>
      <c r="N450" s="179"/>
      <c r="O450" s="179"/>
      <c r="P450" s="179"/>
      <c r="Q450" s="179"/>
      <c r="R450" s="179"/>
      <c r="S450" s="179"/>
      <c r="T450" s="180"/>
      <c r="AT450" s="175" t="s">
        <v>167</v>
      </c>
      <c r="AU450" s="175" t="s">
        <v>157</v>
      </c>
      <c r="AV450" s="13" t="s">
        <v>81</v>
      </c>
      <c r="AW450" s="13" t="s">
        <v>30</v>
      </c>
      <c r="AX450" s="13" t="s">
        <v>76</v>
      </c>
      <c r="AY450" s="175" t="s">
        <v>150</v>
      </c>
    </row>
    <row r="451" spans="1:65" s="14" customFormat="1" ht="11.25">
      <c r="B451" s="181"/>
      <c r="D451" s="174" t="s">
        <v>167</v>
      </c>
      <c r="E451" s="182" t="s">
        <v>1</v>
      </c>
      <c r="F451" s="183" t="s">
        <v>534</v>
      </c>
      <c r="H451" s="184">
        <v>5.8000000000000003E-2</v>
      </c>
      <c r="I451" s="185"/>
      <c r="L451" s="181"/>
      <c r="M451" s="186"/>
      <c r="N451" s="187"/>
      <c r="O451" s="187"/>
      <c r="P451" s="187"/>
      <c r="Q451" s="187"/>
      <c r="R451" s="187"/>
      <c r="S451" s="187"/>
      <c r="T451" s="188"/>
      <c r="AT451" s="182" t="s">
        <v>167</v>
      </c>
      <c r="AU451" s="182" t="s">
        <v>157</v>
      </c>
      <c r="AV451" s="14" t="s">
        <v>157</v>
      </c>
      <c r="AW451" s="14" t="s">
        <v>30</v>
      </c>
      <c r="AX451" s="14" t="s">
        <v>76</v>
      </c>
      <c r="AY451" s="182" t="s">
        <v>150</v>
      </c>
    </row>
    <row r="452" spans="1:65" s="13" customFormat="1" ht="11.25">
      <c r="B452" s="173"/>
      <c r="D452" s="174" t="s">
        <v>167</v>
      </c>
      <c r="E452" s="175" t="s">
        <v>1</v>
      </c>
      <c r="F452" s="176" t="s">
        <v>535</v>
      </c>
      <c r="H452" s="175" t="s">
        <v>1</v>
      </c>
      <c r="I452" s="177"/>
      <c r="L452" s="173"/>
      <c r="M452" s="178"/>
      <c r="N452" s="179"/>
      <c r="O452" s="179"/>
      <c r="P452" s="179"/>
      <c r="Q452" s="179"/>
      <c r="R452" s="179"/>
      <c r="S452" s="179"/>
      <c r="T452" s="180"/>
      <c r="AT452" s="175" t="s">
        <v>167</v>
      </c>
      <c r="AU452" s="175" t="s">
        <v>157</v>
      </c>
      <c r="AV452" s="13" t="s">
        <v>81</v>
      </c>
      <c r="AW452" s="13" t="s">
        <v>30</v>
      </c>
      <c r="AX452" s="13" t="s">
        <v>76</v>
      </c>
      <c r="AY452" s="175" t="s">
        <v>150</v>
      </c>
    </row>
    <row r="453" spans="1:65" s="14" customFormat="1" ht="11.25">
      <c r="B453" s="181"/>
      <c r="D453" s="174" t="s">
        <v>167</v>
      </c>
      <c r="E453" s="182" t="s">
        <v>1</v>
      </c>
      <c r="F453" s="183" t="s">
        <v>536</v>
      </c>
      <c r="H453" s="184">
        <v>0.108</v>
      </c>
      <c r="I453" s="185"/>
      <c r="L453" s="181"/>
      <c r="M453" s="186"/>
      <c r="N453" s="187"/>
      <c r="O453" s="187"/>
      <c r="P453" s="187"/>
      <c r="Q453" s="187"/>
      <c r="R453" s="187"/>
      <c r="S453" s="187"/>
      <c r="T453" s="188"/>
      <c r="AT453" s="182" t="s">
        <v>167</v>
      </c>
      <c r="AU453" s="182" t="s">
        <v>157</v>
      </c>
      <c r="AV453" s="14" t="s">
        <v>157</v>
      </c>
      <c r="AW453" s="14" t="s">
        <v>30</v>
      </c>
      <c r="AX453" s="14" t="s">
        <v>76</v>
      </c>
      <c r="AY453" s="182" t="s">
        <v>150</v>
      </c>
    </row>
    <row r="454" spans="1:65" s="13" customFormat="1" ht="11.25">
      <c r="B454" s="173"/>
      <c r="D454" s="174" t="s">
        <v>167</v>
      </c>
      <c r="E454" s="175" t="s">
        <v>1</v>
      </c>
      <c r="F454" s="176" t="s">
        <v>537</v>
      </c>
      <c r="H454" s="175" t="s">
        <v>1</v>
      </c>
      <c r="I454" s="177"/>
      <c r="L454" s="173"/>
      <c r="M454" s="178"/>
      <c r="N454" s="179"/>
      <c r="O454" s="179"/>
      <c r="P454" s="179"/>
      <c r="Q454" s="179"/>
      <c r="R454" s="179"/>
      <c r="S454" s="179"/>
      <c r="T454" s="180"/>
      <c r="AT454" s="175" t="s">
        <v>167</v>
      </c>
      <c r="AU454" s="175" t="s">
        <v>157</v>
      </c>
      <c r="AV454" s="13" t="s">
        <v>81</v>
      </c>
      <c r="AW454" s="13" t="s">
        <v>30</v>
      </c>
      <c r="AX454" s="13" t="s">
        <v>76</v>
      </c>
      <c r="AY454" s="175" t="s">
        <v>150</v>
      </c>
    </row>
    <row r="455" spans="1:65" s="14" customFormat="1" ht="11.25">
      <c r="B455" s="181"/>
      <c r="D455" s="174" t="s">
        <v>167</v>
      </c>
      <c r="E455" s="182" t="s">
        <v>1</v>
      </c>
      <c r="F455" s="183" t="s">
        <v>538</v>
      </c>
      <c r="H455" s="184">
        <v>0.11799999999999999</v>
      </c>
      <c r="I455" s="185"/>
      <c r="L455" s="181"/>
      <c r="M455" s="186"/>
      <c r="N455" s="187"/>
      <c r="O455" s="187"/>
      <c r="P455" s="187"/>
      <c r="Q455" s="187"/>
      <c r="R455" s="187"/>
      <c r="S455" s="187"/>
      <c r="T455" s="188"/>
      <c r="AT455" s="182" t="s">
        <v>167</v>
      </c>
      <c r="AU455" s="182" t="s">
        <v>157</v>
      </c>
      <c r="AV455" s="14" t="s">
        <v>157</v>
      </c>
      <c r="AW455" s="14" t="s">
        <v>30</v>
      </c>
      <c r="AX455" s="14" t="s">
        <v>76</v>
      </c>
      <c r="AY455" s="182" t="s">
        <v>150</v>
      </c>
    </row>
    <row r="456" spans="1:65" s="16" customFormat="1" ht="11.25">
      <c r="B456" s="197"/>
      <c r="D456" s="174" t="s">
        <v>167</v>
      </c>
      <c r="E456" s="198" t="s">
        <v>1</v>
      </c>
      <c r="F456" s="199" t="s">
        <v>299</v>
      </c>
      <c r="H456" s="200">
        <v>0.45</v>
      </c>
      <c r="I456" s="201"/>
      <c r="L456" s="197"/>
      <c r="M456" s="202"/>
      <c r="N456" s="203"/>
      <c r="O456" s="203"/>
      <c r="P456" s="203"/>
      <c r="Q456" s="203"/>
      <c r="R456" s="203"/>
      <c r="S456" s="203"/>
      <c r="T456" s="204"/>
      <c r="AT456" s="198" t="s">
        <v>167</v>
      </c>
      <c r="AU456" s="198" t="s">
        <v>157</v>
      </c>
      <c r="AV456" s="16" t="s">
        <v>162</v>
      </c>
      <c r="AW456" s="16" t="s">
        <v>30</v>
      </c>
      <c r="AX456" s="16" t="s">
        <v>76</v>
      </c>
      <c r="AY456" s="198" t="s">
        <v>150</v>
      </c>
    </row>
    <row r="457" spans="1:65" s="15" customFormat="1" ht="11.25">
      <c r="B457" s="189"/>
      <c r="D457" s="174" t="s">
        <v>167</v>
      </c>
      <c r="E457" s="190" t="s">
        <v>1</v>
      </c>
      <c r="F457" s="191" t="s">
        <v>173</v>
      </c>
      <c r="H457" s="192">
        <v>0.747</v>
      </c>
      <c r="I457" s="193"/>
      <c r="L457" s="189"/>
      <c r="M457" s="194"/>
      <c r="N457" s="195"/>
      <c r="O457" s="195"/>
      <c r="P457" s="195"/>
      <c r="Q457" s="195"/>
      <c r="R457" s="195"/>
      <c r="S457" s="195"/>
      <c r="T457" s="196"/>
      <c r="AT457" s="190" t="s">
        <v>167</v>
      </c>
      <c r="AU457" s="190" t="s">
        <v>157</v>
      </c>
      <c r="AV457" s="15" t="s">
        <v>156</v>
      </c>
      <c r="AW457" s="15" t="s">
        <v>30</v>
      </c>
      <c r="AX457" s="15" t="s">
        <v>81</v>
      </c>
      <c r="AY457" s="190" t="s">
        <v>150</v>
      </c>
    </row>
    <row r="458" spans="1:65" s="2" customFormat="1" ht="16.5" customHeight="1">
      <c r="A458" s="33"/>
      <c r="B458" s="158"/>
      <c r="C458" s="159" t="s">
        <v>539</v>
      </c>
      <c r="D458" s="215" t="s">
        <v>152</v>
      </c>
      <c r="E458" s="160" t="s">
        <v>540</v>
      </c>
      <c r="F458" s="161" t="s">
        <v>541</v>
      </c>
      <c r="G458" s="162" t="s">
        <v>155</v>
      </c>
      <c r="H458" s="163">
        <v>8.49</v>
      </c>
      <c r="I458" s="164"/>
      <c r="J458" s="163">
        <f>ROUND(I458*H458,3)</f>
        <v>0</v>
      </c>
      <c r="K458" s="165"/>
      <c r="L458" s="34"/>
      <c r="M458" s="166" t="s">
        <v>1</v>
      </c>
      <c r="N458" s="167" t="s">
        <v>42</v>
      </c>
      <c r="O458" s="59"/>
      <c r="P458" s="168">
        <f>O458*H458</f>
        <v>0</v>
      </c>
      <c r="Q458" s="168">
        <v>3.6900000000000001E-3</v>
      </c>
      <c r="R458" s="168">
        <f>Q458*H458</f>
        <v>3.1328100000000005E-2</v>
      </c>
      <c r="S458" s="168">
        <v>0</v>
      </c>
      <c r="T458" s="169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70" t="s">
        <v>156</v>
      </c>
      <c r="AT458" s="170" t="s">
        <v>152</v>
      </c>
      <c r="AU458" s="170" t="s">
        <v>157</v>
      </c>
      <c r="AY458" s="18" t="s">
        <v>150</v>
      </c>
      <c r="BE458" s="171">
        <f>IF(N458="základná",J458,0)</f>
        <v>0</v>
      </c>
      <c r="BF458" s="171">
        <f>IF(N458="znížená",J458,0)</f>
        <v>0</v>
      </c>
      <c r="BG458" s="171">
        <f>IF(N458="zákl. prenesená",J458,0)</f>
        <v>0</v>
      </c>
      <c r="BH458" s="171">
        <f>IF(N458="zníž. prenesená",J458,0)</f>
        <v>0</v>
      </c>
      <c r="BI458" s="171">
        <f>IF(N458="nulová",J458,0)</f>
        <v>0</v>
      </c>
      <c r="BJ458" s="18" t="s">
        <v>157</v>
      </c>
      <c r="BK458" s="172">
        <f>ROUND(I458*H458,3)</f>
        <v>0</v>
      </c>
      <c r="BL458" s="18" t="s">
        <v>156</v>
      </c>
      <c r="BM458" s="170" t="s">
        <v>542</v>
      </c>
    </row>
    <row r="459" spans="1:65" s="13" customFormat="1" ht="11.25">
      <c r="B459" s="173"/>
      <c r="D459" s="174" t="s">
        <v>167</v>
      </c>
      <c r="E459" s="175" t="s">
        <v>1</v>
      </c>
      <c r="F459" s="176" t="s">
        <v>215</v>
      </c>
      <c r="H459" s="175" t="s">
        <v>1</v>
      </c>
      <c r="I459" s="177"/>
      <c r="L459" s="173"/>
      <c r="M459" s="178"/>
      <c r="N459" s="179"/>
      <c r="O459" s="179"/>
      <c r="P459" s="179"/>
      <c r="Q459" s="179"/>
      <c r="R459" s="179"/>
      <c r="S459" s="179"/>
      <c r="T459" s="180"/>
      <c r="AT459" s="175" t="s">
        <v>167</v>
      </c>
      <c r="AU459" s="175" t="s">
        <v>157</v>
      </c>
      <c r="AV459" s="13" t="s">
        <v>81</v>
      </c>
      <c r="AW459" s="13" t="s">
        <v>30</v>
      </c>
      <c r="AX459" s="13" t="s">
        <v>76</v>
      </c>
      <c r="AY459" s="175" t="s">
        <v>150</v>
      </c>
    </row>
    <row r="460" spans="1:65" s="13" customFormat="1" ht="11.25">
      <c r="B460" s="173"/>
      <c r="D460" s="174" t="s">
        <v>167</v>
      </c>
      <c r="E460" s="175" t="s">
        <v>1</v>
      </c>
      <c r="F460" s="176" t="s">
        <v>529</v>
      </c>
      <c r="H460" s="175" t="s">
        <v>1</v>
      </c>
      <c r="I460" s="177"/>
      <c r="L460" s="173"/>
      <c r="M460" s="178"/>
      <c r="N460" s="179"/>
      <c r="O460" s="179"/>
      <c r="P460" s="179"/>
      <c r="Q460" s="179"/>
      <c r="R460" s="179"/>
      <c r="S460" s="179"/>
      <c r="T460" s="180"/>
      <c r="AT460" s="175" t="s">
        <v>167</v>
      </c>
      <c r="AU460" s="175" t="s">
        <v>157</v>
      </c>
      <c r="AV460" s="13" t="s">
        <v>81</v>
      </c>
      <c r="AW460" s="13" t="s">
        <v>30</v>
      </c>
      <c r="AX460" s="13" t="s">
        <v>76</v>
      </c>
      <c r="AY460" s="175" t="s">
        <v>150</v>
      </c>
    </row>
    <row r="461" spans="1:65" s="14" customFormat="1" ht="11.25">
      <c r="B461" s="181"/>
      <c r="D461" s="174" t="s">
        <v>167</v>
      </c>
      <c r="E461" s="182" t="s">
        <v>1</v>
      </c>
      <c r="F461" s="183" t="s">
        <v>543</v>
      </c>
      <c r="H461" s="184">
        <v>2.97</v>
      </c>
      <c r="I461" s="185"/>
      <c r="L461" s="181"/>
      <c r="M461" s="186"/>
      <c r="N461" s="187"/>
      <c r="O461" s="187"/>
      <c r="P461" s="187"/>
      <c r="Q461" s="187"/>
      <c r="R461" s="187"/>
      <c r="S461" s="187"/>
      <c r="T461" s="188"/>
      <c r="AT461" s="182" t="s">
        <v>167</v>
      </c>
      <c r="AU461" s="182" t="s">
        <v>157</v>
      </c>
      <c r="AV461" s="14" t="s">
        <v>157</v>
      </c>
      <c r="AW461" s="14" t="s">
        <v>30</v>
      </c>
      <c r="AX461" s="14" t="s">
        <v>76</v>
      </c>
      <c r="AY461" s="182" t="s">
        <v>150</v>
      </c>
    </row>
    <row r="462" spans="1:65" s="16" customFormat="1" ht="11.25">
      <c r="B462" s="197"/>
      <c r="D462" s="174" t="s">
        <v>167</v>
      </c>
      <c r="E462" s="198" t="s">
        <v>1</v>
      </c>
      <c r="F462" s="199" t="s">
        <v>299</v>
      </c>
      <c r="H462" s="200">
        <v>2.97</v>
      </c>
      <c r="I462" s="201"/>
      <c r="L462" s="197"/>
      <c r="M462" s="202"/>
      <c r="N462" s="203"/>
      <c r="O462" s="203"/>
      <c r="P462" s="203"/>
      <c r="Q462" s="203"/>
      <c r="R462" s="203"/>
      <c r="S462" s="203"/>
      <c r="T462" s="204"/>
      <c r="AT462" s="198" t="s">
        <v>167</v>
      </c>
      <c r="AU462" s="198" t="s">
        <v>157</v>
      </c>
      <c r="AV462" s="16" t="s">
        <v>162</v>
      </c>
      <c r="AW462" s="16" t="s">
        <v>30</v>
      </c>
      <c r="AX462" s="16" t="s">
        <v>76</v>
      </c>
      <c r="AY462" s="198" t="s">
        <v>150</v>
      </c>
    </row>
    <row r="463" spans="1:65" s="13" customFormat="1" ht="11.25">
      <c r="B463" s="173"/>
      <c r="D463" s="174" t="s">
        <v>167</v>
      </c>
      <c r="E463" s="175" t="s">
        <v>1</v>
      </c>
      <c r="F463" s="176" t="s">
        <v>302</v>
      </c>
      <c r="H463" s="175" t="s">
        <v>1</v>
      </c>
      <c r="I463" s="177"/>
      <c r="L463" s="173"/>
      <c r="M463" s="178"/>
      <c r="N463" s="179"/>
      <c r="O463" s="179"/>
      <c r="P463" s="179"/>
      <c r="Q463" s="179"/>
      <c r="R463" s="179"/>
      <c r="S463" s="179"/>
      <c r="T463" s="180"/>
      <c r="AT463" s="175" t="s">
        <v>167</v>
      </c>
      <c r="AU463" s="175" t="s">
        <v>157</v>
      </c>
      <c r="AV463" s="13" t="s">
        <v>81</v>
      </c>
      <c r="AW463" s="13" t="s">
        <v>30</v>
      </c>
      <c r="AX463" s="13" t="s">
        <v>76</v>
      </c>
      <c r="AY463" s="175" t="s">
        <v>150</v>
      </c>
    </row>
    <row r="464" spans="1:65" s="13" customFormat="1" ht="11.25">
      <c r="B464" s="173"/>
      <c r="D464" s="174" t="s">
        <v>167</v>
      </c>
      <c r="E464" s="175" t="s">
        <v>1</v>
      </c>
      <c r="F464" s="176" t="s">
        <v>531</v>
      </c>
      <c r="H464" s="175" t="s">
        <v>1</v>
      </c>
      <c r="I464" s="177"/>
      <c r="L464" s="173"/>
      <c r="M464" s="178"/>
      <c r="N464" s="179"/>
      <c r="O464" s="179"/>
      <c r="P464" s="179"/>
      <c r="Q464" s="179"/>
      <c r="R464" s="179"/>
      <c r="S464" s="179"/>
      <c r="T464" s="180"/>
      <c r="AT464" s="175" t="s">
        <v>167</v>
      </c>
      <c r="AU464" s="175" t="s">
        <v>157</v>
      </c>
      <c r="AV464" s="13" t="s">
        <v>81</v>
      </c>
      <c r="AW464" s="13" t="s">
        <v>30</v>
      </c>
      <c r="AX464" s="13" t="s">
        <v>76</v>
      </c>
      <c r="AY464" s="175" t="s">
        <v>150</v>
      </c>
    </row>
    <row r="465" spans="1:65" s="14" customFormat="1" ht="11.25">
      <c r="B465" s="181"/>
      <c r="D465" s="174" t="s">
        <v>167</v>
      </c>
      <c r="E465" s="182" t="s">
        <v>1</v>
      </c>
      <c r="F465" s="183" t="s">
        <v>544</v>
      </c>
      <c r="H465" s="184">
        <v>2.1160000000000001</v>
      </c>
      <c r="I465" s="185"/>
      <c r="L465" s="181"/>
      <c r="M465" s="186"/>
      <c r="N465" s="187"/>
      <c r="O465" s="187"/>
      <c r="P465" s="187"/>
      <c r="Q465" s="187"/>
      <c r="R465" s="187"/>
      <c r="S465" s="187"/>
      <c r="T465" s="188"/>
      <c r="AT465" s="182" t="s">
        <v>167</v>
      </c>
      <c r="AU465" s="182" t="s">
        <v>157</v>
      </c>
      <c r="AV465" s="14" t="s">
        <v>157</v>
      </c>
      <c r="AW465" s="14" t="s">
        <v>30</v>
      </c>
      <c r="AX465" s="14" t="s">
        <v>76</v>
      </c>
      <c r="AY465" s="182" t="s">
        <v>150</v>
      </c>
    </row>
    <row r="466" spans="1:65" s="13" customFormat="1" ht="11.25">
      <c r="B466" s="173"/>
      <c r="D466" s="174" t="s">
        <v>167</v>
      </c>
      <c r="E466" s="175" t="s">
        <v>1</v>
      </c>
      <c r="F466" s="176" t="s">
        <v>533</v>
      </c>
      <c r="H466" s="175" t="s">
        <v>1</v>
      </c>
      <c r="I466" s="177"/>
      <c r="L466" s="173"/>
      <c r="M466" s="178"/>
      <c r="N466" s="179"/>
      <c r="O466" s="179"/>
      <c r="P466" s="179"/>
      <c r="Q466" s="179"/>
      <c r="R466" s="179"/>
      <c r="S466" s="179"/>
      <c r="T466" s="180"/>
      <c r="AT466" s="175" t="s">
        <v>167</v>
      </c>
      <c r="AU466" s="175" t="s">
        <v>157</v>
      </c>
      <c r="AV466" s="13" t="s">
        <v>81</v>
      </c>
      <c r="AW466" s="13" t="s">
        <v>30</v>
      </c>
      <c r="AX466" s="13" t="s">
        <v>76</v>
      </c>
      <c r="AY466" s="175" t="s">
        <v>150</v>
      </c>
    </row>
    <row r="467" spans="1:65" s="14" customFormat="1" ht="11.25">
      <c r="B467" s="181"/>
      <c r="D467" s="174" t="s">
        <v>167</v>
      </c>
      <c r="E467" s="182" t="s">
        <v>1</v>
      </c>
      <c r="F467" s="183" t="s">
        <v>545</v>
      </c>
      <c r="H467" s="184">
        <v>0.73599999999999999</v>
      </c>
      <c r="I467" s="185"/>
      <c r="L467" s="181"/>
      <c r="M467" s="186"/>
      <c r="N467" s="187"/>
      <c r="O467" s="187"/>
      <c r="P467" s="187"/>
      <c r="Q467" s="187"/>
      <c r="R467" s="187"/>
      <c r="S467" s="187"/>
      <c r="T467" s="188"/>
      <c r="AT467" s="182" t="s">
        <v>167</v>
      </c>
      <c r="AU467" s="182" t="s">
        <v>157</v>
      </c>
      <c r="AV467" s="14" t="s">
        <v>157</v>
      </c>
      <c r="AW467" s="14" t="s">
        <v>30</v>
      </c>
      <c r="AX467" s="14" t="s">
        <v>76</v>
      </c>
      <c r="AY467" s="182" t="s">
        <v>150</v>
      </c>
    </row>
    <row r="468" spans="1:65" s="13" customFormat="1" ht="11.25">
      <c r="B468" s="173"/>
      <c r="D468" s="174" t="s">
        <v>167</v>
      </c>
      <c r="E468" s="175" t="s">
        <v>1</v>
      </c>
      <c r="F468" s="176" t="s">
        <v>535</v>
      </c>
      <c r="H468" s="175" t="s">
        <v>1</v>
      </c>
      <c r="I468" s="177"/>
      <c r="L468" s="173"/>
      <c r="M468" s="178"/>
      <c r="N468" s="179"/>
      <c r="O468" s="179"/>
      <c r="P468" s="179"/>
      <c r="Q468" s="179"/>
      <c r="R468" s="179"/>
      <c r="S468" s="179"/>
      <c r="T468" s="180"/>
      <c r="AT468" s="175" t="s">
        <v>167</v>
      </c>
      <c r="AU468" s="175" t="s">
        <v>157</v>
      </c>
      <c r="AV468" s="13" t="s">
        <v>81</v>
      </c>
      <c r="AW468" s="13" t="s">
        <v>30</v>
      </c>
      <c r="AX468" s="13" t="s">
        <v>76</v>
      </c>
      <c r="AY468" s="175" t="s">
        <v>150</v>
      </c>
    </row>
    <row r="469" spans="1:65" s="14" customFormat="1" ht="11.25">
      <c r="B469" s="181"/>
      <c r="D469" s="174" t="s">
        <v>167</v>
      </c>
      <c r="E469" s="182" t="s">
        <v>1</v>
      </c>
      <c r="F469" s="183" t="s">
        <v>546</v>
      </c>
      <c r="H469" s="184">
        <v>1.38</v>
      </c>
      <c r="I469" s="185"/>
      <c r="L469" s="181"/>
      <c r="M469" s="186"/>
      <c r="N469" s="187"/>
      <c r="O469" s="187"/>
      <c r="P469" s="187"/>
      <c r="Q469" s="187"/>
      <c r="R469" s="187"/>
      <c r="S469" s="187"/>
      <c r="T469" s="188"/>
      <c r="AT469" s="182" t="s">
        <v>167</v>
      </c>
      <c r="AU469" s="182" t="s">
        <v>157</v>
      </c>
      <c r="AV469" s="14" t="s">
        <v>157</v>
      </c>
      <c r="AW469" s="14" t="s">
        <v>30</v>
      </c>
      <c r="AX469" s="14" t="s">
        <v>76</v>
      </c>
      <c r="AY469" s="182" t="s">
        <v>150</v>
      </c>
    </row>
    <row r="470" spans="1:65" s="13" customFormat="1" ht="11.25">
      <c r="B470" s="173"/>
      <c r="D470" s="174" t="s">
        <v>167</v>
      </c>
      <c r="E470" s="175" t="s">
        <v>1</v>
      </c>
      <c r="F470" s="176" t="s">
        <v>537</v>
      </c>
      <c r="H470" s="175" t="s">
        <v>1</v>
      </c>
      <c r="I470" s="177"/>
      <c r="L470" s="173"/>
      <c r="M470" s="178"/>
      <c r="N470" s="179"/>
      <c r="O470" s="179"/>
      <c r="P470" s="179"/>
      <c r="Q470" s="179"/>
      <c r="R470" s="179"/>
      <c r="S470" s="179"/>
      <c r="T470" s="180"/>
      <c r="AT470" s="175" t="s">
        <v>167</v>
      </c>
      <c r="AU470" s="175" t="s">
        <v>157</v>
      </c>
      <c r="AV470" s="13" t="s">
        <v>81</v>
      </c>
      <c r="AW470" s="13" t="s">
        <v>30</v>
      </c>
      <c r="AX470" s="13" t="s">
        <v>76</v>
      </c>
      <c r="AY470" s="175" t="s">
        <v>150</v>
      </c>
    </row>
    <row r="471" spans="1:65" s="14" customFormat="1" ht="11.25">
      <c r="B471" s="181"/>
      <c r="D471" s="174" t="s">
        <v>167</v>
      </c>
      <c r="E471" s="182" t="s">
        <v>1</v>
      </c>
      <c r="F471" s="183" t="s">
        <v>547</v>
      </c>
      <c r="H471" s="184">
        <v>1.288</v>
      </c>
      <c r="I471" s="185"/>
      <c r="L471" s="181"/>
      <c r="M471" s="186"/>
      <c r="N471" s="187"/>
      <c r="O471" s="187"/>
      <c r="P471" s="187"/>
      <c r="Q471" s="187"/>
      <c r="R471" s="187"/>
      <c r="S471" s="187"/>
      <c r="T471" s="188"/>
      <c r="AT471" s="182" t="s">
        <v>167</v>
      </c>
      <c r="AU471" s="182" t="s">
        <v>157</v>
      </c>
      <c r="AV471" s="14" t="s">
        <v>157</v>
      </c>
      <c r="AW471" s="14" t="s">
        <v>30</v>
      </c>
      <c r="AX471" s="14" t="s">
        <v>76</v>
      </c>
      <c r="AY471" s="182" t="s">
        <v>150</v>
      </c>
    </row>
    <row r="472" spans="1:65" s="16" customFormat="1" ht="11.25">
      <c r="B472" s="197"/>
      <c r="D472" s="174" t="s">
        <v>167</v>
      </c>
      <c r="E472" s="198" t="s">
        <v>1</v>
      </c>
      <c r="F472" s="199" t="s">
        <v>299</v>
      </c>
      <c r="H472" s="200">
        <v>5.5200000000000005</v>
      </c>
      <c r="I472" s="201"/>
      <c r="L472" s="197"/>
      <c r="M472" s="202"/>
      <c r="N472" s="203"/>
      <c r="O472" s="203"/>
      <c r="P472" s="203"/>
      <c r="Q472" s="203"/>
      <c r="R472" s="203"/>
      <c r="S472" s="203"/>
      <c r="T472" s="204"/>
      <c r="AT472" s="198" t="s">
        <v>167</v>
      </c>
      <c r="AU472" s="198" t="s">
        <v>157</v>
      </c>
      <c r="AV472" s="16" t="s">
        <v>162</v>
      </c>
      <c r="AW472" s="16" t="s">
        <v>30</v>
      </c>
      <c r="AX472" s="16" t="s">
        <v>76</v>
      </c>
      <c r="AY472" s="198" t="s">
        <v>150</v>
      </c>
    </row>
    <row r="473" spans="1:65" s="15" customFormat="1" ht="11.25">
      <c r="B473" s="189"/>
      <c r="D473" s="174" t="s">
        <v>167</v>
      </c>
      <c r="E473" s="190" t="s">
        <v>1</v>
      </c>
      <c r="F473" s="191" t="s">
        <v>173</v>
      </c>
      <c r="H473" s="192">
        <v>8.49</v>
      </c>
      <c r="I473" s="193"/>
      <c r="L473" s="189"/>
      <c r="M473" s="194"/>
      <c r="N473" s="195"/>
      <c r="O473" s="195"/>
      <c r="P473" s="195"/>
      <c r="Q473" s="195"/>
      <c r="R473" s="195"/>
      <c r="S473" s="195"/>
      <c r="T473" s="196"/>
      <c r="AT473" s="190" t="s">
        <v>167</v>
      </c>
      <c r="AU473" s="190" t="s">
        <v>157</v>
      </c>
      <c r="AV473" s="15" t="s">
        <v>156</v>
      </c>
      <c r="AW473" s="15" t="s">
        <v>30</v>
      </c>
      <c r="AX473" s="15" t="s">
        <v>81</v>
      </c>
      <c r="AY473" s="190" t="s">
        <v>150</v>
      </c>
    </row>
    <row r="474" spans="1:65" s="2" customFormat="1" ht="16.5" customHeight="1">
      <c r="A474" s="33"/>
      <c r="B474" s="158"/>
      <c r="C474" s="159" t="s">
        <v>548</v>
      </c>
      <c r="D474" s="215" t="s">
        <v>152</v>
      </c>
      <c r="E474" s="160" t="s">
        <v>549</v>
      </c>
      <c r="F474" s="161" t="s">
        <v>550</v>
      </c>
      <c r="G474" s="162" t="s">
        <v>155</v>
      </c>
      <c r="H474" s="163">
        <v>8.49</v>
      </c>
      <c r="I474" s="164"/>
      <c r="J474" s="163">
        <f>ROUND(I474*H474,3)</f>
        <v>0</v>
      </c>
      <c r="K474" s="165"/>
      <c r="L474" s="34"/>
      <c r="M474" s="166" t="s">
        <v>1</v>
      </c>
      <c r="N474" s="167" t="s">
        <v>42</v>
      </c>
      <c r="O474" s="59"/>
      <c r="P474" s="168">
        <f>O474*H474</f>
        <v>0</v>
      </c>
      <c r="Q474" s="168">
        <v>0</v>
      </c>
      <c r="R474" s="168">
        <f>Q474*H474</f>
        <v>0</v>
      </c>
      <c r="S474" s="168">
        <v>0</v>
      </c>
      <c r="T474" s="169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70" t="s">
        <v>156</v>
      </c>
      <c r="AT474" s="170" t="s">
        <v>152</v>
      </c>
      <c r="AU474" s="170" t="s">
        <v>157</v>
      </c>
      <c r="AY474" s="18" t="s">
        <v>150</v>
      </c>
      <c r="BE474" s="171">
        <f>IF(N474="základná",J474,0)</f>
        <v>0</v>
      </c>
      <c r="BF474" s="171">
        <f>IF(N474="znížená",J474,0)</f>
        <v>0</v>
      </c>
      <c r="BG474" s="171">
        <f>IF(N474="zákl. prenesená",J474,0)</f>
        <v>0</v>
      </c>
      <c r="BH474" s="171">
        <f>IF(N474="zníž. prenesená",J474,0)</f>
        <v>0</v>
      </c>
      <c r="BI474" s="171">
        <f>IF(N474="nulová",J474,0)</f>
        <v>0</v>
      </c>
      <c r="BJ474" s="18" t="s">
        <v>157</v>
      </c>
      <c r="BK474" s="172">
        <f>ROUND(I474*H474,3)</f>
        <v>0</v>
      </c>
      <c r="BL474" s="18" t="s">
        <v>156</v>
      </c>
      <c r="BM474" s="170" t="s">
        <v>551</v>
      </c>
    </row>
    <row r="475" spans="1:65" s="2" customFormat="1" ht="24" customHeight="1">
      <c r="A475" s="33"/>
      <c r="B475" s="158"/>
      <c r="C475" s="159" t="s">
        <v>552</v>
      </c>
      <c r="D475" s="215" t="s">
        <v>152</v>
      </c>
      <c r="E475" s="160" t="s">
        <v>553</v>
      </c>
      <c r="F475" s="161" t="s">
        <v>554</v>
      </c>
      <c r="G475" s="162" t="s">
        <v>155</v>
      </c>
      <c r="H475" s="163">
        <v>2.5579999999999998</v>
      </c>
      <c r="I475" s="164"/>
      <c r="J475" s="163">
        <f>ROUND(I475*H475,3)</f>
        <v>0</v>
      </c>
      <c r="K475" s="165"/>
      <c r="L475" s="34"/>
      <c r="M475" s="166" t="s">
        <v>1</v>
      </c>
      <c r="N475" s="167" t="s">
        <v>42</v>
      </c>
      <c r="O475" s="59"/>
      <c r="P475" s="168">
        <f>O475*H475</f>
        <v>0</v>
      </c>
      <c r="Q475" s="168">
        <v>5.3499999999999997E-3</v>
      </c>
      <c r="R475" s="168">
        <f>Q475*H475</f>
        <v>1.3685299999999999E-2</v>
      </c>
      <c r="S475" s="168">
        <v>0</v>
      </c>
      <c r="T475" s="169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70" t="s">
        <v>156</v>
      </c>
      <c r="AT475" s="170" t="s">
        <v>152</v>
      </c>
      <c r="AU475" s="170" t="s">
        <v>157</v>
      </c>
      <c r="AY475" s="18" t="s">
        <v>150</v>
      </c>
      <c r="BE475" s="171">
        <f>IF(N475="základná",J475,0)</f>
        <v>0</v>
      </c>
      <c r="BF475" s="171">
        <f>IF(N475="znížená",J475,0)</f>
        <v>0</v>
      </c>
      <c r="BG475" s="171">
        <f>IF(N475="zákl. prenesená",J475,0)</f>
        <v>0</v>
      </c>
      <c r="BH475" s="171">
        <f>IF(N475="zníž. prenesená",J475,0)</f>
        <v>0</v>
      </c>
      <c r="BI475" s="171">
        <f>IF(N475="nulová",J475,0)</f>
        <v>0</v>
      </c>
      <c r="BJ475" s="18" t="s">
        <v>157</v>
      </c>
      <c r="BK475" s="172">
        <f>ROUND(I475*H475,3)</f>
        <v>0</v>
      </c>
      <c r="BL475" s="18" t="s">
        <v>156</v>
      </c>
      <c r="BM475" s="170" t="s">
        <v>555</v>
      </c>
    </row>
    <row r="476" spans="1:65" s="13" customFormat="1" ht="11.25">
      <c r="B476" s="173"/>
      <c r="D476" s="174" t="s">
        <v>167</v>
      </c>
      <c r="E476" s="175" t="s">
        <v>1</v>
      </c>
      <c r="F476" s="176" t="s">
        <v>215</v>
      </c>
      <c r="H476" s="175" t="s">
        <v>1</v>
      </c>
      <c r="I476" s="177"/>
      <c r="L476" s="173"/>
      <c r="M476" s="178"/>
      <c r="N476" s="179"/>
      <c r="O476" s="179"/>
      <c r="P476" s="179"/>
      <c r="Q476" s="179"/>
      <c r="R476" s="179"/>
      <c r="S476" s="179"/>
      <c r="T476" s="180"/>
      <c r="AT476" s="175" t="s">
        <v>167</v>
      </c>
      <c r="AU476" s="175" t="s">
        <v>157</v>
      </c>
      <c r="AV476" s="13" t="s">
        <v>81</v>
      </c>
      <c r="AW476" s="13" t="s">
        <v>30</v>
      </c>
      <c r="AX476" s="13" t="s">
        <v>76</v>
      </c>
      <c r="AY476" s="175" t="s">
        <v>150</v>
      </c>
    </row>
    <row r="477" spans="1:65" s="13" customFormat="1" ht="11.25">
      <c r="B477" s="173"/>
      <c r="D477" s="174" t="s">
        <v>167</v>
      </c>
      <c r="E477" s="175" t="s">
        <v>1</v>
      </c>
      <c r="F477" s="176" t="s">
        <v>529</v>
      </c>
      <c r="H477" s="175" t="s">
        <v>1</v>
      </c>
      <c r="I477" s="177"/>
      <c r="L477" s="173"/>
      <c r="M477" s="178"/>
      <c r="N477" s="179"/>
      <c r="O477" s="179"/>
      <c r="P477" s="179"/>
      <c r="Q477" s="179"/>
      <c r="R477" s="179"/>
      <c r="S477" s="179"/>
      <c r="T477" s="180"/>
      <c r="AT477" s="175" t="s">
        <v>167</v>
      </c>
      <c r="AU477" s="175" t="s">
        <v>157</v>
      </c>
      <c r="AV477" s="13" t="s">
        <v>81</v>
      </c>
      <c r="AW477" s="13" t="s">
        <v>30</v>
      </c>
      <c r="AX477" s="13" t="s">
        <v>76</v>
      </c>
      <c r="AY477" s="175" t="s">
        <v>150</v>
      </c>
    </row>
    <row r="478" spans="1:65" s="14" customFormat="1" ht="11.25">
      <c r="B478" s="181"/>
      <c r="D478" s="174" t="s">
        <v>167</v>
      </c>
      <c r="E478" s="182" t="s">
        <v>1</v>
      </c>
      <c r="F478" s="183" t="s">
        <v>556</v>
      </c>
      <c r="H478" s="184">
        <v>0.99</v>
      </c>
      <c r="I478" s="185"/>
      <c r="L478" s="181"/>
      <c r="M478" s="186"/>
      <c r="N478" s="187"/>
      <c r="O478" s="187"/>
      <c r="P478" s="187"/>
      <c r="Q478" s="187"/>
      <c r="R478" s="187"/>
      <c r="S478" s="187"/>
      <c r="T478" s="188"/>
      <c r="AT478" s="182" t="s">
        <v>167</v>
      </c>
      <c r="AU478" s="182" t="s">
        <v>157</v>
      </c>
      <c r="AV478" s="14" t="s">
        <v>157</v>
      </c>
      <c r="AW478" s="14" t="s">
        <v>30</v>
      </c>
      <c r="AX478" s="14" t="s">
        <v>76</v>
      </c>
      <c r="AY478" s="182" t="s">
        <v>150</v>
      </c>
    </row>
    <row r="479" spans="1:65" s="16" customFormat="1" ht="11.25">
      <c r="B479" s="197"/>
      <c r="D479" s="174" t="s">
        <v>167</v>
      </c>
      <c r="E479" s="198" t="s">
        <v>1</v>
      </c>
      <c r="F479" s="199" t="s">
        <v>299</v>
      </c>
      <c r="H479" s="200">
        <v>0.99</v>
      </c>
      <c r="I479" s="201"/>
      <c r="L479" s="197"/>
      <c r="M479" s="202"/>
      <c r="N479" s="203"/>
      <c r="O479" s="203"/>
      <c r="P479" s="203"/>
      <c r="Q479" s="203"/>
      <c r="R479" s="203"/>
      <c r="S479" s="203"/>
      <c r="T479" s="204"/>
      <c r="AT479" s="198" t="s">
        <v>167</v>
      </c>
      <c r="AU479" s="198" t="s">
        <v>157</v>
      </c>
      <c r="AV479" s="16" t="s">
        <v>162</v>
      </c>
      <c r="AW479" s="16" t="s">
        <v>30</v>
      </c>
      <c r="AX479" s="16" t="s">
        <v>76</v>
      </c>
      <c r="AY479" s="198" t="s">
        <v>150</v>
      </c>
    </row>
    <row r="480" spans="1:65" s="13" customFormat="1" ht="11.25">
      <c r="B480" s="173"/>
      <c r="D480" s="174" t="s">
        <v>167</v>
      </c>
      <c r="E480" s="175" t="s">
        <v>1</v>
      </c>
      <c r="F480" s="176" t="s">
        <v>302</v>
      </c>
      <c r="H480" s="175" t="s">
        <v>1</v>
      </c>
      <c r="I480" s="177"/>
      <c r="L480" s="173"/>
      <c r="M480" s="178"/>
      <c r="N480" s="179"/>
      <c r="O480" s="179"/>
      <c r="P480" s="179"/>
      <c r="Q480" s="179"/>
      <c r="R480" s="179"/>
      <c r="S480" s="179"/>
      <c r="T480" s="180"/>
      <c r="AT480" s="175" t="s">
        <v>167</v>
      </c>
      <c r="AU480" s="175" t="s">
        <v>157</v>
      </c>
      <c r="AV480" s="13" t="s">
        <v>81</v>
      </c>
      <c r="AW480" s="13" t="s">
        <v>30</v>
      </c>
      <c r="AX480" s="13" t="s">
        <v>76</v>
      </c>
      <c r="AY480" s="175" t="s">
        <v>150</v>
      </c>
    </row>
    <row r="481" spans="1:65" s="13" customFormat="1" ht="11.25">
      <c r="B481" s="173"/>
      <c r="D481" s="174" t="s">
        <v>167</v>
      </c>
      <c r="E481" s="175" t="s">
        <v>1</v>
      </c>
      <c r="F481" s="176" t="s">
        <v>531</v>
      </c>
      <c r="H481" s="175" t="s">
        <v>1</v>
      </c>
      <c r="I481" s="177"/>
      <c r="L481" s="173"/>
      <c r="M481" s="178"/>
      <c r="N481" s="179"/>
      <c r="O481" s="179"/>
      <c r="P481" s="179"/>
      <c r="Q481" s="179"/>
      <c r="R481" s="179"/>
      <c r="S481" s="179"/>
      <c r="T481" s="180"/>
      <c r="AT481" s="175" t="s">
        <v>167</v>
      </c>
      <c r="AU481" s="175" t="s">
        <v>157</v>
      </c>
      <c r="AV481" s="13" t="s">
        <v>81</v>
      </c>
      <c r="AW481" s="13" t="s">
        <v>30</v>
      </c>
      <c r="AX481" s="13" t="s">
        <v>76</v>
      </c>
      <c r="AY481" s="175" t="s">
        <v>150</v>
      </c>
    </row>
    <row r="482" spans="1:65" s="14" customFormat="1" ht="11.25">
      <c r="B482" s="181"/>
      <c r="D482" s="174" t="s">
        <v>167</v>
      </c>
      <c r="E482" s="182" t="s">
        <v>1</v>
      </c>
      <c r="F482" s="183" t="s">
        <v>557</v>
      </c>
      <c r="H482" s="184">
        <v>0.46</v>
      </c>
      <c r="I482" s="185"/>
      <c r="L482" s="181"/>
      <c r="M482" s="186"/>
      <c r="N482" s="187"/>
      <c r="O482" s="187"/>
      <c r="P482" s="187"/>
      <c r="Q482" s="187"/>
      <c r="R482" s="187"/>
      <c r="S482" s="187"/>
      <c r="T482" s="188"/>
      <c r="AT482" s="182" t="s">
        <v>167</v>
      </c>
      <c r="AU482" s="182" t="s">
        <v>157</v>
      </c>
      <c r="AV482" s="14" t="s">
        <v>157</v>
      </c>
      <c r="AW482" s="14" t="s">
        <v>30</v>
      </c>
      <c r="AX482" s="14" t="s">
        <v>76</v>
      </c>
      <c r="AY482" s="182" t="s">
        <v>150</v>
      </c>
    </row>
    <row r="483" spans="1:65" s="13" customFormat="1" ht="11.25">
      <c r="B483" s="173"/>
      <c r="D483" s="174" t="s">
        <v>167</v>
      </c>
      <c r="E483" s="175" t="s">
        <v>1</v>
      </c>
      <c r="F483" s="176" t="s">
        <v>533</v>
      </c>
      <c r="H483" s="175" t="s">
        <v>1</v>
      </c>
      <c r="I483" s="177"/>
      <c r="L483" s="173"/>
      <c r="M483" s="178"/>
      <c r="N483" s="179"/>
      <c r="O483" s="179"/>
      <c r="P483" s="179"/>
      <c r="Q483" s="179"/>
      <c r="R483" s="179"/>
      <c r="S483" s="179"/>
      <c r="T483" s="180"/>
      <c r="AT483" s="175" t="s">
        <v>167</v>
      </c>
      <c r="AU483" s="175" t="s">
        <v>157</v>
      </c>
      <c r="AV483" s="13" t="s">
        <v>81</v>
      </c>
      <c r="AW483" s="13" t="s">
        <v>30</v>
      </c>
      <c r="AX483" s="13" t="s">
        <v>76</v>
      </c>
      <c r="AY483" s="175" t="s">
        <v>150</v>
      </c>
    </row>
    <row r="484" spans="1:65" s="14" customFormat="1" ht="11.25">
      <c r="B484" s="181"/>
      <c r="D484" s="174" t="s">
        <v>167</v>
      </c>
      <c r="E484" s="182" t="s">
        <v>1</v>
      </c>
      <c r="F484" s="183" t="s">
        <v>558</v>
      </c>
      <c r="H484" s="184">
        <v>0.16</v>
      </c>
      <c r="I484" s="185"/>
      <c r="L484" s="181"/>
      <c r="M484" s="186"/>
      <c r="N484" s="187"/>
      <c r="O484" s="187"/>
      <c r="P484" s="187"/>
      <c r="Q484" s="187"/>
      <c r="R484" s="187"/>
      <c r="S484" s="187"/>
      <c r="T484" s="188"/>
      <c r="AT484" s="182" t="s">
        <v>167</v>
      </c>
      <c r="AU484" s="182" t="s">
        <v>157</v>
      </c>
      <c r="AV484" s="14" t="s">
        <v>157</v>
      </c>
      <c r="AW484" s="14" t="s">
        <v>30</v>
      </c>
      <c r="AX484" s="14" t="s">
        <v>76</v>
      </c>
      <c r="AY484" s="182" t="s">
        <v>150</v>
      </c>
    </row>
    <row r="485" spans="1:65" s="13" customFormat="1" ht="11.25">
      <c r="B485" s="173"/>
      <c r="D485" s="174" t="s">
        <v>167</v>
      </c>
      <c r="E485" s="175" t="s">
        <v>1</v>
      </c>
      <c r="F485" s="176" t="s">
        <v>535</v>
      </c>
      <c r="H485" s="175" t="s">
        <v>1</v>
      </c>
      <c r="I485" s="177"/>
      <c r="L485" s="173"/>
      <c r="M485" s="178"/>
      <c r="N485" s="179"/>
      <c r="O485" s="179"/>
      <c r="P485" s="179"/>
      <c r="Q485" s="179"/>
      <c r="R485" s="179"/>
      <c r="S485" s="179"/>
      <c r="T485" s="180"/>
      <c r="AT485" s="175" t="s">
        <v>167</v>
      </c>
      <c r="AU485" s="175" t="s">
        <v>157</v>
      </c>
      <c r="AV485" s="13" t="s">
        <v>81</v>
      </c>
      <c r="AW485" s="13" t="s">
        <v>30</v>
      </c>
      <c r="AX485" s="13" t="s">
        <v>76</v>
      </c>
      <c r="AY485" s="175" t="s">
        <v>150</v>
      </c>
    </row>
    <row r="486" spans="1:65" s="14" customFormat="1" ht="11.25">
      <c r="B486" s="181"/>
      <c r="D486" s="174" t="s">
        <v>167</v>
      </c>
      <c r="E486" s="182" t="s">
        <v>1</v>
      </c>
      <c r="F486" s="183" t="s">
        <v>559</v>
      </c>
      <c r="H486" s="184">
        <v>0.3</v>
      </c>
      <c r="I486" s="185"/>
      <c r="L486" s="181"/>
      <c r="M486" s="186"/>
      <c r="N486" s="187"/>
      <c r="O486" s="187"/>
      <c r="P486" s="187"/>
      <c r="Q486" s="187"/>
      <c r="R486" s="187"/>
      <c r="S486" s="187"/>
      <c r="T486" s="188"/>
      <c r="AT486" s="182" t="s">
        <v>167</v>
      </c>
      <c r="AU486" s="182" t="s">
        <v>157</v>
      </c>
      <c r="AV486" s="14" t="s">
        <v>157</v>
      </c>
      <c r="AW486" s="14" t="s">
        <v>30</v>
      </c>
      <c r="AX486" s="14" t="s">
        <v>76</v>
      </c>
      <c r="AY486" s="182" t="s">
        <v>150</v>
      </c>
    </row>
    <row r="487" spans="1:65" s="13" customFormat="1" ht="11.25">
      <c r="B487" s="173"/>
      <c r="D487" s="174" t="s">
        <v>167</v>
      </c>
      <c r="E487" s="175" t="s">
        <v>1</v>
      </c>
      <c r="F487" s="176" t="s">
        <v>537</v>
      </c>
      <c r="H487" s="175" t="s">
        <v>1</v>
      </c>
      <c r="I487" s="177"/>
      <c r="L487" s="173"/>
      <c r="M487" s="178"/>
      <c r="N487" s="179"/>
      <c r="O487" s="179"/>
      <c r="P487" s="179"/>
      <c r="Q487" s="179"/>
      <c r="R487" s="179"/>
      <c r="S487" s="179"/>
      <c r="T487" s="180"/>
      <c r="AT487" s="175" t="s">
        <v>167</v>
      </c>
      <c r="AU487" s="175" t="s">
        <v>157</v>
      </c>
      <c r="AV487" s="13" t="s">
        <v>81</v>
      </c>
      <c r="AW487" s="13" t="s">
        <v>30</v>
      </c>
      <c r="AX487" s="13" t="s">
        <v>76</v>
      </c>
      <c r="AY487" s="175" t="s">
        <v>150</v>
      </c>
    </row>
    <row r="488" spans="1:65" s="14" customFormat="1" ht="11.25">
      <c r="B488" s="181"/>
      <c r="D488" s="174" t="s">
        <v>167</v>
      </c>
      <c r="E488" s="182" t="s">
        <v>1</v>
      </c>
      <c r="F488" s="183" t="s">
        <v>560</v>
      </c>
      <c r="H488" s="184">
        <v>0.64800000000000002</v>
      </c>
      <c r="I488" s="185"/>
      <c r="L488" s="181"/>
      <c r="M488" s="186"/>
      <c r="N488" s="187"/>
      <c r="O488" s="187"/>
      <c r="P488" s="187"/>
      <c r="Q488" s="187"/>
      <c r="R488" s="187"/>
      <c r="S488" s="187"/>
      <c r="T488" s="188"/>
      <c r="AT488" s="182" t="s">
        <v>167</v>
      </c>
      <c r="AU488" s="182" t="s">
        <v>157</v>
      </c>
      <c r="AV488" s="14" t="s">
        <v>157</v>
      </c>
      <c r="AW488" s="14" t="s">
        <v>30</v>
      </c>
      <c r="AX488" s="14" t="s">
        <v>76</v>
      </c>
      <c r="AY488" s="182" t="s">
        <v>150</v>
      </c>
    </row>
    <row r="489" spans="1:65" s="16" customFormat="1" ht="11.25">
      <c r="B489" s="197"/>
      <c r="D489" s="174" t="s">
        <v>167</v>
      </c>
      <c r="E489" s="198" t="s">
        <v>1</v>
      </c>
      <c r="F489" s="199" t="s">
        <v>299</v>
      </c>
      <c r="H489" s="200">
        <v>1.5680000000000001</v>
      </c>
      <c r="I489" s="201"/>
      <c r="L489" s="197"/>
      <c r="M489" s="202"/>
      <c r="N489" s="203"/>
      <c r="O489" s="203"/>
      <c r="P489" s="203"/>
      <c r="Q489" s="203"/>
      <c r="R489" s="203"/>
      <c r="S489" s="203"/>
      <c r="T489" s="204"/>
      <c r="AT489" s="198" t="s">
        <v>167</v>
      </c>
      <c r="AU489" s="198" t="s">
        <v>157</v>
      </c>
      <c r="AV489" s="16" t="s">
        <v>162</v>
      </c>
      <c r="AW489" s="16" t="s">
        <v>30</v>
      </c>
      <c r="AX489" s="16" t="s">
        <v>76</v>
      </c>
      <c r="AY489" s="198" t="s">
        <v>150</v>
      </c>
    </row>
    <row r="490" spans="1:65" s="15" customFormat="1" ht="11.25">
      <c r="B490" s="189"/>
      <c r="D490" s="174" t="s">
        <v>167</v>
      </c>
      <c r="E490" s="190" t="s">
        <v>1</v>
      </c>
      <c r="F490" s="191" t="s">
        <v>173</v>
      </c>
      <c r="H490" s="192">
        <v>2.5579999999999998</v>
      </c>
      <c r="I490" s="193"/>
      <c r="L490" s="189"/>
      <c r="M490" s="194"/>
      <c r="N490" s="195"/>
      <c r="O490" s="195"/>
      <c r="P490" s="195"/>
      <c r="Q490" s="195"/>
      <c r="R490" s="195"/>
      <c r="S490" s="195"/>
      <c r="T490" s="196"/>
      <c r="AT490" s="190" t="s">
        <v>167</v>
      </c>
      <c r="AU490" s="190" t="s">
        <v>157</v>
      </c>
      <c r="AV490" s="15" t="s">
        <v>156</v>
      </c>
      <c r="AW490" s="15" t="s">
        <v>30</v>
      </c>
      <c r="AX490" s="15" t="s">
        <v>81</v>
      </c>
      <c r="AY490" s="190" t="s">
        <v>150</v>
      </c>
    </row>
    <row r="491" spans="1:65" s="2" customFormat="1" ht="24" customHeight="1">
      <c r="A491" s="33"/>
      <c r="B491" s="158"/>
      <c r="C491" s="159" t="s">
        <v>561</v>
      </c>
      <c r="D491" s="215" t="s">
        <v>152</v>
      </c>
      <c r="E491" s="160" t="s">
        <v>562</v>
      </c>
      <c r="F491" s="161" t="s">
        <v>563</v>
      </c>
      <c r="G491" s="162" t="s">
        <v>155</v>
      </c>
      <c r="H491" s="163">
        <v>2.5579999999999998</v>
      </c>
      <c r="I491" s="164"/>
      <c r="J491" s="163">
        <f>ROUND(I491*H491,3)</f>
        <v>0</v>
      </c>
      <c r="K491" s="165"/>
      <c r="L491" s="34"/>
      <c r="M491" s="166" t="s">
        <v>1</v>
      </c>
      <c r="N491" s="167" t="s">
        <v>42</v>
      </c>
      <c r="O491" s="59"/>
      <c r="P491" s="168">
        <f>O491*H491</f>
        <v>0</v>
      </c>
      <c r="Q491" s="168">
        <v>0</v>
      </c>
      <c r="R491" s="168">
        <f>Q491*H491</f>
        <v>0</v>
      </c>
      <c r="S491" s="168">
        <v>0</v>
      </c>
      <c r="T491" s="169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70" t="s">
        <v>156</v>
      </c>
      <c r="AT491" s="170" t="s">
        <v>152</v>
      </c>
      <c r="AU491" s="170" t="s">
        <v>157</v>
      </c>
      <c r="AY491" s="18" t="s">
        <v>150</v>
      </c>
      <c r="BE491" s="171">
        <f>IF(N491="základná",J491,0)</f>
        <v>0</v>
      </c>
      <c r="BF491" s="171">
        <f>IF(N491="znížená",J491,0)</f>
        <v>0</v>
      </c>
      <c r="BG491" s="171">
        <f>IF(N491="zákl. prenesená",J491,0)</f>
        <v>0</v>
      </c>
      <c r="BH491" s="171">
        <f>IF(N491="zníž. prenesená",J491,0)</f>
        <v>0</v>
      </c>
      <c r="BI491" s="171">
        <f>IF(N491="nulová",J491,0)</f>
        <v>0</v>
      </c>
      <c r="BJ491" s="18" t="s">
        <v>157</v>
      </c>
      <c r="BK491" s="172">
        <f>ROUND(I491*H491,3)</f>
        <v>0</v>
      </c>
      <c r="BL491" s="18" t="s">
        <v>156</v>
      </c>
      <c r="BM491" s="170" t="s">
        <v>564</v>
      </c>
    </row>
    <row r="492" spans="1:65" s="2" customFormat="1" ht="16.5" customHeight="1">
      <c r="A492" s="33"/>
      <c r="B492" s="158"/>
      <c r="C492" s="159" t="s">
        <v>565</v>
      </c>
      <c r="D492" s="215" t="s">
        <v>152</v>
      </c>
      <c r="E492" s="160" t="s">
        <v>566</v>
      </c>
      <c r="F492" s="161" t="s">
        <v>567</v>
      </c>
      <c r="G492" s="162" t="s">
        <v>165</v>
      </c>
      <c r="H492" s="163">
        <v>55.741999999999997</v>
      </c>
      <c r="I492" s="164"/>
      <c r="J492" s="163">
        <f>ROUND(I492*H492,3)</f>
        <v>0</v>
      </c>
      <c r="K492" s="165"/>
      <c r="L492" s="34"/>
      <c r="M492" s="166" t="s">
        <v>1</v>
      </c>
      <c r="N492" s="167" t="s">
        <v>42</v>
      </c>
      <c r="O492" s="59"/>
      <c r="P492" s="168">
        <f>O492*H492</f>
        <v>0</v>
      </c>
      <c r="Q492" s="168">
        <v>2.31413</v>
      </c>
      <c r="R492" s="168">
        <f>Q492*H492</f>
        <v>128.99423446</v>
      </c>
      <c r="S492" s="168">
        <v>0</v>
      </c>
      <c r="T492" s="169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70" t="s">
        <v>156</v>
      </c>
      <c r="AT492" s="170" t="s">
        <v>152</v>
      </c>
      <c r="AU492" s="170" t="s">
        <v>157</v>
      </c>
      <c r="AY492" s="18" t="s">
        <v>150</v>
      </c>
      <c r="BE492" s="171">
        <f>IF(N492="základná",J492,0)</f>
        <v>0</v>
      </c>
      <c r="BF492" s="171">
        <f>IF(N492="znížená",J492,0)</f>
        <v>0</v>
      </c>
      <c r="BG492" s="171">
        <f>IF(N492="zákl. prenesená",J492,0)</f>
        <v>0</v>
      </c>
      <c r="BH492" s="171">
        <f>IF(N492="zníž. prenesená",J492,0)</f>
        <v>0</v>
      </c>
      <c r="BI492" s="171">
        <f>IF(N492="nulová",J492,0)</f>
        <v>0</v>
      </c>
      <c r="BJ492" s="18" t="s">
        <v>157</v>
      </c>
      <c r="BK492" s="172">
        <f>ROUND(I492*H492,3)</f>
        <v>0</v>
      </c>
      <c r="BL492" s="18" t="s">
        <v>156</v>
      </c>
      <c r="BM492" s="170" t="s">
        <v>568</v>
      </c>
    </row>
    <row r="493" spans="1:65" s="13" customFormat="1" ht="11.25">
      <c r="B493" s="173"/>
      <c r="D493" s="174" t="s">
        <v>167</v>
      </c>
      <c r="E493" s="175" t="s">
        <v>1</v>
      </c>
      <c r="F493" s="176" t="s">
        <v>302</v>
      </c>
      <c r="H493" s="175" t="s">
        <v>1</v>
      </c>
      <c r="I493" s="177"/>
      <c r="L493" s="173"/>
      <c r="M493" s="178"/>
      <c r="N493" s="179"/>
      <c r="O493" s="179"/>
      <c r="P493" s="179"/>
      <c r="Q493" s="179"/>
      <c r="R493" s="179"/>
      <c r="S493" s="179"/>
      <c r="T493" s="180"/>
      <c r="AT493" s="175" t="s">
        <v>167</v>
      </c>
      <c r="AU493" s="175" t="s">
        <v>157</v>
      </c>
      <c r="AV493" s="13" t="s">
        <v>81</v>
      </c>
      <c r="AW493" s="13" t="s">
        <v>30</v>
      </c>
      <c r="AX493" s="13" t="s">
        <v>76</v>
      </c>
      <c r="AY493" s="175" t="s">
        <v>150</v>
      </c>
    </row>
    <row r="494" spans="1:65" s="13" customFormat="1" ht="11.25">
      <c r="B494" s="173"/>
      <c r="D494" s="174" t="s">
        <v>167</v>
      </c>
      <c r="E494" s="175" t="s">
        <v>1</v>
      </c>
      <c r="F494" s="176" t="s">
        <v>569</v>
      </c>
      <c r="H494" s="175" t="s">
        <v>1</v>
      </c>
      <c r="I494" s="177"/>
      <c r="L494" s="173"/>
      <c r="M494" s="178"/>
      <c r="N494" s="179"/>
      <c r="O494" s="179"/>
      <c r="P494" s="179"/>
      <c r="Q494" s="179"/>
      <c r="R494" s="179"/>
      <c r="S494" s="179"/>
      <c r="T494" s="180"/>
      <c r="AT494" s="175" t="s">
        <v>167</v>
      </c>
      <c r="AU494" s="175" t="s">
        <v>157</v>
      </c>
      <c r="AV494" s="13" t="s">
        <v>81</v>
      </c>
      <c r="AW494" s="13" t="s">
        <v>30</v>
      </c>
      <c r="AX494" s="13" t="s">
        <v>76</v>
      </c>
      <c r="AY494" s="175" t="s">
        <v>150</v>
      </c>
    </row>
    <row r="495" spans="1:65" s="14" customFormat="1" ht="11.25">
      <c r="B495" s="181"/>
      <c r="D495" s="174" t="s">
        <v>167</v>
      </c>
      <c r="E495" s="182" t="s">
        <v>1</v>
      </c>
      <c r="F495" s="183" t="s">
        <v>570</v>
      </c>
      <c r="H495" s="184">
        <v>15.837</v>
      </c>
      <c r="I495" s="185"/>
      <c r="L495" s="181"/>
      <c r="M495" s="186"/>
      <c r="N495" s="187"/>
      <c r="O495" s="187"/>
      <c r="P495" s="187"/>
      <c r="Q495" s="187"/>
      <c r="R495" s="187"/>
      <c r="S495" s="187"/>
      <c r="T495" s="188"/>
      <c r="AT495" s="182" t="s">
        <v>167</v>
      </c>
      <c r="AU495" s="182" t="s">
        <v>157</v>
      </c>
      <c r="AV495" s="14" t="s">
        <v>157</v>
      </c>
      <c r="AW495" s="14" t="s">
        <v>30</v>
      </c>
      <c r="AX495" s="14" t="s">
        <v>76</v>
      </c>
      <c r="AY495" s="182" t="s">
        <v>150</v>
      </c>
    </row>
    <row r="496" spans="1:65" s="13" customFormat="1" ht="11.25">
      <c r="B496" s="173"/>
      <c r="D496" s="174" t="s">
        <v>167</v>
      </c>
      <c r="E496" s="175" t="s">
        <v>1</v>
      </c>
      <c r="F496" s="176" t="s">
        <v>571</v>
      </c>
      <c r="H496" s="175" t="s">
        <v>1</v>
      </c>
      <c r="I496" s="177"/>
      <c r="L496" s="173"/>
      <c r="M496" s="178"/>
      <c r="N496" s="179"/>
      <c r="O496" s="179"/>
      <c r="P496" s="179"/>
      <c r="Q496" s="179"/>
      <c r="R496" s="179"/>
      <c r="S496" s="179"/>
      <c r="T496" s="180"/>
      <c r="AT496" s="175" t="s">
        <v>167</v>
      </c>
      <c r="AU496" s="175" t="s">
        <v>157</v>
      </c>
      <c r="AV496" s="13" t="s">
        <v>81</v>
      </c>
      <c r="AW496" s="13" t="s">
        <v>30</v>
      </c>
      <c r="AX496" s="13" t="s">
        <v>76</v>
      </c>
      <c r="AY496" s="175" t="s">
        <v>150</v>
      </c>
    </row>
    <row r="497" spans="2:51" s="14" customFormat="1" ht="11.25">
      <c r="B497" s="181"/>
      <c r="D497" s="174" t="s">
        <v>167</v>
      </c>
      <c r="E497" s="182" t="s">
        <v>1</v>
      </c>
      <c r="F497" s="183" t="s">
        <v>572</v>
      </c>
      <c r="H497" s="184">
        <v>4.3730000000000002</v>
      </c>
      <c r="I497" s="185"/>
      <c r="L497" s="181"/>
      <c r="M497" s="186"/>
      <c r="N497" s="187"/>
      <c r="O497" s="187"/>
      <c r="P497" s="187"/>
      <c r="Q497" s="187"/>
      <c r="R497" s="187"/>
      <c r="S497" s="187"/>
      <c r="T497" s="188"/>
      <c r="AT497" s="182" t="s">
        <v>167</v>
      </c>
      <c r="AU497" s="182" t="s">
        <v>157</v>
      </c>
      <c r="AV497" s="14" t="s">
        <v>157</v>
      </c>
      <c r="AW497" s="14" t="s">
        <v>30</v>
      </c>
      <c r="AX497" s="14" t="s">
        <v>76</v>
      </c>
      <c r="AY497" s="182" t="s">
        <v>150</v>
      </c>
    </row>
    <row r="498" spans="2:51" s="13" customFormat="1" ht="11.25">
      <c r="B498" s="173"/>
      <c r="D498" s="174" t="s">
        <v>167</v>
      </c>
      <c r="E498" s="175" t="s">
        <v>1</v>
      </c>
      <c r="F498" s="176" t="s">
        <v>573</v>
      </c>
      <c r="H498" s="175" t="s">
        <v>1</v>
      </c>
      <c r="I498" s="177"/>
      <c r="L498" s="173"/>
      <c r="M498" s="178"/>
      <c r="N498" s="179"/>
      <c r="O498" s="179"/>
      <c r="P498" s="179"/>
      <c r="Q498" s="179"/>
      <c r="R498" s="179"/>
      <c r="S498" s="179"/>
      <c r="T498" s="180"/>
      <c r="AT498" s="175" t="s">
        <v>167</v>
      </c>
      <c r="AU498" s="175" t="s">
        <v>157</v>
      </c>
      <c r="AV498" s="13" t="s">
        <v>81</v>
      </c>
      <c r="AW498" s="13" t="s">
        <v>30</v>
      </c>
      <c r="AX498" s="13" t="s">
        <v>76</v>
      </c>
      <c r="AY498" s="175" t="s">
        <v>150</v>
      </c>
    </row>
    <row r="499" spans="2:51" s="14" customFormat="1" ht="11.25">
      <c r="B499" s="181"/>
      <c r="D499" s="174" t="s">
        <v>167</v>
      </c>
      <c r="E499" s="182" t="s">
        <v>1</v>
      </c>
      <c r="F499" s="183" t="s">
        <v>574</v>
      </c>
      <c r="H499" s="184">
        <v>1.2569999999999999</v>
      </c>
      <c r="I499" s="185"/>
      <c r="L499" s="181"/>
      <c r="M499" s="186"/>
      <c r="N499" s="187"/>
      <c r="O499" s="187"/>
      <c r="P499" s="187"/>
      <c r="Q499" s="187"/>
      <c r="R499" s="187"/>
      <c r="S499" s="187"/>
      <c r="T499" s="188"/>
      <c r="AT499" s="182" t="s">
        <v>167</v>
      </c>
      <c r="AU499" s="182" t="s">
        <v>157</v>
      </c>
      <c r="AV499" s="14" t="s">
        <v>157</v>
      </c>
      <c r="AW499" s="14" t="s">
        <v>30</v>
      </c>
      <c r="AX499" s="14" t="s">
        <v>76</v>
      </c>
      <c r="AY499" s="182" t="s">
        <v>150</v>
      </c>
    </row>
    <row r="500" spans="2:51" s="13" customFormat="1" ht="11.25">
      <c r="B500" s="173"/>
      <c r="D500" s="174" t="s">
        <v>167</v>
      </c>
      <c r="E500" s="175" t="s">
        <v>1</v>
      </c>
      <c r="F500" s="176" t="s">
        <v>575</v>
      </c>
      <c r="H500" s="175" t="s">
        <v>1</v>
      </c>
      <c r="I500" s="177"/>
      <c r="L500" s="173"/>
      <c r="M500" s="178"/>
      <c r="N500" s="179"/>
      <c r="O500" s="179"/>
      <c r="P500" s="179"/>
      <c r="Q500" s="179"/>
      <c r="R500" s="179"/>
      <c r="S500" s="179"/>
      <c r="T500" s="180"/>
      <c r="AT500" s="175" t="s">
        <v>167</v>
      </c>
      <c r="AU500" s="175" t="s">
        <v>157</v>
      </c>
      <c r="AV500" s="13" t="s">
        <v>81</v>
      </c>
      <c r="AW500" s="13" t="s">
        <v>30</v>
      </c>
      <c r="AX500" s="13" t="s">
        <v>76</v>
      </c>
      <c r="AY500" s="175" t="s">
        <v>150</v>
      </c>
    </row>
    <row r="501" spans="2:51" s="14" customFormat="1" ht="11.25">
      <c r="B501" s="181"/>
      <c r="D501" s="174" t="s">
        <v>167</v>
      </c>
      <c r="E501" s="182" t="s">
        <v>1</v>
      </c>
      <c r="F501" s="183" t="s">
        <v>576</v>
      </c>
      <c r="H501" s="184">
        <v>1.5920000000000001</v>
      </c>
      <c r="I501" s="185"/>
      <c r="L501" s="181"/>
      <c r="M501" s="186"/>
      <c r="N501" s="187"/>
      <c r="O501" s="187"/>
      <c r="P501" s="187"/>
      <c r="Q501" s="187"/>
      <c r="R501" s="187"/>
      <c r="S501" s="187"/>
      <c r="T501" s="188"/>
      <c r="AT501" s="182" t="s">
        <v>167</v>
      </c>
      <c r="AU501" s="182" t="s">
        <v>157</v>
      </c>
      <c r="AV501" s="14" t="s">
        <v>157</v>
      </c>
      <c r="AW501" s="14" t="s">
        <v>30</v>
      </c>
      <c r="AX501" s="14" t="s">
        <v>76</v>
      </c>
      <c r="AY501" s="182" t="s">
        <v>150</v>
      </c>
    </row>
    <row r="502" spans="2:51" s="13" customFormat="1" ht="11.25">
      <c r="B502" s="173"/>
      <c r="D502" s="174" t="s">
        <v>167</v>
      </c>
      <c r="E502" s="175" t="s">
        <v>1</v>
      </c>
      <c r="F502" s="176" t="s">
        <v>577</v>
      </c>
      <c r="H502" s="175" t="s">
        <v>1</v>
      </c>
      <c r="I502" s="177"/>
      <c r="L502" s="173"/>
      <c r="M502" s="178"/>
      <c r="N502" s="179"/>
      <c r="O502" s="179"/>
      <c r="P502" s="179"/>
      <c r="Q502" s="179"/>
      <c r="R502" s="179"/>
      <c r="S502" s="179"/>
      <c r="T502" s="180"/>
      <c r="AT502" s="175" t="s">
        <v>167</v>
      </c>
      <c r="AU502" s="175" t="s">
        <v>157</v>
      </c>
      <c r="AV502" s="13" t="s">
        <v>81</v>
      </c>
      <c r="AW502" s="13" t="s">
        <v>30</v>
      </c>
      <c r="AX502" s="13" t="s">
        <v>76</v>
      </c>
      <c r="AY502" s="175" t="s">
        <v>150</v>
      </c>
    </row>
    <row r="503" spans="2:51" s="14" customFormat="1" ht="11.25">
      <c r="B503" s="181"/>
      <c r="D503" s="174" t="s">
        <v>167</v>
      </c>
      <c r="E503" s="182" t="s">
        <v>1</v>
      </c>
      <c r="F503" s="183" t="s">
        <v>578</v>
      </c>
      <c r="H503" s="184">
        <v>2.2229999999999999</v>
      </c>
      <c r="I503" s="185"/>
      <c r="L503" s="181"/>
      <c r="M503" s="186"/>
      <c r="N503" s="187"/>
      <c r="O503" s="187"/>
      <c r="P503" s="187"/>
      <c r="Q503" s="187"/>
      <c r="R503" s="187"/>
      <c r="S503" s="187"/>
      <c r="T503" s="188"/>
      <c r="AT503" s="182" t="s">
        <v>167</v>
      </c>
      <c r="AU503" s="182" t="s">
        <v>157</v>
      </c>
      <c r="AV503" s="14" t="s">
        <v>157</v>
      </c>
      <c r="AW503" s="14" t="s">
        <v>30</v>
      </c>
      <c r="AX503" s="14" t="s">
        <v>76</v>
      </c>
      <c r="AY503" s="182" t="s">
        <v>150</v>
      </c>
    </row>
    <row r="504" spans="2:51" s="13" customFormat="1" ht="11.25">
      <c r="B504" s="173"/>
      <c r="D504" s="174" t="s">
        <v>167</v>
      </c>
      <c r="E504" s="175" t="s">
        <v>1</v>
      </c>
      <c r="F504" s="176" t="s">
        <v>579</v>
      </c>
      <c r="H504" s="175" t="s">
        <v>1</v>
      </c>
      <c r="I504" s="177"/>
      <c r="L504" s="173"/>
      <c r="M504" s="178"/>
      <c r="N504" s="179"/>
      <c r="O504" s="179"/>
      <c r="P504" s="179"/>
      <c r="Q504" s="179"/>
      <c r="R504" s="179"/>
      <c r="S504" s="179"/>
      <c r="T504" s="180"/>
      <c r="AT504" s="175" t="s">
        <v>167</v>
      </c>
      <c r="AU504" s="175" t="s">
        <v>157</v>
      </c>
      <c r="AV504" s="13" t="s">
        <v>81</v>
      </c>
      <c r="AW504" s="13" t="s">
        <v>30</v>
      </c>
      <c r="AX504" s="13" t="s">
        <v>76</v>
      </c>
      <c r="AY504" s="175" t="s">
        <v>150</v>
      </c>
    </row>
    <row r="505" spans="2:51" s="14" customFormat="1" ht="11.25">
      <c r="B505" s="181"/>
      <c r="D505" s="174" t="s">
        <v>167</v>
      </c>
      <c r="E505" s="182" t="s">
        <v>1</v>
      </c>
      <c r="F505" s="183" t="s">
        <v>580</v>
      </c>
      <c r="H505" s="184">
        <v>1.6419999999999999</v>
      </c>
      <c r="I505" s="185"/>
      <c r="L505" s="181"/>
      <c r="M505" s="186"/>
      <c r="N505" s="187"/>
      <c r="O505" s="187"/>
      <c r="P505" s="187"/>
      <c r="Q505" s="187"/>
      <c r="R505" s="187"/>
      <c r="S505" s="187"/>
      <c r="T505" s="188"/>
      <c r="AT505" s="182" t="s">
        <v>167</v>
      </c>
      <c r="AU505" s="182" t="s">
        <v>157</v>
      </c>
      <c r="AV505" s="14" t="s">
        <v>157</v>
      </c>
      <c r="AW505" s="14" t="s">
        <v>30</v>
      </c>
      <c r="AX505" s="14" t="s">
        <v>76</v>
      </c>
      <c r="AY505" s="182" t="s">
        <v>150</v>
      </c>
    </row>
    <row r="506" spans="2:51" s="13" customFormat="1" ht="11.25">
      <c r="B506" s="173"/>
      <c r="D506" s="174" t="s">
        <v>167</v>
      </c>
      <c r="E506" s="175" t="s">
        <v>1</v>
      </c>
      <c r="F506" s="176" t="s">
        <v>581</v>
      </c>
      <c r="H506" s="175" t="s">
        <v>1</v>
      </c>
      <c r="I506" s="177"/>
      <c r="L506" s="173"/>
      <c r="M506" s="178"/>
      <c r="N506" s="179"/>
      <c r="O506" s="179"/>
      <c r="P506" s="179"/>
      <c r="Q506" s="179"/>
      <c r="R506" s="179"/>
      <c r="S506" s="179"/>
      <c r="T506" s="180"/>
      <c r="AT506" s="175" t="s">
        <v>167</v>
      </c>
      <c r="AU506" s="175" t="s">
        <v>157</v>
      </c>
      <c r="AV506" s="13" t="s">
        <v>81</v>
      </c>
      <c r="AW506" s="13" t="s">
        <v>30</v>
      </c>
      <c r="AX506" s="13" t="s">
        <v>76</v>
      </c>
      <c r="AY506" s="175" t="s">
        <v>150</v>
      </c>
    </row>
    <row r="507" spans="2:51" s="14" customFormat="1" ht="11.25">
      <c r="B507" s="181"/>
      <c r="D507" s="174" t="s">
        <v>167</v>
      </c>
      <c r="E507" s="182" t="s">
        <v>1</v>
      </c>
      <c r="F507" s="183" t="s">
        <v>582</v>
      </c>
      <c r="H507" s="184">
        <v>0.40200000000000002</v>
      </c>
      <c r="I507" s="185"/>
      <c r="L507" s="181"/>
      <c r="M507" s="186"/>
      <c r="N507" s="187"/>
      <c r="O507" s="187"/>
      <c r="P507" s="187"/>
      <c r="Q507" s="187"/>
      <c r="R507" s="187"/>
      <c r="S507" s="187"/>
      <c r="T507" s="188"/>
      <c r="AT507" s="182" t="s">
        <v>167</v>
      </c>
      <c r="AU507" s="182" t="s">
        <v>157</v>
      </c>
      <c r="AV507" s="14" t="s">
        <v>157</v>
      </c>
      <c r="AW507" s="14" t="s">
        <v>30</v>
      </c>
      <c r="AX507" s="14" t="s">
        <v>76</v>
      </c>
      <c r="AY507" s="182" t="s">
        <v>150</v>
      </c>
    </row>
    <row r="508" spans="2:51" s="13" customFormat="1" ht="11.25">
      <c r="B508" s="173"/>
      <c r="D508" s="174" t="s">
        <v>167</v>
      </c>
      <c r="E508" s="175" t="s">
        <v>1</v>
      </c>
      <c r="F508" s="176" t="s">
        <v>583</v>
      </c>
      <c r="H508" s="175" t="s">
        <v>1</v>
      </c>
      <c r="I508" s="177"/>
      <c r="L508" s="173"/>
      <c r="M508" s="178"/>
      <c r="N508" s="179"/>
      <c r="O508" s="179"/>
      <c r="P508" s="179"/>
      <c r="Q508" s="179"/>
      <c r="R508" s="179"/>
      <c r="S508" s="179"/>
      <c r="T508" s="180"/>
      <c r="AT508" s="175" t="s">
        <v>167</v>
      </c>
      <c r="AU508" s="175" t="s">
        <v>157</v>
      </c>
      <c r="AV508" s="13" t="s">
        <v>81</v>
      </c>
      <c r="AW508" s="13" t="s">
        <v>30</v>
      </c>
      <c r="AX508" s="13" t="s">
        <v>76</v>
      </c>
      <c r="AY508" s="175" t="s">
        <v>150</v>
      </c>
    </row>
    <row r="509" spans="2:51" s="14" customFormat="1" ht="11.25">
      <c r="B509" s="181"/>
      <c r="D509" s="174" t="s">
        <v>167</v>
      </c>
      <c r="E509" s="182" t="s">
        <v>1</v>
      </c>
      <c r="F509" s="183" t="s">
        <v>584</v>
      </c>
      <c r="H509" s="184">
        <v>0.153</v>
      </c>
      <c r="I509" s="185"/>
      <c r="L509" s="181"/>
      <c r="M509" s="186"/>
      <c r="N509" s="187"/>
      <c r="O509" s="187"/>
      <c r="P509" s="187"/>
      <c r="Q509" s="187"/>
      <c r="R509" s="187"/>
      <c r="S509" s="187"/>
      <c r="T509" s="188"/>
      <c r="AT509" s="182" t="s">
        <v>167</v>
      </c>
      <c r="AU509" s="182" t="s">
        <v>157</v>
      </c>
      <c r="AV509" s="14" t="s">
        <v>157</v>
      </c>
      <c r="AW509" s="14" t="s">
        <v>30</v>
      </c>
      <c r="AX509" s="14" t="s">
        <v>76</v>
      </c>
      <c r="AY509" s="182" t="s">
        <v>150</v>
      </c>
    </row>
    <row r="510" spans="2:51" s="13" customFormat="1" ht="11.25">
      <c r="B510" s="173"/>
      <c r="D510" s="174" t="s">
        <v>167</v>
      </c>
      <c r="E510" s="175" t="s">
        <v>1</v>
      </c>
      <c r="F510" s="176" t="s">
        <v>585</v>
      </c>
      <c r="H510" s="175" t="s">
        <v>1</v>
      </c>
      <c r="I510" s="177"/>
      <c r="L510" s="173"/>
      <c r="M510" s="178"/>
      <c r="N510" s="179"/>
      <c r="O510" s="179"/>
      <c r="P510" s="179"/>
      <c r="Q510" s="179"/>
      <c r="R510" s="179"/>
      <c r="S510" s="179"/>
      <c r="T510" s="180"/>
      <c r="AT510" s="175" t="s">
        <v>167</v>
      </c>
      <c r="AU510" s="175" t="s">
        <v>157</v>
      </c>
      <c r="AV510" s="13" t="s">
        <v>81</v>
      </c>
      <c r="AW510" s="13" t="s">
        <v>30</v>
      </c>
      <c r="AX510" s="13" t="s">
        <v>76</v>
      </c>
      <c r="AY510" s="175" t="s">
        <v>150</v>
      </c>
    </row>
    <row r="511" spans="2:51" s="14" customFormat="1" ht="11.25">
      <c r="B511" s="181"/>
      <c r="D511" s="174" t="s">
        <v>167</v>
      </c>
      <c r="E511" s="182" t="s">
        <v>1</v>
      </c>
      <c r="F511" s="183" t="s">
        <v>586</v>
      </c>
      <c r="H511" s="184">
        <v>0.441</v>
      </c>
      <c r="I511" s="185"/>
      <c r="L511" s="181"/>
      <c r="M511" s="186"/>
      <c r="N511" s="187"/>
      <c r="O511" s="187"/>
      <c r="P511" s="187"/>
      <c r="Q511" s="187"/>
      <c r="R511" s="187"/>
      <c r="S511" s="187"/>
      <c r="T511" s="188"/>
      <c r="AT511" s="182" t="s">
        <v>167</v>
      </c>
      <c r="AU511" s="182" t="s">
        <v>157</v>
      </c>
      <c r="AV511" s="14" t="s">
        <v>157</v>
      </c>
      <c r="AW511" s="14" t="s">
        <v>30</v>
      </c>
      <c r="AX511" s="14" t="s">
        <v>76</v>
      </c>
      <c r="AY511" s="182" t="s">
        <v>150</v>
      </c>
    </row>
    <row r="512" spans="2:51" s="16" customFormat="1" ht="11.25">
      <c r="B512" s="197"/>
      <c r="D512" s="174" t="s">
        <v>167</v>
      </c>
      <c r="E512" s="198" t="s">
        <v>1</v>
      </c>
      <c r="F512" s="199" t="s">
        <v>299</v>
      </c>
      <c r="H512" s="200">
        <v>27.919999999999998</v>
      </c>
      <c r="I512" s="201"/>
      <c r="L512" s="197"/>
      <c r="M512" s="202"/>
      <c r="N512" s="203"/>
      <c r="O512" s="203"/>
      <c r="P512" s="203"/>
      <c r="Q512" s="203"/>
      <c r="R512" s="203"/>
      <c r="S512" s="203"/>
      <c r="T512" s="204"/>
      <c r="AT512" s="198" t="s">
        <v>167</v>
      </c>
      <c r="AU512" s="198" t="s">
        <v>157</v>
      </c>
      <c r="AV512" s="16" t="s">
        <v>162</v>
      </c>
      <c r="AW512" s="16" t="s">
        <v>30</v>
      </c>
      <c r="AX512" s="16" t="s">
        <v>76</v>
      </c>
      <c r="AY512" s="198" t="s">
        <v>150</v>
      </c>
    </row>
    <row r="513" spans="1:65" s="13" customFormat="1" ht="11.25">
      <c r="B513" s="173"/>
      <c r="D513" s="174" t="s">
        <v>167</v>
      </c>
      <c r="E513" s="175" t="s">
        <v>1</v>
      </c>
      <c r="F513" s="176" t="s">
        <v>396</v>
      </c>
      <c r="H513" s="175" t="s">
        <v>1</v>
      </c>
      <c r="I513" s="177"/>
      <c r="L513" s="173"/>
      <c r="M513" s="178"/>
      <c r="N513" s="179"/>
      <c r="O513" s="179"/>
      <c r="P513" s="179"/>
      <c r="Q513" s="179"/>
      <c r="R513" s="179"/>
      <c r="S513" s="179"/>
      <c r="T513" s="180"/>
      <c r="AT513" s="175" t="s">
        <v>167</v>
      </c>
      <c r="AU513" s="175" t="s">
        <v>157</v>
      </c>
      <c r="AV513" s="13" t="s">
        <v>81</v>
      </c>
      <c r="AW513" s="13" t="s">
        <v>30</v>
      </c>
      <c r="AX513" s="13" t="s">
        <v>76</v>
      </c>
      <c r="AY513" s="175" t="s">
        <v>150</v>
      </c>
    </row>
    <row r="514" spans="1:65" s="13" customFormat="1" ht="11.25">
      <c r="B514" s="173"/>
      <c r="D514" s="174" t="s">
        <v>167</v>
      </c>
      <c r="E514" s="175" t="s">
        <v>1</v>
      </c>
      <c r="F514" s="176" t="s">
        <v>587</v>
      </c>
      <c r="H514" s="175" t="s">
        <v>1</v>
      </c>
      <c r="I514" s="177"/>
      <c r="L514" s="173"/>
      <c r="M514" s="178"/>
      <c r="N514" s="179"/>
      <c r="O514" s="179"/>
      <c r="P514" s="179"/>
      <c r="Q514" s="179"/>
      <c r="R514" s="179"/>
      <c r="S514" s="179"/>
      <c r="T514" s="180"/>
      <c r="AT514" s="175" t="s">
        <v>167</v>
      </c>
      <c r="AU514" s="175" t="s">
        <v>157</v>
      </c>
      <c r="AV514" s="13" t="s">
        <v>81</v>
      </c>
      <c r="AW514" s="13" t="s">
        <v>30</v>
      </c>
      <c r="AX514" s="13" t="s">
        <v>76</v>
      </c>
      <c r="AY514" s="175" t="s">
        <v>150</v>
      </c>
    </row>
    <row r="515" spans="1:65" s="14" customFormat="1" ht="11.25">
      <c r="B515" s="181"/>
      <c r="D515" s="174" t="s">
        <v>167</v>
      </c>
      <c r="E515" s="182" t="s">
        <v>1</v>
      </c>
      <c r="F515" s="183" t="s">
        <v>588</v>
      </c>
      <c r="H515" s="184">
        <v>9.0990000000000002</v>
      </c>
      <c r="I515" s="185"/>
      <c r="L515" s="181"/>
      <c r="M515" s="186"/>
      <c r="N515" s="187"/>
      <c r="O515" s="187"/>
      <c r="P515" s="187"/>
      <c r="Q515" s="187"/>
      <c r="R515" s="187"/>
      <c r="S515" s="187"/>
      <c r="T515" s="188"/>
      <c r="AT515" s="182" t="s">
        <v>167</v>
      </c>
      <c r="AU515" s="182" t="s">
        <v>157</v>
      </c>
      <c r="AV515" s="14" t="s">
        <v>157</v>
      </c>
      <c r="AW515" s="14" t="s">
        <v>30</v>
      </c>
      <c r="AX515" s="14" t="s">
        <v>76</v>
      </c>
      <c r="AY515" s="182" t="s">
        <v>150</v>
      </c>
    </row>
    <row r="516" spans="1:65" s="13" customFormat="1" ht="11.25">
      <c r="B516" s="173"/>
      <c r="D516" s="174" t="s">
        <v>167</v>
      </c>
      <c r="E516" s="175" t="s">
        <v>1</v>
      </c>
      <c r="F516" s="176" t="s">
        <v>589</v>
      </c>
      <c r="H516" s="175" t="s">
        <v>1</v>
      </c>
      <c r="I516" s="177"/>
      <c r="L516" s="173"/>
      <c r="M516" s="178"/>
      <c r="N516" s="179"/>
      <c r="O516" s="179"/>
      <c r="P516" s="179"/>
      <c r="Q516" s="179"/>
      <c r="R516" s="179"/>
      <c r="S516" s="179"/>
      <c r="T516" s="180"/>
      <c r="AT516" s="175" t="s">
        <v>167</v>
      </c>
      <c r="AU516" s="175" t="s">
        <v>157</v>
      </c>
      <c r="AV516" s="13" t="s">
        <v>81</v>
      </c>
      <c r="AW516" s="13" t="s">
        <v>30</v>
      </c>
      <c r="AX516" s="13" t="s">
        <v>76</v>
      </c>
      <c r="AY516" s="175" t="s">
        <v>150</v>
      </c>
    </row>
    <row r="517" spans="1:65" s="14" customFormat="1" ht="11.25">
      <c r="B517" s="181"/>
      <c r="D517" s="174" t="s">
        <v>167</v>
      </c>
      <c r="E517" s="182" t="s">
        <v>1</v>
      </c>
      <c r="F517" s="183" t="s">
        <v>590</v>
      </c>
      <c r="H517" s="184">
        <v>9.5429999999999993</v>
      </c>
      <c r="I517" s="185"/>
      <c r="L517" s="181"/>
      <c r="M517" s="186"/>
      <c r="N517" s="187"/>
      <c r="O517" s="187"/>
      <c r="P517" s="187"/>
      <c r="Q517" s="187"/>
      <c r="R517" s="187"/>
      <c r="S517" s="187"/>
      <c r="T517" s="188"/>
      <c r="AT517" s="182" t="s">
        <v>167</v>
      </c>
      <c r="AU517" s="182" t="s">
        <v>157</v>
      </c>
      <c r="AV517" s="14" t="s">
        <v>157</v>
      </c>
      <c r="AW517" s="14" t="s">
        <v>30</v>
      </c>
      <c r="AX517" s="14" t="s">
        <v>76</v>
      </c>
      <c r="AY517" s="182" t="s">
        <v>150</v>
      </c>
    </row>
    <row r="518" spans="1:65" s="13" customFormat="1" ht="11.25">
      <c r="B518" s="173"/>
      <c r="D518" s="174" t="s">
        <v>167</v>
      </c>
      <c r="E518" s="175" t="s">
        <v>1</v>
      </c>
      <c r="F518" s="176" t="s">
        <v>591</v>
      </c>
      <c r="H518" s="175" t="s">
        <v>1</v>
      </c>
      <c r="I518" s="177"/>
      <c r="L518" s="173"/>
      <c r="M518" s="178"/>
      <c r="N518" s="179"/>
      <c r="O518" s="179"/>
      <c r="P518" s="179"/>
      <c r="Q518" s="179"/>
      <c r="R518" s="179"/>
      <c r="S518" s="179"/>
      <c r="T518" s="180"/>
      <c r="AT518" s="175" t="s">
        <v>167</v>
      </c>
      <c r="AU518" s="175" t="s">
        <v>157</v>
      </c>
      <c r="AV518" s="13" t="s">
        <v>81</v>
      </c>
      <c r="AW518" s="13" t="s">
        <v>30</v>
      </c>
      <c r="AX518" s="13" t="s">
        <v>76</v>
      </c>
      <c r="AY518" s="175" t="s">
        <v>150</v>
      </c>
    </row>
    <row r="519" spans="1:65" s="14" customFormat="1" ht="11.25">
      <c r="B519" s="181"/>
      <c r="D519" s="174" t="s">
        <v>167</v>
      </c>
      <c r="E519" s="182" t="s">
        <v>1</v>
      </c>
      <c r="F519" s="183" t="s">
        <v>592</v>
      </c>
      <c r="H519" s="184">
        <v>8.9329999999999998</v>
      </c>
      <c r="I519" s="185"/>
      <c r="L519" s="181"/>
      <c r="M519" s="186"/>
      <c r="N519" s="187"/>
      <c r="O519" s="187"/>
      <c r="P519" s="187"/>
      <c r="Q519" s="187"/>
      <c r="R519" s="187"/>
      <c r="S519" s="187"/>
      <c r="T519" s="188"/>
      <c r="AT519" s="182" t="s">
        <v>167</v>
      </c>
      <c r="AU519" s="182" t="s">
        <v>157</v>
      </c>
      <c r="AV519" s="14" t="s">
        <v>157</v>
      </c>
      <c r="AW519" s="14" t="s">
        <v>30</v>
      </c>
      <c r="AX519" s="14" t="s">
        <v>76</v>
      </c>
      <c r="AY519" s="182" t="s">
        <v>150</v>
      </c>
    </row>
    <row r="520" spans="1:65" s="13" customFormat="1" ht="11.25">
      <c r="B520" s="173"/>
      <c r="D520" s="174" t="s">
        <v>167</v>
      </c>
      <c r="E520" s="175" t="s">
        <v>1</v>
      </c>
      <c r="F520" s="176" t="s">
        <v>593</v>
      </c>
      <c r="H520" s="175" t="s">
        <v>1</v>
      </c>
      <c r="I520" s="177"/>
      <c r="L520" s="173"/>
      <c r="M520" s="178"/>
      <c r="N520" s="179"/>
      <c r="O520" s="179"/>
      <c r="P520" s="179"/>
      <c r="Q520" s="179"/>
      <c r="R520" s="179"/>
      <c r="S520" s="179"/>
      <c r="T520" s="180"/>
      <c r="AT520" s="175" t="s">
        <v>167</v>
      </c>
      <c r="AU520" s="175" t="s">
        <v>157</v>
      </c>
      <c r="AV520" s="13" t="s">
        <v>81</v>
      </c>
      <c r="AW520" s="13" t="s">
        <v>30</v>
      </c>
      <c r="AX520" s="13" t="s">
        <v>76</v>
      </c>
      <c r="AY520" s="175" t="s">
        <v>150</v>
      </c>
    </row>
    <row r="521" spans="1:65" s="14" customFormat="1" ht="11.25">
      <c r="B521" s="181"/>
      <c r="D521" s="174" t="s">
        <v>167</v>
      </c>
      <c r="E521" s="182" t="s">
        <v>1</v>
      </c>
      <c r="F521" s="183" t="s">
        <v>594</v>
      </c>
      <c r="H521" s="184">
        <v>0.247</v>
      </c>
      <c r="I521" s="185"/>
      <c r="L521" s="181"/>
      <c r="M521" s="186"/>
      <c r="N521" s="187"/>
      <c r="O521" s="187"/>
      <c r="P521" s="187"/>
      <c r="Q521" s="187"/>
      <c r="R521" s="187"/>
      <c r="S521" s="187"/>
      <c r="T521" s="188"/>
      <c r="AT521" s="182" t="s">
        <v>167</v>
      </c>
      <c r="AU521" s="182" t="s">
        <v>157</v>
      </c>
      <c r="AV521" s="14" t="s">
        <v>157</v>
      </c>
      <c r="AW521" s="14" t="s">
        <v>30</v>
      </c>
      <c r="AX521" s="14" t="s">
        <v>76</v>
      </c>
      <c r="AY521" s="182" t="s">
        <v>150</v>
      </c>
    </row>
    <row r="522" spans="1:65" s="16" customFormat="1" ht="11.25">
      <c r="B522" s="197"/>
      <c r="D522" s="174" t="s">
        <v>167</v>
      </c>
      <c r="E522" s="198" t="s">
        <v>1</v>
      </c>
      <c r="F522" s="199" t="s">
        <v>299</v>
      </c>
      <c r="H522" s="200">
        <v>27.821999999999999</v>
      </c>
      <c r="I522" s="201"/>
      <c r="L522" s="197"/>
      <c r="M522" s="202"/>
      <c r="N522" s="203"/>
      <c r="O522" s="203"/>
      <c r="P522" s="203"/>
      <c r="Q522" s="203"/>
      <c r="R522" s="203"/>
      <c r="S522" s="203"/>
      <c r="T522" s="204"/>
      <c r="AT522" s="198" t="s">
        <v>167</v>
      </c>
      <c r="AU522" s="198" t="s">
        <v>157</v>
      </c>
      <c r="AV522" s="16" t="s">
        <v>162</v>
      </c>
      <c r="AW522" s="16" t="s">
        <v>30</v>
      </c>
      <c r="AX522" s="16" t="s">
        <v>76</v>
      </c>
      <c r="AY522" s="198" t="s">
        <v>150</v>
      </c>
    </row>
    <row r="523" spans="1:65" s="15" customFormat="1" ht="11.25">
      <c r="B523" s="189"/>
      <c r="D523" s="174" t="s">
        <v>167</v>
      </c>
      <c r="E523" s="190" t="s">
        <v>1</v>
      </c>
      <c r="F523" s="191" t="s">
        <v>173</v>
      </c>
      <c r="H523" s="192">
        <v>55.741999999999997</v>
      </c>
      <c r="I523" s="193"/>
      <c r="L523" s="189"/>
      <c r="M523" s="194"/>
      <c r="N523" s="195"/>
      <c r="O523" s="195"/>
      <c r="P523" s="195"/>
      <c r="Q523" s="195"/>
      <c r="R523" s="195"/>
      <c r="S523" s="195"/>
      <c r="T523" s="196"/>
      <c r="AT523" s="190" t="s">
        <v>167</v>
      </c>
      <c r="AU523" s="190" t="s">
        <v>157</v>
      </c>
      <c r="AV523" s="15" t="s">
        <v>156</v>
      </c>
      <c r="AW523" s="15" t="s">
        <v>30</v>
      </c>
      <c r="AX523" s="15" t="s">
        <v>81</v>
      </c>
      <c r="AY523" s="190" t="s">
        <v>150</v>
      </c>
    </row>
    <row r="524" spans="1:65" s="2" customFormat="1" ht="24" customHeight="1">
      <c r="A524" s="33"/>
      <c r="B524" s="158"/>
      <c r="C524" s="159" t="s">
        <v>595</v>
      </c>
      <c r="D524" s="215" t="s">
        <v>152</v>
      </c>
      <c r="E524" s="160" t="s">
        <v>596</v>
      </c>
      <c r="F524" s="161" t="s">
        <v>597</v>
      </c>
      <c r="G524" s="162" t="s">
        <v>155</v>
      </c>
      <c r="H524" s="163">
        <v>224.642</v>
      </c>
      <c r="I524" s="164"/>
      <c r="J524" s="163">
        <f>ROUND(I524*H524,3)</f>
        <v>0</v>
      </c>
      <c r="K524" s="165"/>
      <c r="L524" s="34"/>
      <c r="M524" s="166" t="s">
        <v>1</v>
      </c>
      <c r="N524" s="167" t="s">
        <v>42</v>
      </c>
      <c r="O524" s="59"/>
      <c r="P524" s="168">
        <f>O524*H524</f>
        <v>0</v>
      </c>
      <c r="Q524" s="168">
        <v>3.4099999999999998E-3</v>
      </c>
      <c r="R524" s="168">
        <f>Q524*H524</f>
        <v>0.76602921999999996</v>
      </c>
      <c r="S524" s="168">
        <v>0</v>
      </c>
      <c r="T524" s="169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70" t="s">
        <v>156</v>
      </c>
      <c r="AT524" s="170" t="s">
        <v>152</v>
      </c>
      <c r="AU524" s="170" t="s">
        <v>157</v>
      </c>
      <c r="AY524" s="18" t="s">
        <v>150</v>
      </c>
      <c r="BE524" s="171">
        <f>IF(N524="základná",J524,0)</f>
        <v>0</v>
      </c>
      <c r="BF524" s="171">
        <f>IF(N524="znížená",J524,0)</f>
        <v>0</v>
      </c>
      <c r="BG524" s="171">
        <f>IF(N524="zákl. prenesená",J524,0)</f>
        <v>0</v>
      </c>
      <c r="BH524" s="171">
        <f>IF(N524="zníž. prenesená",J524,0)</f>
        <v>0</v>
      </c>
      <c r="BI524" s="171">
        <f>IF(N524="nulová",J524,0)</f>
        <v>0</v>
      </c>
      <c r="BJ524" s="18" t="s">
        <v>157</v>
      </c>
      <c r="BK524" s="172">
        <f>ROUND(I524*H524,3)</f>
        <v>0</v>
      </c>
      <c r="BL524" s="18" t="s">
        <v>156</v>
      </c>
      <c r="BM524" s="170" t="s">
        <v>598</v>
      </c>
    </row>
    <row r="525" spans="1:65" s="13" customFormat="1" ht="11.25">
      <c r="B525" s="173"/>
      <c r="D525" s="174" t="s">
        <v>167</v>
      </c>
      <c r="E525" s="175" t="s">
        <v>1</v>
      </c>
      <c r="F525" s="176" t="s">
        <v>302</v>
      </c>
      <c r="H525" s="175" t="s">
        <v>1</v>
      </c>
      <c r="I525" s="177"/>
      <c r="L525" s="173"/>
      <c r="M525" s="178"/>
      <c r="N525" s="179"/>
      <c r="O525" s="179"/>
      <c r="P525" s="179"/>
      <c r="Q525" s="179"/>
      <c r="R525" s="179"/>
      <c r="S525" s="179"/>
      <c r="T525" s="180"/>
      <c r="AT525" s="175" t="s">
        <v>167</v>
      </c>
      <c r="AU525" s="175" t="s">
        <v>157</v>
      </c>
      <c r="AV525" s="13" t="s">
        <v>81</v>
      </c>
      <c r="AW525" s="13" t="s">
        <v>30</v>
      </c>
      <c r="AX525" s="13" t="s">
        <v>76</v>
      </c>
      <c r="AY525" s="175" t="s">
        <v>150</v>
      </c>
    </row>
    <row r="526" spans="1:65" s="13" customFormat="1" ht="11.25">
      <c r="B526" s="173"/>
      <c r="D526" s="174" t="s">
        <v>167</v>
      </c>
      <c r="E526" s="175" t="s">
        <v>1</v>
      </c>
      <c r="F526" s="176" t="s">
        <v>569</v>
      </c>
      <c r="H526" s="175" t="s">
        <v>1</v>
      </c>
      <c r="I526" s="177"/>
      <c r="L526" s="173"/>
      <c r="M526" s="178"/>
      <c r="N526" s="179"/>
      <c r="O526" s="179"/>
      <c r="P526" s="179"/>
      <c r="Q526" s="179"/>
      <c r="R526" s="179"/>
      <c r="S526" s="179"/>
      <c r="T526" s="180"/>
      <c r="AT526" s="175" t="s">
        <v>167</v>
      </c>
      <c r="AU526" s="175" t="s">
        <v>157</v>
      </c>
      <c r="AV526" s="13" t="s">
        <v>81</v>
      </c>
      <c r="AW526" s="13" t="s">
        <v>30</v>
      </c>
      <c r="AX526" s="13" t="s">
        <v>76</v>
      </c>
      <c r="AY526" s="175" t="s">
        <v>150</v>
      </c>
    </row>
    <row r="527" spans="1:65" s="14" customFormat="1" ht="11.25">
      <c r="B527" s="181"/>
      <c r="D527" s="174" t="s">
        <v>167</v>
      </c>
      <c r="E527" s="182" t="s">
        <v>1</v>
      </c>
      <c r="F527" s="183" t="s">
        <v>599</v>
      </c>
      <c r="H527" s="184">
        <v>85.46</v>
      </c>
      <c r="I527" s="185"/>
      <c r="L527" s="181"/>
      <c r="M527" s="186"/>
      <c r="N527" s="187"/>
      <c r="O527" s="187"/>
      <c r="P527" s="187"/>
      <c r="Q527" s="187"/>
      <c r="R527" s="187"/>
      <c r="S527" s="187"/>
      <c r="T527" s="188"/>
      <c r="AT527" s="182" t="s">
        <v>167</v>
      </c>
      <c r="AU527" s="182" t="s">
        <v>157</v>
      </c>
      <c r="AV527" s="14" t="s">
        <v>157</v>
      </c>
      <c r="AW527" s="14" t="s">
        <v>30</v>
      </c>
      <c r="AX527" s="14" t="s">
        <v>76</v>
      </c>
      <c r="AY527" s="182" t="s">
        <v>150</v>
      </c>
    </row>
    <row r="528" spans="1:65" s="13" customFormat="1" ht="11.25">
      <c r="B528" s="173"/>
      <c r="D528" s="174" t="s">
        <v>167</v>
      </c>
      <c r="E528" s="175" t="s">
        <v>1</v>
      </c>
      <c r="F528" s="176" t="s">
        <v>571</v>
      </c>
      <c r="H528" s="175" t="s">
        <v>1</v>
      </c>
      <c r="I528" s="177"/>
      <c r="L528" s="173"/>
      <c r="M528" s="178"/>
      <c r="N528" s="179"/>
      <c r="O528" s="179"/>
      <c r="P528" s="179"/>
      <c r="Q528" s="179"/>
      <c r="R528" s="179"/>
      <c r="S528" s="179"/>
      <c r="T528" s="180"/>
      <c r="AT528" s="175" t="s">
        <v>167</v>
      </c>
      <c r="AU528" s="175" t="s">
        <v>157</v>
      </c>
      <c r="AV528" s="13" t="s">
        <v>81</v>
      </c>
      <c r="AW528" s="13" t="s">
        <v>30</v>
      </c>
      <c r="AX528" s="13" t="s">
        <v>76</v>
      </c>
      <c r="AY528" s="175" t="s">
        <v>150</v>
      </c>
    </row>
    <row r="529" spans="2:51" s="14" customFormat="1" ht="11.25">
      <c r="B529" s="181"/>
      <c r="D529" s="174" t="s">
        <v>167</v>
      </c>
      <c r="E529" s="182" t="s">
        <v>1</v>
      </c>
      <c r="F529" s="183" t="s">
        <v>600</v>
      </c>
      <c r="H529" s="184">
        <v>19.436</v>
      </c>
      <c r="I529" s="185"/>
      <c r="L529" s="181"/>
      <c r="M529" s="186"/>
      <c r="N529" s="187"/>
      <c r="O529" s="187"/>
      <c r="P529" s="187"/>
      <c r="Q529" s="187"/>
      <c r="R529" s="187"/>
      <c r="S529" s="187"/>
      <c r="T529" s="188"/>
      <c r="AT529" s="182" t="s">
        <v>167</v>
      </c>
      <c r="AU529" s="182" t="s">
        <v>157</v>
      </c>
      <c r="AV529" s="14" t="s">
        <v>157</v>
      </c>
      <c r="AW529" s="14" t="s">
        <v>30</v>
      </c>
      <c r="AX529" s="14" t="s">
        <v>76</v>
      </c>
      <c r="AY529" s="182" t="s">
        <v>150</v>
      </c>
    </row>
    <row r="530" spans="2:51" s="13" customFormat="1" ht="11.25">
      <c r="B530" s="173"/>
      <c r="D530" s="174" t="s">
        <v>167</v>
      </c>
      <c r="E530" s="175" t="s">
        <v>1</v>
      </c>
      <c r="F530" s="176" t="s">
        <v>573</v>
      </c>
      <c r="H530" s="175" t="s">
        <v>1</v>
      </c>
      <c r="I530" s="177"/>
      <c r="L530" s="173"/>
      <c r="M530" s="178"/>
      <c r="N530" s="179"/>
      <c r="O530" s="179"/>
      <c r="P530" s="179"/>
      <c r="Q530" s="179"/>
      <c r="R530" s="179"/>
      <c r="S530" s="179"/>
      <c r="T530" s="180"/>
      <c r="AT530" s="175" t="s">
        <v>167</v>
      </c>
      <c r="AU530" s="175" t="s">
        <v>157</v>
      </c>
      <c r="AV530" s="13" t="s">
        <v>81</v>
      </c>
      <c r="AW530" s="13" t="s">
        <v>30</v>
      </c>
      <c r="AX530" s="13" t="s">
        <v>76</v>
      </c>
      <c r="AY530" s="175" t="s">
        <v>150</v>
      </c>
    </row>
    <row r="531" spans="2:51" s="14" customFormat="1" ht="11.25">
      <c r="B531" s="181"/>
      <c r="D531" s="174" t="s">
        <v>167</v>
      </c>
      <c r="E531" s="182" t="s">
        <v>1</v>
      </c>
      <c r="F531" s="183" t="s">
        <v>601</v>
      </c>
      <c r="H531" s="184">
        <v>3.544</v>
      </c>
      <c r="I531" s="185"/>
      <c r="L531" s="181"/>
      <c r="M531" s="186"/>
      <c r="N531" s="187"/>
      <c r="O531" s="187"/>
      <c r="P531" s="187"/>
      <c r="Q531" s="187"/>
      <c r="R531" s="187"/>
      <c r="S531" s="187"/>
      <c r="T531" s="188"/>
      <c r="AT531" s="182" t="s">
        <v>167</v>
      </c>
      <c r="AU531" s="182" t="s">
        <v>157</v>
      </c>
      <c r="AV531" s="14" t="s">
        <v>157</v>
      </c>
      <c r="AW531" s="14" t="s">
        <v>30</v>
      </c>
      <c r="AX531" s="14" t="s">
        <v>76</v>
      </c>
      <c r="AY531" s="182" t="s">
        <v>150</v>
      </c>
    </row>
    <row r="532" spans="2:51" s="13" customFormat="1" ht="11.25">
      <c r="B532" s="173"/>
      <c r="D532" s="174" t="s">
        <v>167</v>
      </c>
      <c r="E532" s="175" t="s">
        <v>1</v>
      </c>
      <c r="F532" s="176" t="s">
        <v>575</v>
      </c>
      <c r="H532" s="175" t="s">
        <v>1</v>
      </c>
      <c r="I532" s="177"/>
      <c r="L532" s="173"/>
      <c r="M532" s="178"/>
      <c r="N532" s="179"/>
      <c r="O532" s="179"/>
      <c r="P532" s="179"/>
      <c r="Q532" s="179"/>
      <c r="R532" s="179"/>
      <c r="S532" s="179"/>
      <c r="T532" s="180"/>
      <c r="AT532" s="175" t="s">
        <v>167</v>
      </c>
      <c r="AU532" s="175" t="s">
        <v>157</v>
      </c>
      <c r="AV532" s="13" t="s">
        <v>81</v>
      </c>
      <c r="AW532" s="13" t="s">
        <v>30</v>
      </c>
      <c r="AX532" s="13" t="s">
        <v>76</v>
      </c>
      <c r="AY532" s="175" t="s">
        <v>150</v>
      </c>
    </row>
    <row r="533" spans="2:51" s="14" customFormat="1" ht="11.25">
      <c r="B533" s="181"/>
      <c r="D533" s="174" t="s">
        <v>167</v>
      </c>
      <c r="E533" s="182" t="s">
        <v>1</v>
      </c>
      <c r="F533" s="183" t="s">
        <v>602</v>
      </c>
      <c r="H533" s="184">
        <v>5.8810000000000002</v>
      </c>
      <c r="I533" s="185"/>
      <c r="L533" s="181"/>
      <c r="M533" s="186"/>
      <c r="N533" s="187"/>
      <c r="O533" s="187"/>
      <c r="P533" s="187"/>
      <c r="Q533" s="187"/>
      <c r="R533" s="187"/>
      <c r="S533" s="187"/>
      <c r="T533" s="188"/>
      <c r="AT533" s="182" t="s">
        <v>167</v>
      </c>
      <c r="AU533" s="182" t="s">
        <v>157</v>
      </c>
      <c r="AV533" s="14" t="s">
        <v>157</v>
      </c>
      <c r="AW533" s="14" t="s">
        <v>30</v>
      </c>
      <c r="AX533" s="14" t="s">
        <v>76</v>
      </c>
      <c r="AY533" s="182" t="s">
        <v>150</v>
      </c>
    </row>
    <row r="534" spans="2:51" s="13" customFormat="1" ht="11.25">
      <c r="B534" s="173"/>
      <c r="D534" s="174" t="s">
        <v>167</v>
      </c>
      <c r="E534" s="175" t="s">
        <v>1</v>
      </c>
      <c r="F534" s="176" t="s">
        <v>577</v>
      </c>
      <c r="H534" s="175" t="s">
        <v>1</v>
      </c>
      <c r="I534" s="177"/>
      <c r="L534" s="173"/>
      <c r="M534" s="178"/>
      <c r="N534" s="179"/>
      <c r="O534" s="179"/>
      <c r="P534" s="179"/>
      <c r="Q534" s="179"/>
      <c r="R534" s="179"/>
      <c r="S534" s="179"/>
      <c r="T534" s="180"/>
      <c r="AT534" s="175" t="s">
        <v>167</v>
      </c>
      <c r="AU534" s="175" t="s">
        <v>157</v>
      </c>
      <c r="AV534" s="13" t="s">
        <v>81</v>
      </c>
      <c r="AW534" s="13" t="s">
        <v>30</v>
      </c>
      <c r="AX534" s="13" t="s">
        <v>76</v>
      </c>
      <c r="AY534" s="175" t="s">
        <v>150</v>
      </c>
    </row>
    <row r="535" spans="2:51" s="14" customFormat="1" ht="11.25">
      <c r="B535" s="181"/>
      <c r="D535" s="174" t="s">
        <v>167</v>
      </c>
      <c r="E535" s="182" t="s">
        <v>1</v>
      </c>
      <c r="F535" s="183" t="s">
        <v>603</v>
      </c>
      <c r="H535" s="184">
        <v>11.624000000000001</v>
      </c>
      <c r="I535" s="185"/>
      <c r="L535" s="181"/>
      <c r="M535" s="186"/>
      <c r="N535" s="187"/>
      <c r="O535" s="187"/>
      <c r="P535" s="187"/>
      <c r="Q535" s="187"/>
      <c r="R535" s="187"/>
      <c r="S535" s="187"/>
      <c r="T535" s="188"/>
      <c r="AT535" s="182" t="s">
        <v>167</v>
      </c>
      <c r="AU535" s="182" t="s">
        <v>157</v>
      </c>
      <c r="AV535" s="14" t="s">
        <v>157</v>
      </c>
      <c r="AW535" s="14" t="s">
        <v>30</v>
      </c>
      <c r="AX535" s="14" t="s">
        <v>76</v>
      </c>
      <c r="AY535" s="182" t="s">
        <v>150</v>
      </c>
    </row>
    <row r="536" spans="2:51" s="13" customFormat="1" ht="11.25">
      <c r="B536" s="173"/>
      <c r="D536" s="174" t="s">
        <v>167</v>
      </c>
      <c r="E536" s="175" t="s">
        <v>1</v>
      </c>
      <c r="F536" s="176" t="s">
        <v>579</v>
      </c>
      <c r="H536" s="175" t="s">
        <v>1</v>
      </c>
      <c r="I536" s="177"/>
      <c r="L536" s="173"/>
      <c r="M536" s="178"/>
      <c r="N536" s="179"/>
      <c r="O536" s="179"/>
      <c r="P536" s="179"/>
      <c r="Q536" s="179"/>
      <c r="R536" s="179"/>
      <c r="S536" s="179"/>
      <c r="T536" s="180"/>
      <c r="AT536" s="175" t="s">
        <v>167</v>
      </c>
      <c r="AU536" s="175" t="s">
        <v>157</v>
      </c>
      <c r="AV536" s="13" t="s">
        <v>81</v>
      </c>
      <c r="AW536" s="13" t="s">
        <v>30</v>
      </c>
      <c r="AX536" s="13" t="s">
        <v>76</v>
      </c>
      <c r="AY536" s="175" t="s">
        <v>150</v>
      </c>
    </row>
    <row r="537" spans="2:51" s="14" customFormat="1" ht="11.25">
      <c r="B537" s="181"/>
      <c r="D537" s="174" t="s">
        <v>167</v>
      </c>
      <c r="E537" s="182" t="s">
        <v>1</v>
      </c>
      <c r="F537" s="183" t="s">
        <v>603</v>
      </c>
      <c r="H537" s="184">
        <v>11.624000000000001</v>
      </c>
      <c r="I537" s="185"/>
      <c r="L537" s="181"/>
      <c r="M537" s="186"/>
      <c r="N537" s="187"/>
      <c r="O537" s="187"/>
      <c r="P537" s="187"/>
      <c r="Q537" s="187"/>
      <c r="R537" s="187"/>
      <c r="S537" s="187"/>
      <c r="T537" s="188"/>
      <c r="AT537" s="182" t="s">
        <v>167</v>
      </c>
      <c r="AU537" s="182" t="s">
        <v>157</v>
      </c>
      <c r="AV537" s="14" t="s">
        <v>157</v>
      </c>
      <c r="AW537" s="14" t="s">
        <v>30</v>
      </c>
      <c r="AX537" s="14" t="s">
        <v>76</v>
      </c>
      <c r="AY537" s="182" t="s">
        <v>150</v>
      </c>
    </row>
    <row r="538" spans="2:51" s="13" customFormat="1" ht="11.25">
      <c r="B538" s="173"/>
      <c r="D538" s="174" t="s">
        <v>167</v>
      </c>
      <c r="E538" s="175" t="s">
        <v>1</v>
      </c>
      <c r="F538" s="176" t="s">
        <v>581</v>
      </c>
      <c r="H538" s="175" t="s">
        <v>1</v>
      </c>
      <c r="I538" s="177"/>
      <c r="L538" s="173"/>
      <c r="M538" s="178"/>
      <c r="N538" s="179"/>
      <c r="O538" s="179"/>
      <c r="P538" s="179"/>
      <c r="Q538" s="179"/>
      <c r="R538" s="179"/>
      <c r="S538" s="179"/>
      <c r="T538" s="180"/>
      <c r="AT538" s="175" t="s">
        <v>167</v>
      </c>
      <c r="AU538" s="175" t="s">
        <v>157</v>
      </c>
      <c r="AV538" s="13" t="s">
        <v>81</v>
      </c>
      <c r="AW538" s="13" t="s">
        <v>30</v>
      </c>
      <c r="AX538" s="13" t="s">
        <v>76</v>
      </c>
      <c r="AY538" s="175" t="s">
        <v>150</v>
      </c>
    </row>
    <row r="539" spans="2:51" s="14" customFormat="1" ht="11.25">
      <c r="B539" s="181"/>
      <c r="D539" s="174" t="s">
        <v>167</v>
      </c>
      <c r="E539" s="182" t="s">
        <v>1</v>
      </c>
      <c r="F539" s="183" t="s">
        <v>604</v>
      </c>
      <c r="H539" s="184">
        <v>1.339</v>
      </c>
      <c r="I539" s="185"/>
      <c r="L539" s="181"/>
      <c r="M539" s="186"/>
      <c r="N539" s="187"/>
      <c r="O539" s="187"/>
      <c r="P539" s="187"/>
      <c r="Q539" s="187"/>
      <c r="R539" s="187"/>
      <c r="S539" s="187"/>
      <c r="T539" s="188"/>
      <c r="AT539" s="182" t="s">
        <v>167</v>
      </c>
      <c r="AU539" s="182" t="s">
        <v>157</v>
      </c>
      <c r="AV539" s="14" t="s">
        <v>157</v>
      </c>
      <c r="AW539" s="14" t="s">
        <v>30</v>
      </c>
      <c r="AX539" s="14" t="s">
        <v>76</v>
      </c>
      <c r="AY539" s="182" t="s">
        <v>150</v>
      </c>
    </row>
    <row r="540" spans="2:51" s="13" customFormat="1" ht="11.25">
      <c r="B540" s="173"/>
      <c r="D540" s="174" t="s">
        <v>167</v>
      </c>
      <c r="E540" s="175" t="s">
        <v>1</v>
      </c>
      <c r="F540" s="176" t="s">
        <v>583</v>
      </c>
      <c r="H540" s="175" t="s">
        <v>1</v>
      </c>
      <c r="I540" s="177"/>
      <c r="L540" s="173"/>
      <c r="M540" s="178"/>
      <c r="N540" s="179"/>
      <c r="O540" s="179"/>
      <c r="P540" s="179"/>
      <c r="Q540" s="179"/>
      <c r="R540" s="179"/>
      <c r="S540" s="179"/>
      <c r="T540" s="180"/>
      <c r="AT540" s="175" t="s">
        <v>167</v>
      </c>
      <c r="AU540" s="175" t="s">
        <v>157</v>
      </c>
      <c r="AV540" s="13" t="s">
        <v>81</v>
      </c>
      <c r="AW540" s="13" t="s">
        <v>30</v>
      </c>
      <c r="AX540" s="13" t="s">
        <v>76</v>
      </c>
      <c r="AY540" s="175" t="s">
        <v>150</v>
      </c>
    </row>
    <row r="541" spans="2:51" s="14" customFormat="1" ht="11.25">
      <c r="B541" s="181"/>
      <c r="D541" s="174" t="s">
        <v>167</v>
      </c>
      <c r="E541" s="182" t="s">
        <v>1</v>
      </c>
      <c r="F541" s="183" t="s">
        <v>605</v>
      </c>
      <c r="H541" s="184">
        <v>0.64600000000000002</v>
      </c>
      <c r="I541" s="185"/>
      <c r="L541" s="181"/>
      <c r="M541" s="186"/>
      <c r="N541" s="187"/>
      <c r="O541" s="187"/>
      <c r="P541" s="187"/>
      <c r="Q541" s="187"/>
      <c r="R541" s="187"/>
      <c r="S541" s="187"/>
      <c r="T541" s="188"/>
      <c r="AT541" s="182" t="s">
        <v>167</v>
      </c>
      <c r="AU541" s="182" t="s">
        <v>157</v>
      </c>
      <c r="AV541" s="14" t="s">
        <v>157</v>
      </c>
      <c r="AW541" s="14" t="s">
        <v>30</v>
      </c>
      <c r="AX541" s="14" t="s">
        <v>76</v>
      </c>
      <c r="AY541" s="182" t="s">
        <v>150</v>
      </c>
    </row>
    <row r="542" spans="2:51" s="13" customFormat="1" ht="11.25">
      <c r="B542" s="173"/>
      <c r="D542" s="174" t="s">
        <v>167</v>
      </c>
      <c r="E542" s="175" t="s">
        <v>1</v>
      </c>
      <c r="F542" s="176" t="s">
        <v>585</v>
      </c>
      <c r="H542" s="175" t="s">
        <v>1</v>
      </c>
      <c r="I542" s="177"/>
      <c r="L542" s="173"/>
      <c r="M542" s="178"/>
      <c r="N542" s="179"/>
      <c r="O542" s="179"/>
      <c r="P542" s="179"/>
      <c r="Q542" s="179"/>
      <c r="R542" s="179"/>
      <c r="S542" s="179"/>
      <c r="T542" s="180"/>
      <c r="AT542" s="175" t="s">
        <v>167</v>
      </c>
      <c r="AU542" s="175" t="s">
        <v>157</v>
      </c>
      <c r="AV542" s="13" t="s">
        <v>81</v>
      </c>
      <c r="AW542" s="13" t="s">
        <v>30</v>
      </c>
      <c r="AX542" s="13" t="s">
        <v>76</v>
      </c>
      <c r="AY542" s="175" t="s">
        <v>150</v>
      </c>
    </row>
    <row r="543" spans="2:51" s="14" customFormat="1" ht="11.25">
      <c r="B543" s="181"/>
      <c r="D543" s="174" t="s">
        <v>167</v>
      </c>
      <c r="E543" s="182" t="s">
        <v>1</v>
      </c>
      <c r="F543" s="183" t="s">
        <v>606</v>
      </c>
      <c r="H543" s="184">
        <v>1.764</v>
      </c>
      <c r="I543" s="185"/>
      <c r="L543" s="181"/>
      <c r="M543" s="186"/>
      <c r="N543" s="187"/>
      <c r="O543" s="187"/>
      <c r="P543" s="187"/>
      <c r="Q543" s="187"/>
      <c r="R543" s="187"/>
      <c r="S543" s="187"/>
      <c r="T543" s="188"/>
      <c r="AT543" s="182" t="s">
        <v>167</v>
      </c>
      <c r="AU543" s="182" t="s">
        <v>157</v>
      </c>
      <c r="AV543" s="14" t="s">
        <v>157</v>
      </c>
      <c r="AW543" s="14" t="s">
        <v>30</v>
      </c>
      <c r="AX543" s="14" t="s">
        <v>76</v>
      </c>
      <c r="AY543" s="182" t="s">
        <v>150</v>
      </c>
    </row>
    <row r="544" spans="2:51" s="16" customFormat="1" ht="11.25">
      <c r="B544" s="197"/>
      <c r="D544" s="174" t="s">
        <v>167</v>
      </c>
      <c r="E544" s="198" t="s">
        <v>1</v>
      </c>
      <c r="F544" s="199" t="s">
        <v>299</v>
      </c>
      <c r="H544" s="200">
        <v>141.31799999999998</v>
      </c>
      <c r="I544" s="201"/>
      <c r="L544" s="197"/>
      <c r="M544" s="202"/>
      <c r="N544" s="203"/>
      <c r="O544" s="203"/>
      <c r="P544" s="203"/>
      <c r="Q544" s="203"/>
      <c r="R544" s="203"/>
      <c r="S544" s="203"/>
      <c r="T544" s="204"/>
      <c r="AT544" s="198" t="s">
        <v>167</v>
      </c>
      <c r="AU544" s="198" t="s">
        <v>157</v>
      </c>
      <c r="AV544" s="16" t="s">
        <v>162</v>
      </c>
      <c r="AW544" s="16" t="s">
        <v>30</v>
      </c>
      <c r="AX544" s="16" t="s">
        <v>76</v>
      </c>
      <c r="AY544" s="198" t="s">
        <v>150</v>
      </c>
    </row>
    <row r="545" spans="1:65" s="13" customFormat="1" ht="11.25">
      <c r="B545" s="173"/>
      <c r="D545" s="174" t="s">
        <v>167</v>
      </c>
      <c r="E545" s="175" t="s">
        <v>1</v>
      </c>
      <c r="F545" s="176" t="s">
        <v>396</v>
      </c>
      <c r="H545" s="175" t="s">
        <v>1</v>
      </c>
      <c r="I545" s="177"/>
      <c r="L545" s="173"/>
      <c r="M545" s="178"/>
      <c r="N545" s="179"/>
      <c r="O545" s="179"/>
      <c r="P545" s="179"/>
      <c r="Q545" s="179"/>
      <c r="R545" s="179"/>
      <c r="S545" s="179"/>
      <c r="T545" s="180"/>
      <c r="AT545" s="175" t="s">
        <v>167</v>
      </c>
      <c r="AU545" s="175" t="s">
        <v>157</v>
      </c>
      <c r="AV545" s="13" t="s">
        <v>81</v>
      </c>
      <c r="AW545" s="13" t="s">
        <v>30</v>
      </c>
      <c r="AX545" s="13" t="s">
        <v>76</v>
      </c>
      <c r="AY545" s="175" t="s">
        <v>150</v>
      </c>
    </row>
    <row r="546" spans="1:65" s="13" customFormat="1" ht="11.25">
      <c r="B546" s="173"/>
      <c r="D546" s="174" t="s">
        <v>167</v>
      </c>
      <c r="E546" s="175" t="s">
        <v>1</v>
      </c>
      <c r="F546" s="176" t="s">
        <v>587</v>
      </c>
      <c r="H546" s="175" t="s">
        <v>1</v>
      </c>
      <c r="I546" s="177"/>
      <c r="L546" s="173"/>
      <c r="M546" s="178"/>
      <c r="N546" s="179"/>
      <c r="O546" s="179"/>
      <c r="P546" s="179"/>
      <c r="Q546" s="179"/>
      <c r="R546" s="179"/>
      <c r="S546" s="179"/>
      <c r="T546" s="180"/>
      <c r="AT546" s="175" t="s">
        <v>167</v>
      </c>
      <c r="AU546" s="175" t="s">
        <v>157</v>
      </c>
      <c r="AV546" s="13" t="s">
        <v>81</v>
      </c>
      <c r="AW546" s="13" t="s">
        <v>30</v>
      </c>
      <c r="AX546" s="13" t="s">
        <v>76</v>
      </c>
      <c r="AY546" s="175" t="s">
        <v>150</v>
      </c>
    </row>
    <row r="547" spans="1:65" s="14" customFormat="1" ht="11.25">
      <c r="B547" s="181"/>
      <c r="D547" s="174" t="s">
        <v>167</v>
      </c>
      <c r="E547" s="182" t="s">
        <v>1</v>
      </c>
      <c r="F547" s="183" t="s">
        <v>607</v>
      </c>
      <c r="H547" s="184">
        <v>22.748000000000001</v>
      </c>
      <c r="I547" s="185"/>
      <c r="L547" s="181"/>
      <c r="M547" s="186"/>
      <c r="N547" s="187"/>
      <c r="O547" s="187"/>
      <c r="P547" s="187"/>
      <c r="Q547" s="187"/>
      <c r="R547" s="187"/>
      <c r="S547" s="187"/>
      <c r="T547" s="188"/>
      <c r="AT547" s="182" t="s">
        <v>167</v>
      </c>
      <c r="AU547" s="182" t="s">
        <v>157</v>
      </c>
      <c r="AV547" s="14" t="s">
        <v>157</v>
      </c>
      <c r="AW547" s="14" t="s">
        <v>30</v>
      </c>
      <c r="AX547" s="14" t="s">
        <v>76</v>
      </c>
      <c r="AY547" s="182" t="s">
        <v>150</v>
      </c>
    </row>
    <row r="548" spans="1:65" s="13" customFormat="1" ht="11.25">
      <c r="B548" s="173"/>
      <c r="D548" s="174" t="s">
        <v>167</v>
      </c>
      <c r="E548" s="175" t="s">
        <v>1</v>
      </c>
      <c r="F548" s="176" t="s">
        <v>589</v>
      </c>
      <c r="H548" s="175" t="s">
        <v>1</v>
      </c>
      <c r="I548" s="177"/>
      <c r="L548" s="173"/>
      <c r="M548" s="178"/>
      <c r="N548" s="179"/>
      <c r="O548" s="179"/>
      <c r="P548" s="179"/>
      <c r="Q548" s="179"/>
      <c r="R548" s="179"/>
      <c r="S548" s="179"/>
      <c r="T548" s="180"/>
      <c r="AT548" s="175" t="s">
        <v>167</v>
      </c>
      <c r="AU548" s="175" t="s">
        <v>157</v>
      </c>
      <c r="AV548" s="13" t="s">
        <v>81</v>
      </c>
      <c r="AW548" s="13" t="s">
        <v>30</v>
      </c>
      <c r="AX548" s="13" t="s">
        <v>76</v>
      </c>
      <c r="AY548" s="175" t="s">
        <v>150</v>
      </c>
    </row>
    <row r="549" spans="1:65" s="14" customFormat="1" ht="11.25">
      <c r="B549" s="181"/>
      <c r="D549" s="174" t="s">
        <v>167</v>
      </c>
      <c r="E549" s="182" t="s">
        <v>1</v>
      </c>
      <c r="F549" s="183" t="s">
        <v>608</v>
      </c>
      <c r="H549" s="184">
        <v>23.858000000000001</v>
      </c>
      <c r="I549" s="185"/>
      <c r="L549" s="181"/>
      <c r="M549" s="186"/>
      <c r="N549" s="187"/>
      <c r="O549" s="187"/>
      <c r="P549" s="187"/>
      <c r="Q549" s="187"/>
      <c r="R549" s="187"/>
      <c r="S549" s="187"/>
      <c r="T549" s="188"/>
      <c r="AT549" s="182" t="s">
        <v>167</v>
      </c>
      <c r="AU549" s="182" t="s">
        <v>157</v>
      </c>
      <c r="AV549" s="14" t="s">
        <v>157</v>
      </c>
      <c r="AW549" s="14" t="s">
        <v>30</v>
      </c>
      <c r="AX549" s="14" t="s">
        <v>76</v>
      </c>
      <c r="AY549" s="182" t="s">
        <v>150</v>
      </c>
    </row>
    <row r="550" spans="1:65" s="13" customFormat="1" ht="11.25">
      <c r="B550" s="173"/>
      <c r="D550" s="174" t="s">
        <v>167</v>
      </c>
      <c r="E550" s="175" t="s">
        <v>1</v>
      </c>
      <c r="F550" s="176" t="s">
        <v>591</v>
      </c>
      <c r="H550" s="175" t="s">
        <v>1</v>
      </c>
      <c r="I550" s="177"/>
      <c r="L550" s="173"/>
      <c r="M550" s="178"/>
      <c r="N550" s="179"/>
      <c r="O550" s="179"/>
      <c r="P550" s="179"/>
      <c r="Q550" s="179"/>
      <c r="R550" s="179"/>
      <c r="S550" s="179"/>
      <c r="T550" s="180"/>
      <c r="AT550" s="175" t="s">
        <v>167</v>
      </c>
      <c r="AU550" s="175" t="s">
        <v>157</v>
      </c>
      <c r="AV550" s="13" t="s">
        <v>81</v>
      </c>
      <c r="AW550" s="13" t="s">
        <v>30</v>
      </c>
      <c r="AX550" s="13" t="s">
        <v>76</v>
      </c>
      <c r="AY550" s="175" t="s">
        <v>150</v>
      </c>
    </row>
    <row r="551" spans="1:65" s="14" customFormat="1" ht="11.25">
      <c r="B551" s="181"/>
      <c r="D551" s="174" t="s">
        <v>167</v>
      </c>
      <c r="E551" s="182" t="s">
        <v>1</v>
      </c>
      <c r="F551" s="183" t="s">
        <v>609</v>
      </c>
      <c r="H551" s="184">
        <v>35.729999999999997</v>
      </c>
      <c r="I551" s="185"/>
      <c r="L551" s="181"/>
      <c r="M551" s="186"/>
      <c r="N551" s="187"/>
      <c r="O551" s="187"/>
      <c r="P551" s="187"/>
      <c r="Q551" s="187"/>
      <c r="R551" s="187"/>
      <c r="S551" s="187"/>
      <c r="T551" s="188"/>
      <c r="AT551" s="182" t="s">
        <v>167</v>
      </c>
      <c r="AU551" s="182" t="s">
        <v>157</v>
      </c>
      <c r="AV551" s="14" t="s">
        <v>157</v>
      </c>
      <c r="AW551" s="14" t="s">
        <v>30</v>
      </c>
      <c r="AX551" s="14" t="s">
        <v>76</v>
      </c>
      <c r="AY551" s="182" t="s">
        <v>150</v>
      </c>
    </row>
    <row r="552" spans="1:65" s="13" customFormat="1" ht="11.25">
      <c r="B552" s="173"/>
      <c r="D552" s="174" t="s">
        <v>167</v>
      </c>
      <c r="E552" s="175" t="s">
        <v>1</v>
      </c>
      <c r="F552" s="176" t="s">
        <v>593</v>
      </c>
      <c r="H552" s="175" t="s">
        <v>1</v>
      </c>
      <c r="I552" s="177"/>
      <c r="L552" s="173"/>
      <c r="M552" s="178"/>
      <c r="N552" s="179"/>
      <c r="O552" s="179"/>
      <c r="P552" s="179"/>
      <c r="Q552" s="179"/>
      <c r="R552" s="179"/>
      <c r="S552" s="179"/>
      <c r="T552" s="180"/>
      <c r="AT552" s="175" t="s">
        <v>167</v>
      </c>
      <c r="AU552" s="175" t="s">
        <v>157</v>
      </c>
      <c r="AV552" s="13" t="s">
        <v>81</v>
      </c>
      <c r="AW552" s="13" t="s">
        <v>30</v>
      </c>
      <c r="AX552" s="13" t="s">
        <v>76</v>
      </c>
      <c r="AY552" s="175" t="s">
        <v>150</v>
      </c>
    </row>
    <row r="553" spans="1:65" s="14" customFormat="1" ht="11.25">
      <c r="B553" s="181"/>
      <c r="D553" s="174" t="s">
        <v>167</v>
      </c>
      <c r="E553" s="182" t="s">
        <v>1</v>
      </c>
      <c r="F553" s="183" t="s">
        <v>610</v>
      </c>
      <c r="H553" s="184">
        <v>0.98799999999999999</v>
      </c>
      <c r="I553" s="185"/>
      <c r="L553" s="181"/>
      <c r="M553" s="186"/>
      <c r="N553" s="187"/>
      <c r="O553" s="187"/>
      <c r="P553" s="187"/>
      <c r="Q553" s="187"/>
      <c r="R553" s="187"/>
      <c r="S553" s="187"/>
      <c r="T553" s="188"/>
      <c r="AT553" s="182" t="s">
        <v>167</v>
      </c>
      <c r="AU553" s="182" t="s">
        <v>157</v>
      </c>
      <c r="AV553" s="14" t="s">
        <v>157</v>
      </c>
      <c r="AW553" s="14" t="s">
        <v>30</v>
      </c>
      <c r="AX553" s="14" t="s">
        <v>76</v>
      </c>
      <c r="AY553" s="182" t="s">
        <v>150</v>
      </c>
    </row>
    <row r="554" spans="1:65" s="16" customFormat="1" ht="11.25">
      <c r="B554" s="197"/>
      <c r="D554" s="174" t="s">
        <v>167</v>
      </c>
      <c r="E554" s="198" t="s">
        <v>1</v>
      </c>
      <c r="F554" s="199" t="s">
        <v>299</v>
      </c>
      <c r="H554" s="200">
        <v>83.323999999999998</v>
      </c>
      <c r="I554" s="201"/>
      <c r="L554" s="197"/>
      <c r="M554" s="202"/>
      <c r="N554" s="203"/>
      <c r="O554" s="203"/>
      <c r="P554" s="203"/>
      <c r="Q554" s="203"/>
      <c r="R554" s="203"/>
      <c r="S554" s="203"/>
      <c r="T554" s="204"/>
      <c r="AT554" s="198" t="s">
        <v>167</v>
      </c>
      <c r="AU554" s="198" t="s">
        <v>157</v>
      </c>
      <c r="AV554" s="16" t="s">
        <v>162</v>
      </c>
      <c r="AW554" s="16" t="s">
        <v>30</v>
      </c>
      <c r="AX554" s="16" t="s">
        <v>76</v>
      </c>
      <c r="AY554" s="198" t="s">
        <v>150</v>
      </c>
    </row>
    <row r="555" spans="1:65" s="15" customFormat="1" ht="11.25">
      <c r="B555" s="189"/>
      <c r="D555" s="174" t="s">
        <v>167</v>
      </c>
      <c r="E555" s="190" t="s">
        <v>1</v>
      </c>
      <c r="F555" s="191" t="s">
        <v>173</v>
      </c>
      <c r="H555" s="192">
        <v>224.64199999999997</v>
      </c>
      <c r="I555" s="193"/>
      <c r="L555" s="189"/>
      <c r="M555" s="194"/>
      <c r="N555" s="195"/>
      <c r="O555" s="195"/>
      <c r="P555" s="195"/>
      <c r="Q555" s="195"/>
      <c r="R555" s="195"/>
      <c r="S555" s="195"/>
      <c r="T555" s="196"/>
      <c r="AT555" s="190" t="s">
        <v>167</v>
      </c>
      <c r="AU555" s="190" t="s">
        <v>157</v>
      </c>
      <c r="AV555" s="15" t="s">
        <v>156</v>
      </c>
      <c r="AW555" s="15" t="s">
        <v>30</v>
      </c>
      <c r="AX555" s="15" t="s">
        <v>81</v>
      </c>
      <c r="AY555" s="190" t="s">
        <v>150</v>
      </c>
    </row>
    <row r="556" spans="1:65" s="2" customFormat="1" ht="24" customHeight="1">
      <c r="A556" s="33"/>
      <c r="B556" s="158"/>
      <c r="C556" s="159" t="s">
        <v>611</v>
      </c>
      <c r="D556" s="215" t="s">
        <v>152</v>
      </c>
      <c r="E556" s="160" t="s">
        <v>612</v>
      </c>
      <c r="F556" s="161" t="s">
        <v>613</v>
      </c>
      <c r="G556" s="162" t="s">
        <v>155</v>
      </c>
      <c r="H556" s="163">
        <v>224.642</v>
      </c>
      <c r="I556" s="164"/>
      <c r="J556" s="163">
        <f>ROUND(I556*H556,3)</f>
        <v>0</v>
      </c>
      <c r="K556" s="165"/>
      <c r="L556" s="34"/>
      <c r="M556" s="166" t="s">
        <v>1</v>
      </c>
      <c r="N556" s="167" t="s">
        <v>42</v>
      </c>
      <c r="O556" s="59"/>
      <c r="P556" s="168">
        <f>O556*H556</f>
        <v>0</v>
      </c>
      <c r="Q556" s="168">
        <v>0</v>
      </c>
      <c r="R556" s="168">
        <f>Q556*H556</f>
        <v>0</v>
      </c>
      <c r="S556" s="168">
        <v>0</v>
      </c>
      <c r="T556" s="169">
        <f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70" t="s">
        <v>156</v>
      </c>
      <c r="AT556" s="170" t="s">
        <v>152</v>
      </c>
      <c r="AU556" s="170" t="s">
        <v>157</v>
      </c>
      <c r="AY556" s="18" t="s">
        <v>150</v>
      </c>
      <c r="BE556" s="171">
        <f>IF(N556="základná",J556,0)</f>
        <v>0</v>
      </c>
      <c r="BF556" s="171">
        <f>IF(N556="znížená",J556,0)</f>
        <v>0</v>
      </c>
      <c r="BG556" s="171">
        <f>IF(N556="zákl. prenesená",J556,0)</f>
        <v>0</v>
      </c>
      <c r="BH556" s="171">
        <f>IF(N556="zníž. prenesená",J556,0)</f>
        <v>0</v>
      </c>
      <c r="BI556" s="171">
        <f>IF(N556="nulová",J556,0)</f>
        <v>0</v>
      </c>
      <c r="BJ556" s="18" t="s">
        <v>157</v>
      </c>
      <c r="BK556" s="172">
        <f>ROUND(I556*H556,3)</f>
        <v>0</v>
      </c>
      <c r="BL556" s="18" t="s">
        <v>156</v>
      </c>
      <c r="BM556" s="170" t="s">
        <v>614</v>
      </c>
    </row>
    <row r="557" spans="1:65" s="2" customFormat="1" ht="24" customHeight="1">
      <c r="A557" s="33"/>
      <c r="B557" s="158"/>
      <c r="C557" s="159" t="s">
        <v>615</v>
      </c>
      <c r="D557" s="159" t="s">
        <v>152</v>
      </c>
      <c r="E557" s="160" t="s">
        <v>616</v>
      </c>
      <c r="F557" s="161" t="s">
        <v>617</v>
      </c>
      <c r="G557" s="162" t="s">
        <v>196</v>
      </c>
      <c r="H557" s="163">
        <v>4.28</v>
      </c>
      <c r="I557" s="164"/>
      <c r="J557" s="163">
        <f>ROUND(I557*H557,3)</f>
        <v>0</v>
      </c>
      <c r="K557" s="165"/>
      <c r="L557" s="34"/>
      <c r="M557" s="166" t="s">
        <v>1</v>
      </c>
      <c r="N557" s="167" t="s">
        <v>42</v>
      </c>
      <c r="O557" s="59"/>
      <c r="P557" s="168">
        <f>O557*H557</f>
        <v>0</v>
      </c>
      <c r="Q557" s="168">
        <v>1.0165999999999999</v>
      </c>
      <c r="R557" s="168">
        <f>Q557*H557</f>
        <v>4.3510480000000005</v>
      </c>
      <c r="S557" s="168">
        <v>0</v>
      </c>
      <c r="T557" s="169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70" t="s">
        <v>156</v>
      </c>
      <c r="AT557" s="170" t="s">
        <v>152</v>
      </c>
      <c r="AU557" s="170" t="s">
        <v>157</v>
      </c>
      <c r="AY557" s="18" t="s">
        <v>150</v>
      </c>
      <c r="BE557" s="171">
        <f>IF(N557="základná",J557,0)</f>
        <v>0</v>
      </c>
      <c r="BF557" s="171">
        <f>IF(N557="znížená",J557,0)</f>
        <v>0</v>
      </c>
      <c r="BG557" s="171">
        <f>IF(N557="zákl. prenesená",J557,0)</f>
        <v>0</v>
      </c>
      <c r="BH557" s="171">
        <f>IF(N557="zníž. prenesená",J557,0)</f>
        <v>0</v>
      </c>
      <c r="BI557" s="171">
        <f>IF(N557="nulová",J557,0)</f>
        <v>0</v>
      </c>
      <c r="BJ557" s="18" t="s">
        <v>157</v>
      </c>
      <c r="BK557" s="172">
        <f>ROUND(I557*H557,3)</f>
        <v>0</v>
      </c>
      <c r="BL557" s="18" t="s">
        <v>156</v>
      </c>
      <c r="BM557" s="170" t="s">
        <v>618</v>
      </c>
    </row>
    <row r="558" spans="1:65" s="13" customFormat="1" ht="11.25">
      <c r="B558" s="173"/>
      <c r="D558" s="174" t="s">
        <v>167</v>
      </c>
      <c r="E558" s="175" t="s">
        <v>1</v>
      </c>
      <c r="F558" s="176" t="s">
        <v>619</v>
      </c>
      <c r="H558" s="175" t="s">
        <v>1</v>
      </c>
      <c r="I558" s="177"/>
      <c r="L558" s="173"/>
      <c r="M558" s="178"/>
      <c r="N558" s="179"/>
      <c r="O558" s="179"/>
      <c r="P558" s="179"/>
      <c r="Q558" s="179"/>
      <c r="R558" s="179"/>
      <c r="S558" s="179"/>
      <c r="T558" s="180"/>
      <c r="AT558" s="175" t="s">
        <v>167</v>
      </c>
      <c r="AU558" s="175" t="s">
        <v>157</v>
      </c>
      <c r="AV558" s="13" t="s">
        <v>81</v>
      </c>
      <c r="AW558" s="13" t="s">
        <v>30</v>
      </c>
      <c r="AX558" s="13" t="s">
        <v>76</v>
      </c>
      <c r="AY558" s="175" t="s">
        <v>150</v>
      </c>
    </row>
    <row r="559" spans="1:65" s="14" customFormat="1" ht="11.25">
      <c r="B559" s="181"/>
      <c r="D559" s="174" t="s">
        <v>167</v>
      </c>
      <c r="E559" s="182" t="s">
        <v>1</v>
      </c>
      <c r="F559" s="183" t="s">
        <v>620</v>
      </c>
      <c r="H559" s="184">
        <v>4.28</v>
      </c>
      <c r="I559" s="185"/>
      <c r="L559" s="181"/>
      <c r="M559" s="186"/>
      <c r="N559" s="187"/>
      <c r="O559" s="187"/>
      <c r="P559" s="187"/>
      <c r="Q559" s="187"/>
      <c r="R559" s="187"/>
      <c r="S559" s="187"/>
      <c r="T559" s="188"/>
      <c r="AT559" s="182" t="s">
        <v>167</v>
      </c>
      <c r="AU559" s="182" t="s">
        <v>157</v>
      </c>
      <c r="AV559" s="14" t="s">
        <v>157</v>
      </c>
      <c r="AW559" s="14" t="s">
        <v>30</v>
      </c>
      <c r="AX559" s="14" t="s">
        <v>81</v>
      </c>
      <c r="AY559" s="182" t="s">
        <v>150</v>
      </c>
    </row>
    <row r="560" spans="1:65" s="2" customFormat="1" ht="16.5" customHeight="1">
      <c r="A560" s="33"/>
      <c r="B560" s="158"/>
      <c r="C560" s="159" t="s">
        <v>621</v>
      </c>
      <c r="D560" s="159" t="s">
        <v>152</v>
      </c>
      <c r="E560" s="160" t="s">
        <v>622</v>
      </c>
      <c r="F560" s="161" t="s">
        <v>623</v>
      </c>
      <c r="G560" s="162" t="s">
        <v>165</v>
      </c>
      <c r="H560" s="163">
        <v>1.4179999999999999</v>
      </c>
      <c r="I560" s="164"/>
      <c r="J560" s="163">
        <f>ROUND(I560*H560,3)</f>
        <v>0</v>
      </c>
      <c r="K560" s="165"/>
      <c r="L560" s="34"/>
      <c r="M560" s="166" t="s">
        <v>1</v>
      </c>
      <c r="N560" s="167" t="s">
        <v>42</v>
      </c>
      <c r="O560" s="59"/>
      <c r="P560" s="168">
        <f>O560*H560</f>
        <v>0</v>
      </c>
      <c r="Q560" s="168">
        <v>2.4157999999999999</v>
      </c>
      <c r="R560" s="168">
        <f>Q560*H560</f>
        <v>3.4256043999999997</v>
      </c>
      <c r="S560" s="168">
        <v>0</v>
      </c>
      <c r="T560" s="169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70" t="s">
        <v>156</v>
      </c>
      <c r="AT560" s="170" t="s">
        <v>152</v>
      </c>
      <c r="AU560" s="170" t="s">
        <v>157</v>
      </c>
      <c r="AY560" s="18" t="s">
        <v>150</v>
      </c>
      <c r="BE560" s="171">
        <f>IF(N560="základná",J560,0)</f>
        <v>0</v>
      </c>
      <c r="BF560" s="171">
        <f>IF(N560="znížená",J560,0)</f>
        <v>0</v>
      </c>
      <c r="BG560" s="171">
        <f>IF(N560="zákl. prenesená",J560,0)</f>
        <v>0</v>
      </c>
      <c r="BH560" s="171">
        <f>IF(N560="zníž. prenesená",J560,0)</f>
        <v>0</v>
      </c>
      <c r="BI560" s="171">
        <f>IF(N560="nulová",J560,0)</f>
        <v>0</v>
      </c>
      <c r="BJ560" s="18" t="s">
        <v>157</v>
      </c>
      <c r="BK560" s="172">
        <f>ROUND(I560*H560,3)</f>
        <v>0</v>
      </c>
      <c r="BL560" s="18" t="s">
        <v>156</v>
      </c>
      <c r="BM560" s="170" t="s">
        <v>624</v>
      </c>
    </row>
    <row r="561" spans="1:65" s="13" customFormat="1" ht="11.25">
      <c r="B561" s="173"/>
      <c r="D561" s="174" t="s">
        <v>167</v>
      </c>
      <c r="E561" s="175" t="s">
        <v>1</v>
      </c>
      <c r="F561" s="176" t="s">
        <v>625</v>
      </c>
      <c r="H561" s="175" t="s">
        <v>1</v>
      </c>
      <c r="I561" s="177"/>
      <c r="L561" s="173"/>
      <c r="M561" s="178"/>
      <c r="N561" s="179"/>
      <c r="O561" s="179"/>
      <c r="P561" s="179"/>
      <c r="Q561" s="179"/>
      <c r="R561" s="179"/>
      <c r="S561" s="179"/>
      <c r="T561" s="180"/>
      <c r="AT561" s="175" t="s">
        <v>167</v>
      </c>
      <c r="AU561" s="175" t="s">
        <v>157</v>
      </c>
      <c r="AV561" s="13" t="s">
        <v>81</v>
      </c>
      <c r="AW561" s="13" t="s">
        <v>30</v>
      </c>
      <c r="AX561" s="13" t="s">
        <v>76</v>
      </c>
      <c r="AY561" s="175" t="s">
        <v>150</v>
      </c>
    </row>
    <row r="562" spans="1:65" s="14" customFormat="1" ht="11.25">
      <c r="B562" s="181"/>
      <c r="D562" s="174" t="s">
        <v>167</v>
      </c>
      <c r="E562" s="182" t="s">
        <v>1</v>
      </c>
      <c r="F562" s="183" t="s">
        <v>626</v>
      </c>
      <c r="H562" s="184">
        <v>0.94499999999999995</v>
      </c>
      <c r="I562" s="185"/>
      <c r="L562" s="181"/>
      <c r="M562" s="186"/>
      <c r="N562" s="187"/>
      <c r="O562" s="187"/>
      <c r="P562" s="187"/>
      <c r="Q562" s="187"/>
      <c r="R562" s="187"/>
      <c r="S562" s="187"/>
      <c r="T562" s="188"/>
      <c r="AT562" s="182" t="s">
        <v>167</v>
      </c>
      <c r="AU562" s="182" t="s">
        <v>157</v>
      </c>
      <c r="AV562" s="14" t="s">
        <v>157</v>
      </c>
      <c r="AW562" s="14" t="s">
        <v>30</v>
      </c>
      <c r="AX562" s="14" t="s">
        <v>76</v>
      </c>
      <c r="AY562" s="182" t="s">
        <v>150</v>
      </c>
    </row>
    <row r="563" spans="1:65" s="14" customFormat="1" ht="11.25">
      <c r="B563" s="181"/>
      <c r="D563" s="174" t="s">
        <v>167</v>
      </c>
      <c r="E563" s="182" t="s">
        <v>1</v>
      </c>
      <c r="F563" s="183" t="s">
        <v>627</v>
      </c>
      <c r="H563" s="184">
        <v>0.47299999999999998</v>
      </c>
      <c r="I563" s="185"/>
      <c r="L563" s="181"/>
      <c r="M563" s="186"/>
      <c r="N563" s="187"/>
      <c r="O563" s="187"/>
      <c r="P563" s="187"/>
      <c r="Q563" s="187"/>
      <c r="R563" s="187"/>
      <c r="S563" s="187"/>
      <c r="T563" s="188"/>
      <c r="AT563" s="182" t="s">
        <v>167</v>
      </c>
      <c r="AU563" s="182" t="s">
        <v>157</v>
      </c>
      <c r="AV563" s="14" t="s">
        <v>157</v>
      </c>
      <c r="AW563" s="14" t="s">
        <v>30</v>
      </c>
      <c r="AX563" s="14" t="s">
        <v>76</v>
      </c>
      <c r="AY563" s="182" t="s">
        <v>150</v>
      </c>
    </row>
    <row r="564" spans="1:65" s="15" customFormat="1" ht="11.25">
      <c r="B564" s="189"/>
      <c r="D564" s="174" t="s">
        <v>167</v>
      </c>
      <c r="E564" s="190" t="s">
        <v>1</v>
      </c>
      <c r="F564" s="191" t="s">
        <v>173</v>
      </c>
      <c r="H564" s="192">
        <v>1.4179999999999999</v>
      </c>
      <c r="I564" s="193"/>
      <c r="L564" s="189"/>
      <c r="M564" s="194"/>
      <c r="N564" s="195"/>
      <c r="O564" s="195"/>
      <c r="P564" s="195"/>
      <c r="Q564" s="195"/>
      <c r="R564" s="195"/>
      <c r="S564" s="195"/>
      <c r="T564" s="196"/>
      <c r="AT564" s="190" t="s">
        <v>167</v>
      </c>
      <c r="AU564" s="190" t="s">
        <v>157</v>
      </c>
      <c r="AV564" s="15" t="s">
        <v>156</v>
      </c>
      <c r="AW564" s="15" t="s">
        <v>30</v>
      </c>
      <c r="AX564" s="15" t="s">
        <v>81</v>
      </c>
      <c r="AY564" s="190" t="s">
        <v>150</v>
      </c>
    </row>
    <row r="565" spans="1:65" s="2" customFormat="1" ht="24" customHeight="1">
      <c r="A565" s="33"/>
      <c r="B565" s="158"/>
      <c r="C565" s="159" t="s">
        <v>628</v>
      </c>
      <c r="D565" s="159" t="s">
        <v>152</v>
      </c>
      <c r="E565" s="160" t="s">
        <v>629</v>
      </c>
      <c r="F565" s="161" t="s">
        <v>630</v>
      </c>
      <c r="G565" s="162" t="s">
        <v>196</v>
      </c>
      <c r="H565" s="163">
        <v>0.14199999999999999</v>
      </c>
      <c r="I565" s="164"/>
      <c r="J565" s="163">
        <f>ROUND(I565*H565,3)</f>
        <v>0</v>
      </c>
      <c r="K565" s="165"/>
      <c r="L565" s="34"/>
      <c r="M565" s="166" t="s">
        <v>1</v>
      </c>
      <c r="N565" s="167" t="s">
        <v>42</v>
      </c>
      <c r="O565" s="59"/>
      <c r="P565" s="168">
        <f>O565*H565</f>
        <v>0</v>
      </c>
      <c r="Q565" s="168">
        <v>1.0165500000000001</v>
      </c>
      <c r="R565" s="168">
        <f>Q565*H565</f>
        <v>0.14435010000000001</v>
      </c>
      <c r="S565" s="168">
        <v>0</v>
      </c>
      <c r="T565" s="169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70" t="s">
        <v>156</v>
      </c>
      <c r="AT565" s="170" t="s">
        <v>152</v>
      </c>
      <c r="AU565" s="170" t="s">
        <v>157</v>
      </c>
      <c r="AY565" s="18" t="s">
        <v>150</v>
      </c>
      <c r="BE565" s="171">
        <f>IF(N565="základná",J565,0)</f>
        <v>0</v>
      </c>
      <c r="BF565" s="171">
        <f>IF(N565="znížená",J565,0)</f>
        <v>0</v>
      </c>
      <c r="BG565" s="171">
        <f>IF(N565="zákl. prenesená",J565,0)</f>
        <v>0</v>
      </c>
      <c r="BH565" s="171">
        <f>IF(N565="zníž. prenesená",J565,0)</f>
        <v>0</v>
      </c>
      <c r="BI565" s="171">
        <f>IF(N565="nulová",J565,0)</f>
        <v>0</v>
      </c>
      <c r="BJ565" s="18" t="s">
        <v>157</v>
      </c>
      <c r="BK565" s="172">
        <f>ROUND(I565*H565,3)</f>
        <v>0</v>
      </c>
      <c r="BL565" s="18" t="s">
        <v>156</v>
      </c>
      <c r="BM565" s="170" t="s">
        <v>631</v>
      </c>
    </row>
    <row r="566" spans="1:65" s="14" customFormat="1" ht="11.25">
      <c r="B566" s="181"/>
      <c r="D566" s="174" t="s">
        <v>167</v>
      </c>
      <c r="E566" s="182" t="s">
        <v>1</v>
      </c>
      <c r="F566" s="183" t="s">
        <v>632</v>
      </c>
      <c r="H566" s="184">
        <v>0.14199999999999999</v>
      </c>
      <c r="I566" s="185"/>
      <c r="L566" s="181"/>
      <c r="M566" s="186"/>
      <c r="N566" s="187"/>
      <c r="O566" s="187"/>
      <c r="P566" s="187"/>
      <c r="Q566" s="187"/>
      <c r="R566" s="187"/>
      <c r="S566" s="187"/>
      <c r="T566" s="188"/>
      <c r="AT566" s="182" t="s">
        <v>167</v>
      </c>
      <c r="AU566" s="182" t="s">
        <v>157</v>
      </c>
      <c r="AV566" s="14" t="s">
        <v>157</v>
      </c>
      <c r="AW566" s="14" t="s">
        <v>30</v>
      </c>
      <c r="AX566" s="14" t="s">
        <v>81</v>
      </c>
      <c r="AY566" s="182" t="s">
        <v>150</v>
      </c>
    </row>
    <row r="567" spans="1:65" s="2" customFormat="1" ht="24" customHeight="1">
      <c r="A567" s="33"/>
      <c r="B567" s="158"/>
      <c r="C567" s="159" t="s">
        <v>633</v>
      </c>
      <c r="D567" s="159" t="s">
        <v>152</v>
      </c>
      <c r="E567" s="160" t="s">
        <v>634</v>
      </c>
      <c r="F567" s="161" t="s">
        <v>635</v>
      </c>
      <c r="G567" s="162" t="s">
        <v>155</v>
      </c>
      <c r="H567" s="163">
        <v>1.26</v>
      </c>
      <c r="I567" s="164"/>
      <c r="J567" s="163">
        <f>ROUND(I567*H567,3)</f>
        <v>0</v>
      </c>
      <c r="K567" s="165"/>
      <c r="L567" s="34"/>
      <c r="M567" s="166" t="s">
        <v>1</v>
      </c>
      <c r="N567" s="167" t="s">
        <v>42</v>
      </c>
      <c r="O567" s="59"/>
      <c r="P567" s="168">
        <f>O567*H567</f>
        <v>0</v>
      </c>
      <c r="Q567" s="168">
        <v>6.0600000000000003E-3</v>
      </c>
      <c r="R567" s="168">
        <f>Q567*H567</f>
        <v>7.6356000000000002E-3</v>
      </c>
      <c r="S567" s="168">
        <v>0</v>
      </c>
      <c r="T567" s="169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70" t="s">
        <v>156</v>
      </c>
      <c r="AT567" s="170" t="s">
        <v>152</v>
      </c>
      <c r="AU567" s="170" t="s">
        <v>157</v>
      </c>
      <c r="AY567" s="18" t="s">
        <v>150</v>
      </c>
      <c r="BE567" s="171">
        <f>IF(N567="základná",J567,0)</f>
        <v>0</v>
      </c>
      <c r="BF567" s="171">
        <f>IF(N567="znížená",J567,0)</f>
        <v>0</v>
      </c>
      <c r="BG567" s="171">
        <f>IF(N567="zákl. prenesená",J567,0)</f>
        <v>0</v>
      </c>
      <c r="BH567" s="171">
        <f>IF(N567="zníž. prenesená",J567,0)</f>
        <v>0</v>
      </c>
      <c r="BI567" s="171">
        <f>IF(N567="nulová",J567,0)</f>
        <v>0</v>
      </c>
      <c r="BJ567" s="18" t="s">
        <v>157</v>
      </c>
      <c r="BK567" s="172">
        <f>ROUND(I567*H567,3)</f>
        <v>0</v>
      </c>
      <c r="BL567" s="18" t="s">
        <v>156</v>
      </c>
      <c r="BM567" s="170" t="s">
        <v>636</v>
      </c>
    </row>
    <row r="568" spans="1:65" s="14" customFormat="1" ht="11.25">
      <c r="B568" s="181"/>
      <c r="D568" s="174" t="s">
        <v>167</v>
      </c>
      <c r="E568" s="182" t="s">
        <v>1</v>
      </c>
      <c r="F568" s="183" t="s">
        <v>637</v>
      </c>
      <c r="H568" s="184">
        <v>1.26</v>
      </c>
      <c r="I568" s="185"/>
      <c r="L568" s="181"/>
      <c r="M568" s="186"/>
      <c r="N568" s="187"/>
      <c r="O568" s="187"/>
      <c r="P568" s="187"/>
      <c r="Q568" s="187"/>
      <c r="R568" s="187"/>
      <c r="S568" s="187"/>
      <c r="T568" s="188"/>
      <c r="AT568" s="182" t="s">
        <v>167</v>
      </c>
      <c r="AU568" s="182" t="s">
        <v>157</v>
      </c>
      <c r="AV568" s="14" t="s">
        <v>157</v>
      </c>
      <c r="AW568" s="14" t="s">
        <v>30</v>
      </c>
      <c r="AX568" s="14" t="s">
        <v>81</v>
      </c>
      <c r="AY568" s="182" t="s">
        <v>150</v>
      </c>
    </row>
    <row r="569" spans="1:65" s="2" customFormat="1" ht="24" customHeight="1">
      <c r="A569" s="33"/>
      <c r="B569" s="158"/>
      <c r="C569" s="159" t="s">
        <v>638</v>
      </c>
      <c r="D569" s="159" t="s">
        <v>152</v>
      </c>
      <c r="E569" s="160" t="s">
        <v>639</v>
      </c>
      <c r="F569" s="161" t="s">
        <v>640</v>
      </c>
      <c r="G569" s="162" t="s">
        <v>155</v>
      </c>
      <c r="H569" s="163">
        <v>1.26</v>
      </c>
      <c r="I569" s="164"/>
      <c r="J569" s="163">
        <f>ROUND(I569*H569,3)</f>
        <v>0</v>
      </c>
      <c r="K569" s="165"/>
      <c r="L569" s="34"/>
      <c r="M569" s="166" t="s">
        <v>1</v>
      </c>
      <c r="N569" s="167" t="s">
        <v>42</v>
      </c>
      <c r="O569" s="59"/>
      <c r="P569" s="168">
        <f>O569*H569</f>
        <v>0</v>
      </c>
      <c r="Q569" s="168">
        <v>0</v>
      </c>
      <c r="R569" s="168">
        <f>Q569*H569</f>
        <v>0</v>
      </c>
      <c r="S569" s="168">
        <v>0</v>
      </c>
      <c r="T569" s="169">
        <f>S569*H569</f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70" t="s">
        <v>156</v>
      </c>
      <c r="AT569" s="170" t="s">
        <v>152</v>
      </c>
      <c r="AU569" s="170" t="s">
        <v>157</v>
      </c>
      <c r="AY569" s="18" t="s">
        <v>150</v>
      </c>
      <c r="BE569" s="171">
        <f>IF(N569="základná",J569,0)</f>
        <v>0</v>
      </c>
      <c r="BF569" s="171">
        <f>IF(N569="znížená",J569,0)</f>
        <v>0</v>
      </c>
      <c r="BG569" s="171">
        <f>IF(N569="zákl. prenesená",J569,0)</f>
        <v>0</v>
      </c>
      <c r="BH569" s="171">
        <f>IF(N569="zníž. prenesená",J569,0)</f>
        <v>0</v>
      </c>
      <c r="BI569" s="171">
        <f>IF(N569="nulová",J569,0)</f>
        <v>0</v>
      </c>
      <c r="BJ569" s="18" t="s">
        <v>157</v>
      </c>
      <c r="BK569" s="172">
        <f>ROUND(I569*H569,3)</f>
        <v>0</v>
      </c>
      <c r="BL569" s="18" t="s">
        <v>156</v>
      </c>
      <c r="BM569" s="170" t="s">
        <v>641</v>
      </c>
    </row>
    <row r="570" spans="1:65" s="2" customFormat="1" ht="24" customHeight="1">
      <c r="A570" s="33"/>
      <c r="B570" s="158"/>
      <c r="C570" s="159" t="s">
        <v>642</v>
      </c>
      <c r="D570" s="159" t="s">
        <v>152</v>
      </c>
      <c r="E570" s="160" t="s">
        <v>643</v>
      </c>
      <c r="F570" s="161" t="s">
        <v>644</v>
      </c>
      <c r="G570" s="162" t="s">
        <v>155</v>
      </c>
      <c r="H570" s="163">
        <v>3.15</v>
      </c>
      <c r="I570" s="164"/>
      <c r="J570" s="163">
        <f>ROUND(I570*H570,3)</f>
        <v>0</v>
      </c>
      <c r="K570" s="165"/>
      <c r="L570" s="34"/>
      <c r="M570" s="166" t="s">
        <v>1</v>
      </c>
      <c r="N570" s="167" t="s">
        <v>42</v>
      </c>
      <c r="O570" s="59"/>
      <c r="P570" s="168">
        <f>O570*H570</f>
        <v>0</v>
      </c>
      <c r="Q570" s="168">
        <v>4.3099999999999996E-3</v>
      </c>
      <c r="R570" s="168">
        <f>Q570*H570</f>
        <v>1.3576499999999998E-2</v>
      </c>
      <c r="S570" s="168">
        <v>0</v>
      </c>
      <c r="T570" s="169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70" t="s">
        <v>156</v>
      </c>
      <c r="AT570" s="170" t="s">
        <v>152</v>
      </c>
      <c r="AU570" s="170" t="s">
        <v>157</v>
      </c>
      <c r="AY570" s="18" t="s">
        <v>150</v>
      </c>
      <c r="BE570" s="171">
        <f>IF(N570="základná",J570,0)</f>
        <v>0</v>
      </c>
      <c r="BF570" s="171">
        <f>IF(N570="znížená",J570,0)</f>
        <v>0</v>
      </c>
      <c r="BG570" s="171">
        <f>IF(N570="zákl. prenesená",J570,0)</f>
        <v>0</v>
      </c>
      <c r="BH570" s="171">
        <f>IF(N570="zníž. prenesená",J570,0)</f>
        <v>0</v>
      </c>
      <c r="BI570" s="171">
        <f>IF(N570="nulová",J570,0)</f>
        <v>0</v>
      </c>
      <c r="BJ570" s="18" t="s">
        <v>157</v>
      </c>
      <c r="BK570" s="172">
        <f>ROUND(I570*H570,3)</f>
        <v>0</v>
      </c>
      <c r="BL570" s="18" t="s">
        <v>156</v>
      </c>
      <c r="BM570" s="170" t="s">
        <v>645</v>
      </c>
    </row>
    <row r="571" spans="1:65" s="14" customFormat="1" ht="11.25">
      <c r="B571" s="181"/>
      <c r="D571" s="174" t="s">
        <v>167</v>
      </c>
      <c r="E571" s="182" t="s">
        <v>1</v>
      </c>
      <c r="F571" s="183" t="s">
        <v>646</v>
      </c>
      <c r="H571" s="184">
        <v>3.15</v>
      </c>
      <c r="I571" s="185"/>
      <c r="L571" s="181"/>
      <c r="M571" s="186"/>
      <c r="N571" s="187"/>
      <c r="O571" s="187"/>
      <c r="P571" s="187"/>
      <c r="Q571" s="187"/>
      <c r="R571" s="187"/>
      <c r="S571" s="187"/>
      <c r="T571" s="188"/>
      <c r="AT571" s="182" t="s">
        <v>167</v>
      </c>
      <c r="AU571" s="182" t="s">
        <v>157</v>
      </c>
      <c r="AV571" s="14" t="s">
        <v>157</v>
      </c>
      <c r="AW571" s="14" t="s">
        <v>30</v>
      </c>
      <c r="AX571" s="14" t="s">
        <v>81</v>
      </c>
      <c r="AY571" s="182" t="s">
        <v>150</v>
      </c>
    </row>
    <row r="572" spans="1:65" s="2" customFormat="1" ht="24" customHeight="1">
      <c r="A572" s="33"/>
      <c r="B572" s="158"/>
      <c r="C572" s="159" t="s">
        <v>647</v>
      </c>
      <c r="D572" s="159" t="s">
        <v>152</v>
      </c>
      <c r="E572" s="160" t="s">
        <v>648</v>
      </c>
      <c r="F572" s="161" t="s">
        <v>649</v>
      </c>
      <c r="G572" s="162" t="s">
        <v>155</v>
      </c>
      <c r="H572" s="163">
        <v>3.15</v>
      </c>
      <c r="I572" s="164"/>
      <c r="J572" s="163">
        <f>ROUND(I572*H572,3)</f>
        <v>0</v>
      </c>
      <c r="K572" s="165"/>
      <c r="L572" s="34"/>
      <c r="M572" s="166" t="s">
        <v>1</v>
      </c>
      <c r="N572" s="167" t="s">
        <v>42</v>
      </c>
      <c r="O572" s="59"/>
      <c r="P572" s="168">
        <f>O572*H572</f>
        <v>0</v>
      </c>
      <c r="Q572" s="168">
        <v>0</v>
      </c>
      <c r="R572" s="168">
        <f>Q572*H572</f>
        <v>0</v>
      </c>
      <c r="S572" s="168">
        <v>0</v>
      </c>
      <c r="T572" s="169">
        <f>S572*H572</f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70" t="s">
        <v>156</v>
      </c>
      <c r="AT572" s="170" t="s">
        <v>152</v>
      </c>
      <c r="AU572" s="170" t="s">
        <v>157</v>
      </c>
      <c r="AY572" s="18" t="s">
        <v>150</v>
      </c>
      <c r="BE572" s="171">
        <f>IF(N572="základná",J572,0)</f>
        <v>0</v>
      </c>
      <c r="BF572" s="171">
        <f>IF(N572="znížená",J572,0)</f>
        <v>0</v>
      </c>
      <c r="BG572" s="171">
        <f>IF(N572="zákl. prenesená",J572,0)</f>
        <v>0</v>
      </c>
      <c r="BH572" s="171">
        <f>IF(N572="zníž. prenesená",J572,0)</f>
        <v>0</v>
      </c>
      <c r="BI572" s="171">
        <f>IF(N572="nulová",J572,0)</f>
        <v>0</v>
      </c>
      <c r="BJ572" s="18" t="s">
        <v>157</v>
      </c>
      <c r="BK572" s="172">
        <f>ROUND(I572*H572,3)</f>
        <v>0</v>
      </c>
      <c r="BL572" s="18" t="s">
        <v>156</v>
      </c>
      <c r="BM572" s="170" t="s">
        <v>650</v>
      </c>
    </row>
    <row r="573" spans="1:65" s="12" customFormat="1" ht="22.9" customHeight="1">
      <c r="B573" s="145"/>
      <c r="D573" s="146" t="s">
        <v>75</v>
      </c>
      <c r="E573" s="156" t="s">
        <v>177</v>
      </c>
      <c r="F573" s="156" t="s">
        <v>651</v>
      </c>
      <c r="I573" s="148"/>
      <c r="J573" s="157">
        <f>BK573</f>
        <v>0</v>
      </c>
      <c r="L573" s="145"/>
      <c r="M573" s="150"/>
      <c r="N573" s="151"/>
      <c r="O573" s="151"/>
      <c r="P573" s="152">
        <f>SUM(P574:P587)</f>
        <v>0</v>
      </c>
      <c r="Q573" s="151"/>
      <c r="R573" s="152">
        <f>SUM(R574:R587)</f>
        <v>481.32433999999995</v>
      </c>
      <c r="S573" s="151"/>
      <c r="T573" s="153">
        <f>SUM(T574:T587)</f>
        <v>0</v>
      </c>
      <c r="AR573" s="146" t="s">
        <v>81</v>
      </c>
      <c r="AT573" s="154" t="s">
        <v>75</v>
      </c>
      <c r="AU573" s="154" t="s">
        <v>81</v>
      </c>
      <c r="AY573" s="146" t="s">
        <v>150</v>
      </c>
      <c r="BK573" s="155">
        <f>SUM(BK574:BK587)</f>
        <v>0</v>
      </c>
    </row>
    <row r="574" spans="1:65" s="2" customFormat="1" ht="24" customHeight="1">
      <c r="A574" s="33"/>
      <c r="B574" s="158"/>
      <c r="C574" s="159" t="s">
        <v>652</v>
      </c>
      <c r="D574" s="159" t="s">
        <v>152</v>
      </c>
      <c r="E574" s="160" t="s">
        <v>653</v>
      </c>
      <c r="F574" s="161" t="s">
        <v>654</v>
      </c>
      <c r="G574" s="162" t="s">
        <v>155</v>
      </c>
      <c r="H574" s="163">
        <v>550</v>
      </c>
      <c r="I574" s="164"/>
      <c r="J574" s="163">
        <f>ROUND(I574*H574,3)</f>
        <v>0</v>
      </c>
      <c r="K574" s="165"/>
      <c r="L574" s="34"/>
      <c r="M574" s="166" t="s">
        <v>1</v>
      </c>
      <c r="N574" s="167" t="s">
        <v>42</v>
      </c>
      <c r="O574" s="59"/>
      <c r="P574" s="168">
        <f>O574*H574</f>
        <v>0</v>
      </c>
      <c r="Q574" s="168">
        <v>0.19694999999999999</v>
      </c>
      <c r="R574" s="168">
        <f>Q574*H574</f>
        <v>108.32249999999999</v>
      </c>
      <c r="S574" s="168">
        <v>0</v>
      </c>
      <c r="T574" s="169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70" t="s">
        <v>156</v>
      </c>
      <c r="AT574" s="170" t="s">
        <v>152</v>
      </c>
      <c r="AU574" s="170" t="s">
        <v>157</v>
      </c>
      <c r="AY574" s="18" t="s">
        <v>150</v>
      </c>
      <c r="BE574" s="171">
        <f>IF(N574="základná",J574,0)</f>
        <v>0</v>
      </c>
      <c r="BF574" s="171">
        <f>IF(N574="znížená",J574,0)</f>
        <v>0</v>
      </c>
      <c r="BG574" s="171">
        <f>IF(N574="zákl. prenesená",J574,0)</f>
        <v>0</v>
      </c>
      <c r="BH574" s="171">
        <f>IF(N574="zníž. prenesená",J574,0)</f>
        <v>0</v>
      </c>
      <c r="BI574" s="171">
        <f>IF(N574="nulová",J574,0)</f>
        <v>0</v>
      </c>
      <c r="BJ574" s="18" t="s">
        <v>157</v>
      </c>
      <c r="BK574" s="172">
        <f>ROUND(I574*H574,3)</f>
        <v>0</v>
      </c>
      <c r="BL574" s="18" t="s">
        <v>156</v>
      </c>
      <c r="BM574" s="170" t="s">
        <v>655</v>
      </c>
    </row>
    <row r="575" spans="1:65" s="14" customFormat="1" ht="11.25">
      <c r="B575" s="181"/>
      <c r="D575" s="174" t="s">
        <v>167</v>
      </c>
      <c r="E575" s="182" t="s">
        <v>1</v>
      </c>
      <c r="F575" s="183" t="s">
        <v>656</v>
      </c>
      <c r="H575" s="184">
        <v>550</v>
      </c>
      <c r="I575" s="185"/>
      <c r="L575" s="181"/>
      <c r="M575" s="186"/>
      <c r="N575" s="187"/>
      <c r="O575" s="187"/>
      <c r="P575" s="187"/>
      <c r="Q575" s="187"/>
      <c r="R575" s="187"/>
      <c r="S575" s="187"/>
      <c r="T575" s="188"/>
      <c r="AT575" s="182" t="s">
        <v>167</v>
      </c>
      <c r="AU575" s="182" t="s">
        <v>157</v>
      </c>
      <c r="AV575" s="14" t="s">
        <v>157</v>
      </c>
      <c r="AW575" s="14" t="s">
        <v>30</v>
      </c>
      <c r="AX575" s="14" t="s">
        <v>81</v>
      </c>
      <c r="AY575" s="182" t="s">
        <v>150</v>
      </c>
    </row>
    <row r="576" spans="1:65" s="2" customFormat="1" ht="24" customHeight="1">
      <c r="A576" s="33"/>
      <c r="B576" s="158"/>
      <c r="C576" s="159" t="s">
        <v>657</v>
      </c>
      <c r="D576" s="159" t="s">
        <v>152</v>
      </c>
      <c r="E576" s="160" t="s">
        <v>658</v>
      </c>
      <c r="F576" s="161" t="s">
        <v>659</v>
      </c>
      <c r="G576" s="162" t="s">
        <v>155</v>
      </c>
      <c r="H576" s="163">
        <v>550</v>
      </c>
      <c r="I576" s="164"/>
      <c r="J576" s="163">
        <f>ROUND(I576*H576,3)</f>
        <v>0</v>
      </c>
      <c r="K576" s="165"/>
      <c r="L576" s="34"/>
      <c r="M576" s="166" t="s">
        <v>1</v>
      </c>
      <c r="N576" s="167" t="s">
        <v>42</v>
      </c>
      <c r="O576" s="59"/>
      <c r="P576" s="168">
        <f>O576*H576</f>
        <v>0</v>
      </c>
      <c r="Q576" s="168">
        <v>0.27994000000000002</v>
      </c>
      <c r="R576" s="168">
        <f>Q576*H576</f>
        <v>153.96700000000001</v>
      </c>
      <c r="S576" s="168">
        <v>0</v>
      </c>
      <c r="T576" s="169">
        <f>S576*H576</f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70" t="s">
        <v>156</v>
      </c>
      <c r="AT576" s="170" t="s">
        <v>152</v>
      </c>
      <c r="AU576" s="170" t="s">
        <v>157</v>
      </c>
      <c r="AY576" s="18" t="s">
        <v>150</v>
      </c>
      <c r="BE576" s="171">
        <f>IF(N576="základná",J576,0)</f>
        <v>0</v>
      </c>
      <c r="BF576" s="171">
        <f>IF(N576="znížená",J576,0)</f>
        <v>0</v>
      </c>
      <c r="BG576" s="171">
        <f>IF(N576="zákl. prenesená",J576,0)</f>
        <v>0</v>
      </c>
      <c r="BH576" s="171">
        <f>IF(N576="zníž. prenesená",J576,0)</f>
        <v>0</v>
      </c>
      <c r="BI576" s="171">
        <f>IF(N576="nulová",J576,0)</f>
        <v>0</v>
      </c>
      <c r="BJ576" s="18" t="s">
        <v>157</v>
      </c>
      <c r="BK576" s="172">
        <f>ROUND(I576*H576,3)</f>
        <v>0</v>
      </c>
      <c r="BL576" s="18" t="s">
        <v>156</v>
      </c>
      <c r="BM576" s="170" t="s">
        <v>660</v>
      </c>
    </row>
    <row r="577" spans="1:65" s="2" customFormat="1" ht="16.5" customHeight="1">
      <c r="A577" s="33"/>
      <c r="B577" s="158"/>
      <c r="C577" s="159" t="s">
        <v>661</v>
      </c>
      <c r="D577" s="159" t="s">
        <v>152</v>
      </c>
      <c r="E577" s="160" t="s">
        <v>662</v>
      </c>
      <c r="F577" s="161" t="s">
        <v>663</v>
      </c>
      <c r="G577" s="162" t="s">
        <v>155</v>
      </c>
      <c r="H577" s="163">
        <v>550</v>
      </c>
      <c r="I577" s="164"/>
      <c r="J577" s="163">
        <f>ROUND(I577*H577,3)</f>
        <v>0</v>
      </c>
      <c r="K577" s="165"/>
      <c r="L577" s="34"/>
      <c r="M577" s="166" t="s">
        <v>1</v>
      </c>
      <c r="N577" s="167" t="s">
        <v>42</v>
      </c>
      <c r="O577" s="59"/>
      <c r="P577" s="168">
        <f>O577*H577</f>
        <v>0</v>
      </c>
      <c r="Q577" s="168">
        <v>0.16800000000000001</v>
      </c>
      <c r="R577" s="168">
        <f>Q577*H577</f>
        <v>92.4</v>
      </c>
      <c r="S577" s="168">
        <v>0</v>
      </c>
      <c r="T577" s="169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70" t="s">
        <v>156</v>
      </c>
      <c r="AT577" s="170" t="s">
        <v>152</v>
      </c>
      <c r="AU577" s="170" t="s">
        <v>157</v>
      </c>
      <c r="AY577" s="18" t="s">
        <v>150</v>
      </c>
      <c r="BE577" s="171">
        <f>IF(N577="základná",J577,0)</f>
        <v>0</v>
      </c>
      <c r="BF577" s="171">
        <f>IF(N577="znížená",J577,0)</f>
        <v>0</v>
      </c>
      <c r="BG577" s="171">
        <f>IF(N577="zákl. prenesená",J577,0)</f>
        <v>0</v>
      </c>
      <c r="BH577" s="171">
        <f>IF(N577="zníž. prenesená",J577,0)</f>
        <v>0</v>
      </c>
      <c r="BI577" s="171">
        <f>IF(N577="nulová",J577,0)</f>
        <v>0</v>
      </c>
      <c r="BJ577" s="18" t="s">
        <v>157</v>
      </c>
      <c r="BK577" s="172">
        <f>ROUND(I577*H577,3)</f>
        <v>0</v>
      </c>
      <c r="BL577" s="18" t="s">
        <v>156</v>
      </c>
      <c r="BM577" s="170" t="s">
        <v>664</v>
      </c>
    </row>
    <row r="578" spans="1:65" s="2" customFormat="1" ht="16.5" customHeight="1">
      <c r="A578" s="33"/>
      <c r="B578" s="158"/>
      <c r="C578" s="205" t="s">
        <v>665</v>
      </c>
      <c r="D578" s="205" t="s">
        <v>368</v>
      </c>
      <c r="E578" s="206" t="s">
        <v>666</v>
      </c>
      <c r="F578" s="207" t="s">
        <v>667</v>
      </c>
      <c r="G578" s="208" t="s">
        <v>155</v>
      </c>
      <c r="H578" s="209">
        <v>561</v>
      </c>
      <c r="I578" s="210"/>
      <c r="J578" s="209">
        <f>ROUND(I578*H578,3)</f>
        <v>0</v>
      </c>
      <c r="K578" s="211"/>
      <c r="L578" s="212"/>
      <c r="M578" s="213" t="s">
        <v>1</v>
      </c>
      <c r="N578" s="214" t="s">
        <v>42</v>
      </c>
      <c r="O578" s="59"/>
      <c r="P578" s="168">
        <f>O578*H578</f>
        <v>0</v>
      </c>
      <c r="Q578" s="168">
        <v>0.184</v>
      </c>
      <c r="R578" s="168">
        <f>Q578*H578</f>
        <v>103.224</v>
      </c>
      <c r="S578" s="168">
        <v>0</v>
      </c>
      <c r="T578" s="169">
        <f>S578*H578</f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70" t="s">
        <v>189</v>
      </c>
      <c r="AT578" s="170" t="s">
        <v>368</v>
      </c>
      <c r="AU578" s="170" t="s">
        <v>157</v>
      </c>
      <c r="AY578" s="18" t="s">
        <v>150</v>
      </c>
      <c r="BE578" s="171">
        <f>IF(N578="základná",J578,0)</f>
        <v>0</v>
      </c>
      <c r="BF578" s="171">
        <f>IF(N578="znížená",J578,0)</f>
        <v>0</v>
      </c>
      <c r="BG578" s="171">
        <f>IF(N578="zákl. prenesená",J578,0)</f>
        <v>0</v>
      </c>
      <c r="BH578" s="171">
        <f>IF(N578="zníž. prenesená",J578,0)</f>
        <v>0</v>
      </c>
      <c r="BI578" s="171">
        <f>IF(N578="nulová",J578,0)</f>
        <v>0</v>
      </c>
      <c r="BJ578" s="18" t="s">
        <v>157</v>
      </c>
      <c r="BK578" s="172">
        <f>ROUND(I578*H578,3)</f>
        <v>0</v>
      </c>
      <c r="BL578" s="18" t="s">
        <v>156</v>
      </c>
      <c r="BM578" s="170" t="s">
        <v>668</v>
      </c>
    </row>
    <row r="579" spans="1:65" s="14" customFormat="1" ht="11.25">
      <c r="B579" s="181"/>
      <c r="D579" s="174" t="s">
        <v>167</v>
      </c>
      <c r="E579" s="182" t="s">
        <v>1</v>
      </c>
      <c r="F579" s="183" t="s">
        <v>669</v>
      </c>
      <c r="H579" s="184">
        <v>561</v>
      </c>
      <c r="I579" s="185"/>
      <c r="L579" s="181"/>
      <c r="M579" s="186"/>
      <c r="N579" s="187"/>
      <c r="O579" s="187"/>
      <c r="P579" s="187"/>
      <c r="Q579" s="187"/>
      <c r="R579" s="187"/>
      <c r="S579" s="187"/>
      <c r="T579" s="188"/>
      <c r="AT579" s="182" t="s">
        <v>167</v>
      </c>
      <c r="AU579" s="182" t="s">
        <v>157</v>
      </c>
      <c r="AV579" s="14" t="s">
        <v>157</v>
      </c>
      <c r="AW579" s="14" t="s">
        <v>30</v>
      </c>
      <c r="AX579" s="14" t="s">
        <v>81</v>
      </c>
      <c r="AY579" s="182" t="s">
        <v>150</v>
      </c>
    </row>
    <row r="580" spans="1:65" s="2" customFormat="1" ht="24" customHeight="1">
      <c r="A580" s="33"/>
      <c r="B580" s="158"/>
      <c r="C580" s="159" t="s">
        <v>670</v>
      </c>
      <c r="D580" s="159" t="s">
        <v>152</v>
      </c>
      <c r="E580" s="160" t="s">
        <v>671</v>
      </c>
      <c r="F580" s="161" t="s">
        <v>672</v>
      </c>
      <c r="G580" s="162" t="s">
        <v>459</v>
      </c>
      <c r="H580" s="163">
        <v>182</v>
      </c>
      <c r="I580" s="164"/>
      <c r="J580" s="163">
        <f>ROUND(I580*H580,3)</f>
        <v>0</v>
      </c>
      <c r="K580" s="165"/>
      <c r="L580" s="34"/>
      <c r="M580" s="166" t="s">
        <v>1</v>
      </c>
      <c r="N580" s="167" t="s">
        <v>42</v>
      </c>
      <c r="O580" s="59"/>
      <c r="P580" s="168">
        <f>O580*H580</f>
        <v>0</v>
      </c>
      <c r="Q580" s="168">
        <v>0.10562000000000001</v>
      </c>
      <c r="R580" s="168">
        <f>Q580*H580</f>
        <v>19.222840000000001</v>
      </c>
      <c r="S580" s="168">
        <v>0</v>
      </c>
      <c r="T580" s="169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70" t="s">
        <v>156</v>
      </c>
      <c r="AT580" s="170" t="s">
        <v>152</v>
      </c>
      <c r="AU580" s="170" t="s">
        <v>157</v>
      </c>
      <c r="AY580" s="18" t="s">
        <v>150</v>
      </c>
      <c r="BE580" s="171">
        <f>IF(N580="základná",J580,0)</f>
        <v>0</v>
      </c>
      <c r="BF580" s="171">
        <f>IF(N580="znížená",J580,0)</f>
        <v>0</v>
      </c>
      <c r="BG580" s="171">
        <f>IF(N580="zákl. prenesená",J580,0)</f>
        <v>0</v>
      </c>
      <c r="BH580" s="171">
        <f>IF(N580="zníž. prenesená",J580,0)</f>
        <v>0</v>
      </c>
      <c r="BI580" s="171">
        <f>IF(N580="nulová",J580,0)</f>
        <v>0</v>
      </c>
      <c r="BJ580" s="18" t="s">
        <v>157</v>
      </c>
      <c r="BK580" s="172">
        <f>ROUND(I580*H580,3)</f>
        <v>0</v>
      </c>
      <c r="BL580" s="18" t="s">
        <v>156</v>
      </c>
      <c r="BM580" s="170" t="s">
        <v>673</v>
      </c>
    </row>
    <row r="581" spans="1:65" s="13" customFormat="1" ht="11.25">
      <c r="B581" s="173"/>
      <c r="D581" s="174" t="s">
        <v>167</v>
      </c>
      <c r="E581" s="175" t="s">
        <v>1</v>
      </c>
      <c r="F581" s="176" t="s">
        <v>674</v>
      </c>
      <c r="H581" s="175" t="s">
        <v>1</v>
      </c>
      <c r="I581" s="177"/>
      <c r="L581" s="173"/>
      <c r="M581" s="178"/>
      <c r="N581" s="179"/>
      <c r="O581" s="179"/>
      <c r="P581" s="179"/>
      <c r="Q581" s="179"/>
      <c r="R581" s="179"/>
      <c r="S581" s="179"/>
      <c r="T581" s="180"/>
      <c r="AT581" s="175" t="s">
        <v>167</v>
      </c>
      <c r="AU581" s="175" t="s">
        <v>157</v>
      </c>
      <c r="AV581" s="13" t="s">
        <v>81</v>
      </c>
      <c r="AW581" s="13" t="s">
        <v>30</v>
      </c>
      <c r="AX581" s="13" t="s">
        <v>76</v>
      </c>
      <c r="AY581" s="175" t="s">
        <v>150</v>
      </c>
    </row>
    <row r="582" spans="1:65" s="14" customFormat="1" ht="11.25">
      <c r="B582" s="181"/>
      <c r="D582" s="174" t="s">
        <v>167</v>
      </c>
      <c r="E582" s="182" t="s">
        <v>1</v>
      </c>
      <c r="F582" s="183" t="s">
        <v>675</v>
      </c>
      <c r="H582" s="184">
        <v>72</v>
      </c>
      <c r="I582" s="185"/>
      <c r="L582" s="181"/>
      <c r="M582" s="186"/>
      <c r="N582" s="187"/>
      <c r="O582" s="187"/>
      <c r="P582" s="187"/>
      <c r="Q582" s="187"/>
      <c r="R582" s="187"/>
      <c r="S582" s="187"/>
      <c r="T582" s="188"/>
      <c r="AT582" s="182" t="s">
        <v>167</v>
      </c>
      <c r="AU582" s="182" t="s">
        <v>157</v>
      </c>
      <c r="AV582" s="14" t="s">
        <v>157</v>
      </c>
      <c r="AW582" s="14" t="s">
        <v>30</v>
      </c>
      <c r="AX582" s="14" t="s">
        <v>76</v>
      </c>
      <c r="AY582" s="182" t="s">
        <v>150</v>
      </c>
    </row>
    <row r="583" spans="1:65" s="13" customFormat="1" ht="11.25">
      <c r="B583" s="173"/>
      <c r="D583" s="174" t="s">
        <v>167</v>
      </c>
      <c r="E583" s="175" t="s">
        <v>1</v>
      </c>
      <c r="F583" s="176" t="s">
        <v>676</v>
      </c>
      <c r="H583" s="175" t="s">
        <v>1</v>
      </c>
      <c r="I583" s="177"/>
      <c r="L583" s="173"/>
      <c r="M583" s="178"/>
      <c r="N583" s="179"/>
      <c r="O583" s="179"/>
      <c r="P583" s="179"/>
      <c r="Q583" s="179"/>
      <c r="R583" s="179"/>
      <c r="S583" s="179"/>
      <c r="T583" s="180"/>
      <c r="AT583" s="175" t="s">
        <v>167</v>
      </c>
      <c r="AU583" s="175" t="s">
        <v>157</v>
      </c>
      <c r="AV583" s="13" t="s">
        <v>81</v>
      </c>
      <c r="AW583" s="13" t="s">
        <v>30</v>
      </c>
      <c r="AX583" s="13" t="s">
        <v>76</v>
      </c>
      <c r="AY583" s="175" t="s">
        <v>150</v>
      </c>
    </row>
    <row r="584" spans="1:65" s="14" customFormat="1" ht="11.25">
      <c r="B584" s="181"/>
      <c r="D584" s="174" t="s">
        <v>167</v>
      </c>
      <c r="E584" s="182" t="s">
        <v>1</v>
      </c>
      <c r="F584" s="183" t="s">
        <v>677</v>
      </c>
      <c r="H584" s="184">
        <v>110</v>
      </c>
      <c r="I584" s="185"/>
      <c r="L584" s="181"/>
      <c r="M584" s="186"/>
      <c r="N584" s="187"/>
      <c r="O584" s="187"/>
      <c r="P584" s="187"/>
      <c r="Q584" s="187"/>
      <c r="R584" s="187"/>
      <c r="S584" s="187"/>
      <c r="T584" s="188"/>
      <c r="AT584" s="182" t="s">
        <v>167</v>
      </c>
      <c r="AU584" s="182" t="s">
        <v>157</v>
      </c>
      <c r="AV584" s="14" t="s">
        <v>157</v>
      </c>
      <c r="AW584" s="14" t="s">
        <v>30</v>
      </c>
      <c r="AX584" s="14" t="s">
        <v>76</v>
      </c>
      <c r="AY584" s="182" t="s">
        <v>150</v>
      </c>
    </row>
    <row r="585" spans="1:65" s="15" customFormat="1" ht="11.25">
      <c r="B585" s="189"/>
      <c r="D585" s="174" t="s">
        <v>167</v>
      </c>
      <c r="E585" s="190" t="s">
        <v>1</v>
      </c>
      <c r="F585" s="191" t="s">
        <v>173</v>
      </c>
      <c r="H585" s="192">
        <v>182</v>
      </c>
      <c r="I585" s="193"/>
      <c r="L585" s="189"/>
      <c r="M585" s="194"/>
      <c r="N585" s="195"/>
      <c r="O585" s="195"/>
      <c r="P585" s="195"/>
      <c r="Q585" s="195"/>
      <c r="R585" s="195"/>
      <c r="S585" s="195"/>
      <c r="T585" s="196"/>
      <c r="AT585" s="190" t="s">
        <v>167</v>
      </c>
      <c r="AU585" s="190" t="s">
        <v>157</v>
      </c>
      <c r="AV585" s="15" t="s">
        <v>156</v>
      </c>
      <c r="AW585" s="15" t="s">
        <v>30</v>
      </c>
      <c r="AX585" s="15" t="s">
        <v>81</v>
      </c>
      <c r="AY585" s="190" t="s">
        <v>150</v>
      </c>
    </row>
    <row r="586" spans="1:65" s="2" customFormat="1" ht="16.5" customHeight="1">
      <c r="A586" s="33"/>
      <c r="B586" s="158"/>
      <c r="C586" s="205" t="s">
        <v>678</v>
      </c>
      <c r="D586" s="205" t="s">
        <v>368</v>
      </c>
      <c r="E586" s="206" t="s">
        <v>679</v>
      </c>
      <c r="F586" s="207" t="s">
        <v>680</v>
      </c>
      <c r="G586" s="208" t="s">
        <v>350</v>
      </c>
      <c r="H586" s="209">
        <v>74</v>
      </c>
      <c r="I586" s="210"/>
      <c r="J586" s="209">
        <f>ROUND(I586*H586,3)</f>
        <v>0</v>
      </c>
      <c r="K586" s="211"/>
      <c r="L586" s="212"/>
      <c r="M586" s="213" t="s">
        <v>1</v>
      </c>
      <c r="N586" s="214" t="s">
        <v>42</v>
      </c>
      <c r="O586" s="59"/>
      <c r="P586" s="168">
        <f>O586*H586</f>
        <v>0</v>
      </c>
      <c r="Q586" s="168">
        <v>2.3E-2</v>
      </c>
      <c r="R586" s="168">
        <f>Q586*H586</f>
        <v>1.702</v>
      </c>
      <c r="S586" s="168">
        <v>0</v>
      </c>
      <c r="T586" s="169">
        <f>S586*H586</f>
        <v>0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70" t="s">
        <v>189</v>
      </c>
      <c r="AT586" s="170" t="s">
        <v>368</v>
      </c>
      <c r="AU586" s="170" t="s">
        <v>157</v>
      </c>
      <c r="AY586" s="18" t="s">
        <v>150</v>
      </c>
      <c r="BE586" s="171">
        <f>IF(N586="základná",J586,0)</f>
        <v>0</v>
      </c>
      <c r="BF586" s="171">
        <f>IF(N586="znížená",J586,0)</f>
        <v>0</v>
      </c>
      <c r="BG586" s="171">
        <f>IF(N586="zákl. prenesená",J586,0)</f>
        <v>0</v>
      </c>
      <c r="BH586" s="171">
        <f>IF(N586="zníž. prenesená",J586,0)</f>
        <v>0</v>
      </c>
      <c r="BI586" s="171">
        <f>IF(N586="nulová",J586,0)</f>
        <v>0</v>
      </c>
      <c r="BJ586" s="18" t="s">
        <v>157</v>
      </c>
      <c r="BK586" s="172">
        <f>ROUND(I586*H586,3)</f>
        <v>0</v>
      </c>
      <c r="BL586" s="18" t="s">
        <v>156</v>
      </c>
      <c r="BM586" s="170" t="s">
        <v>681</v>
      </c>
    </row>
    <row r="587" spans="1:65" s="2" customFormat="1" ht="16.5" customHeight="1">
      <c r="A587" s="33"/>
      <c r="B587" s="158"/>
      <c r="C587" s="205" t="s">
        <v>682</v>
      </c>
      <c r="D587" s="205" t="s">
        <v>368</v>
      </c>
      <c r="E587" s="206" t="s">
        <v>683</v>
      </c>
      <c r="F587" s="207" t="s">
        <v>684</v>
      </c>
      <c r="G587" s="208" t="s">
        <v>350</v>
      </c>
      <c r="H587" s="209">
        <v>113</v>
      </c>
      <c r="I587" s="210"/>
      <c r="J587" s="209">
        <f>ROUND(I587*H587,3)</f>
        <v>0</v>
      </c>
      <c r="K587" s="211"/>
      <c r="L587" s="212"/>
      <c r="M587" s="213" t="s">
        <v>1</v>
      </c>
      <c r="N587" s="214" t="s">
        <v>42</v>
      </c>
      <c r="O587" s="59"/>
      <c r="P587" s="168">
        <f>O587*H587</f>
        <v>0</v>
      </c>
      <c r="Q587" s="168">
        <v>2.1999999999999999E-2</v>
      </c>
      <c r="R587" s="168">
        <f>Q587*H587</f>
        <v>2.4859999999999998</v>
      </c>
      <c r="S587" s="168">
        <v>0</v>
      </c>
      <c r="T587" s="169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70" t="s">
        <v>189</v>
      </c>
      <c r="AT587" s="170" t="s">
        <v>368</v>
      </c>
      <c r="AU587" s="170" t="s">
        <v>157</v>
      </c>
      <c r="AY587" s="18" t="s">
        <v>150</v>
      </c>
      <c r="BE587" s="171">
        <f>IF(N587="základná",J587,0)</f>
        <v>0</v>
      </c>
      <c r="BF587" s="171">
        <f>IF(N587="znížená",J587,0)</f>
        <v>0</v>
      </c>
      <c r="BG587" s="171">
        <f>IF(N587="zákl. prenesená",J587,0)</f>
        <v>0</v>
      </c>
      <c r="BH587" s="171">
        <f>IF(N587="zníž. prenesená",J587,0)</f>
        <v>0</v>
      </c>
      <c r="BI587" s="171">
        <f>IF(N587="nulová",J587,0)</f>
        <v>0</v>
      </c>
      <c r="BJ587" s="18" t="s">
        <v>157</v>
      </c>
      <c r="BK587" s="172">
        <f>ROUND(I587*H587,3)</f>
        <v>0</v>
      </c>
      <c r="BL587" s="18" t="s">
        <v>156</v>
      </c>
      <c r="BM587" s="170" t="s">
        <v>685</v>
      </c>
    </row>
    <row r="588" spans="1:65" s="12" customFormat="1" ht="22.9" customHeight="1">
      <c r="B588" s="145"/>
      <c r="D588" s="146" t="s">
        <v>75</v>
      </c>
      <c r="E588" s="156" t="s">
        <v>181</v>
      </c>
      <c r="F588" s="156" t="s">
        <v>686</v>
      </c>
      <c r="I588" s="148"/>
      <c r="J588" s="157">
        <f>BK588</f>
        <v>0</v>
      </c>
      <c r="L588" s="145"/>
      <c r="M588" s="150"/>
      <c r="N588" s="151"/>
      <c r="O588" s="151"/>
      <c r="P588" s="152">
        <f>SUM(P589:P1347)</f>
        <v>0</v>
      </c>
      <c r="Q588" s="151"/>
      <c r="R588" s="152">
        <f>SUM(R589:R1347)</f>
        <v>397.73725883999992</v>
      </c>
      <c r="S588" s="151"/>
      <c r="T588" s="153">
        <f>SUM(T589:T1347)</f>
        <v>0</v>
      </c>
      <c r="AR588" s="146" t="s">
        <v>81</v>
      </c>
      <c r="AT588" s="154" t="s">
        <v>75</v>
      </c>
      <c r="AU588" s="154" t="s">
        <v>81</v>
      </c>
      <c r="AY588" s="146" t="s">
        <v>150</v>
      </c>
      <c r="BK588" s="155">
        <f>SUM(BK589:BK1347)</f>
        <v>0</v>
      </c>
    </row>
    <row r="589" spans="1:65" s="2" customFormat="1" ht="24" customHeight="1">
      <c r="A589" s="33"/>
      <c r="B589" s="158"/>
      <c r="C589" s="159" t="s">
        <v>687</v>
      </c>
      <c r="D589" s="159" t="s">
        <v>152</v>
      </c>
      <c r="E589" s="160" t="s">
        <v>688</v>
      </c>
      <c r="F589" s="161" t="s">
        <v>689</v>
      </c>
      <c r="G589" s="162" t="s">
        <v>155</v>
      </c>
      <c r="H589" s="163">
        <v>4462.0429999999997</v>
      </c>
      <c r="I589" s="164"/>
      <c r="J589" s="163">
        <f>ROUND(I589*H589,3)</f>
        <v>0</v>
      </c>
      <c r="K589" s="165"/>
      <c r="L589" s="34"/>
      <c r="M589" s="166" t="s">
        <v>1</v>
      </c>
      <c r="N589" s="167" t="s">
        <v>42</v>
      </c>
      <c r="O589" s="59"/>
      <c r="P589" s="168">
        <f>O589*H589</f>
        <v>0</v>
      </c>
      <c r="Q589" s="168">
        <v>1.899E-2</v>
      </c>
      <c r="R589" s="168">
        <f>Q589*H589</f>
        <v>84.734196569999995</v>
      </c>
      <c r="S589" s="168">
        <v>0</v>
      </c>
      <c r="T589" s="169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70" t="s">
        <v>156</v>
      </c>
      <c r="AT589" s="170" t="s">
        <v>152</v>
      </c>
      <c r="AU589" s="170" t="s">
        <v>157</v>
      </c>
      <c r="AY589" s="18" t="s">
        <v>150</v>
      </c>
      <c r="BE589" s="171">
        <f>IF(N589="základná",J589,0)</f>
        <v>0</v>
      </c>
      <c r="BF589" s="171">
        <f>IF(N589="znížená",J589,0)</f>
        <v>0</v>
      </c>
      <c r="BG589" s="171">
        <f>IF(N589="zákl. prenesená",J589,0)</f>
        <v>0</v>
      </c>
      <c r="BH589" s="171">
        <f>IF(N589="zníž. prenesená",J589,0)</f>
        <v>0</v>
      </c>
      <c r="BI589" s="171">
        <f>IF(N589="nulová",J589,0)</f>
        <v>0</v>
      </c>
      <c r="BJ589" s="18" t="s">
        <v>157</v>
      </c>
      <c r="BK589" s="172">
        <f>ROUND(I589*H589,3)</f>
        <v>0</v>
      </c>
      <c r="BL589" s="18" t="s">
        <v>156</v>
      </c>
      <c r="BM589" s="170" t="s">
        <v>690</v>
      </c>
    </row>
    <row r="590" spans="1:65" s="13" customFormat="1" ht="11.25">
      <c r="B590" s="173"/>
      <c r="D590" s="174" t="s">
        <v>167</v>
      </c>
      <c r="E590" s="175" t="s">
        <v>1</v>
      </c>
      <c r="F590" s="176" t="s">
        <v>212</v>
      </c>
      <c r="H590" s="175" t="s">
        <v>1</v>
      </c>
      <c r="I590" s="177"/>
      <c r="L590" s="173"/>
      <c r="M590" s="178"/>
      <c r="N590" s="179"/>
      <c r="O590" s="179"/>
      <c r="P590" s="179"/>
      <c r="Q590" s="179"/>
      <c r="R590" s="179"/>
      <c r="S590" s="179"/>
      <c r="T590" s="180"/>
      <c r="AT590" s="175" t="s">
        <v>167</v>
      </c>
      <c r="AU590" s="175" t="s">
        <v>157</v>
      </c>
      <c r="AV590" s="13" t="s">
        <v>81</v>
      </c>
      <c r="AW590" s="13" t="s">
        <v>30</v>
      </c>
      <c r="AX590" s="13" t="s">
        <v>76</v>
      </c>
      <c r="AY590" s="175" t="s">
        <v>150</v>
      </c>
    </row>
    <row r="591" spans="1:65" s="13" customFormat="1" ht="11.25">
      <c r="B591" s="173"/>
      <c r="D591" s="174" t="s">
        <v>167</v>
      </c>
      <c r="E591" s="175" t="s">
        <v>1</v>
      </c>
      <c r="F591" s="176" t="s">
        <v>691</v>
      </c>
      <c r="H591" s="175" t="s">
        <v>1</v>
      </c>
      <c r="I591" s="177"/>
      <c r="L591" s="173"/>
      <c r="M591" s="178"/>
      <c r="N591" s="179"/>
      <c r="O591" s="179"/>
      <c r="P591" s="179"/>
      <c r="Q591" s="179"/>
      <c r="R591" s="179"/>
      <c r="S591" s="179"/>
      <c r="T591" s="180"/>
      <c r="AT591" s="175" t="s">
        <v>167</v>
      </c>
      <c r="AU591" s="175" t="s">
        <v>157</v>
      </c>
      <c r="AV591" s="13" t="s">
        <v>81</v>
      </c>
      <c r="AW591" s="13" t="s">
        <v>30</v>
      </c>
      <c r="AX591" s="13" t="s">
        <v>76</v>
      </c>
      <c r="AY591" s="175" t="s">
        <v>150</v>
      </c>
    </row>
    <row r="592" spans="1:65" s="13" customFormat="1" ht="11.25">
      <c r="B592" s="173"/>
      <c r="D592" s="174" t="s">
        <v>167</v>
      </c>
      <c r="E592" s="175" t="s">
        <v>1</v>
      </c>
      <c r="F592" s="176" t="s">
        <v>692</v>
      </c>
      <c r="H592" s="175" t="s">
        <v>1</v>
      </c>
      <c r="I592" s="177"/>
      <c r="L592" s="173"/>
      <c r="M592" s="178"/>
      <c r="N592" s="179"/>
      <c r="O592" s="179"/>
      <c r="P592" s="179"/>
      <c r="Q592" s="179"/>
      <c r="R592" s="179"/>
      <c r="S592" s="179"/>
      <c r="T592" s="180"/>
      <c r="AT592" s="175" t="s">
        <v>167</v>
      </c>
      <c r="AU592" s="175" t="s">
        <v>157</v>
      </c>
      <c r="AV592" s="13" t="s">
        <v>81</v>
      </c>
      <c r="AW592" s="13" t="s">
        <v>30</v>
      </c>
      <c r="AX592" s="13" t="s">
        <v>76</v>
      </c>
      <c r="AY592" s="175" t="s">
        <v>150</v>
      </c>
    </row>
    <row r="593" spans="2:51" s="14" customFormat="1" ht="11.25">
      <c r="B593" s="181"/>
      <c r="D593" s="174" t="s">
        <v>167</v>
      </c>
      <c r="E593" s="182" t="s">
        <v>1</v>
      </c>
      <c r="F593" s="183" t="s">
        <v>693</v>
      </c>
      <c r="H593" s="184">
        <v>135.37</v>
      </c>
      <c r="I593" s="185"/>
      <c r="L593" s="181"/>
      <c r="M593" s="186"/>
      <c r="N593" s="187"/>
      <c r="O593" s="187"/>
      <c r="P593" s="187"/>
      <c r="Q593" s="187"/>
      <c r="R593" s="187"/>
      <c r="S593" s="187"/>
      <c r="T593" s="188"/>
      <c r="AT593" s="182" t="s">
        <v>167</v>
      </c>
      <c r="AU593" s="182" t="s">
        <v>157</v>
      </c>
      <c r="AV593" s="14" t="s">
        <v>157</v>
      </c>
      <c r="AW593" s="14" t="s">
        <v>30</v>
      </c>
      <c r="AX593" s="14" t="s">
        <v>76</v>
      </c>
      <c r="AY593" s="182" t="s">
        <v>150</v>
      </c>
    </row>
    <row r="594" spans="2:51" s="13" customFormat="1" ht="11.25">
      <c r="B594" s="173"/>
      <c r="D594" s="174" t="s">
        <v>167</v>
      </c>
      <c r="E594" s="175" t="s">
        <v>1</v>
      </c>
      <c r="F594" s="176" t="s">
        <v>694</v>
      </c>
      <c r="H594" s="175" t="s">
        <v>1</v>
      </c>
      <c r="I594" s="177"/>
      <c r="L594" s="173"/>
      <c r="M594" s="178"/>
      <c r="N594" s="179"/>
      <c r="O594" s="179"/>
      <c r="P594" s="179"/>
      <c r="Q594" s="179"/>
      <c r="R594" s="179"/>
      <c r="S594" s="179"/>
      <c r="T594" s="180"/>
      <c r="AT594" s="175" t="s">
        <v>167</v>
      </c>
      <c r="AU594" s="175" t="s">
        <v>157</v>
      </c>
      <c r="AV594" s="13" t="s">
        <v>81</v>
      </c>
      <c r="AW594" s="13" t="s">
        <v>30</v>
      </c>
      <c r="AX594" s="13" t="s">
        <v>76</v>
      </c>
      <c r="AY594" s="175" t="s">
        <v>150</v>
      </c>
    </row>
    <row r="595" spans="2:51" s="13" customFormat="1" ht="11.25">
      <c r="B595" s="173"/>
      <c r="D595" s="174" t="s">
        <v>167</v>
      </c>
      <c r="E595" s="175" t="s">
        <v>1</v>
      </c>
      <c r="F595" s="176" t="s">
        <v>695</v>
      </c>
      <c r="H595" s="175" t="s">
        <v>1</v>
      </c>
      <c r="I595" s="177"/>
      <c r="L595" s="173"/>
      <c r="M595" s="178"/>
      <c r="N595" s="179"/>
      <c r="O595" s="179"/>
      <c r="P595" s="179"/>
      <c r="Q595" s="179"/>
      <c r="R595" s="179"/>
      <c r="S595" s="179"/>
      <c r="T595" s="180"/>
      <c r="AT595" s="175" t="s">
        <v>167</v>
      </c>
      <c r="AU595" s="175" t="s">
        <v>157</v>
      </c>
      <c r="AV595" s="13" t="s">
        <v>81</v>
      </c>
      <c r="AW595" s="13" t="s">
        <v>30</v>
      </c>
      <c r="AX595" s="13" t="s">
        <v>76</v>
      </c>
      <c r="AY595" s="175" t="s">
        <v>150</v>
      </c>
    </row>
    <row r="596" spans="2:51" s="14" customFormat="1" ht="11.25">
      <c r="B596" s="181"/>
      <c r="D596" s="174" t="s">
        <v>167</v>
      </c>
      <c r="E596" s="182" t="s">
        <v>1</v>
      </c>
      <c r="F596" s="183" t="s">
        <v>696</v>
      </c>
      <c r="H596" s="184">
        <v>32.159999999999997</v>
      </c>
      <c r="I596" s="185"/>
      <c r="L596" s="181"/>
      <c r="M596" s="186"/>
      <c r="N596" s="187"/>
      <c r="O596" s="187"/>
      <c r="P596" s="187"/>
      <c r="Q596" s="187"/>
      <c r="R596" s="187"/>
      <c r="S596" s="187"/>
      <c r="T596" s="188"/>
      <c r="AT596" s="182" t="s">
        <v>167</v>
      </c>
      <c r="AU596" s="182" t="s">
        <v>157</v>
      </c>
      <c r="AV596" s="14" t="s">
        <v>157</v>
      </c>
      <c r="AW596" s="14" t="s">
        <v>30</v>
      </c>
      <c r="AX596" s="14" t="s">
        <v>76</v>
      </c>
      <c r="AY596" s="182" t="s">
        <v>150</v>
      </c>
    </row>
    <row r="597" spans="2:51" s="14" customFormat="1" ht="11.25">
      <c r="B597" s="181"/>
      <c r="D597" s="174" t="s">
        <v>167</v>
      </c>
      <c r="E597" s="182" t="s">
        <v>1</v>
      </c>
      <c r="F597" s="183" t="s">
        <v>697</v>
      </c>
      <c r="H597" s="184">
        <v>-3.2</v>
      </c>
      <c r="I597" s="185"/>
      <c r="L597" s="181"/>
      <c r="M597" s="186"/>
      <c r="N597" s="187"/>
      <c r="O597" s="187"/>
      <c r="P597" s="187"/>
      <c r="Q597" s="187"/>
      <c r="R597" s="187"/>
      <c r="S597" s="187"/>
      <c r="T597" s="188"/>
      <c r="AT597" s="182" t="s">
        <v>167</v>
      </c>
      <c r="AU597" s="182" t="s">
        <v>157</v>
      </c>
      <c r="AV597" s="14" t="s">
        <v>157</v>
      </c>
      <c r="AW597" s="14" t="s">
        <v>30</v>
      </c>
      <c r="AX597" s="14" t="s">
        <v>76</v>
      </c>
      <c r="AY597" s="182" t="s">
        <v>150</v>
      </c>
    </row>
    <row r="598" spans="2:51" s="13" customFormat="1" ht="11.25">
      <c r="B598" s="173"/>
      <c r="D598" s="174" t="s">
        <v>167</v>
      </c>
      <c r="E598" s="175" t="s">
        <v>1</v>
      </c>
      <c r="F598" s="176" t="s">
        <v>698</v>
      </c>
      <c r="H598" s="175" t="s">
        <v>1</v>
      </c>
      <c r="I598" s="177"/>
      <c r="L598" s="173"/>
      <c r="M598" s="178"/>
      <c r="N598" s="179"/>
      <c r="O598" s="179"/>
      <c r="P598" s="179"/>
      <c r="Q598" s="179"/>
      <c r="R598" s="179"/>
      <c r="S598" s="179"/>
      <c r="T598" s="180"/>
      <c r="AT598" s="175" t="s">
        <v>167</v>
      </c>
      <c r="AU598" s="175" t="s">
        <v>157</v>
      </c>
      <c r="AV598" s="13" t="s">
        <v>81</v>
      </c>
      <c r="AW598" s="13" t="s">
        <v>30</v>
      </c>
      <c r="AX598" s="13" t="s">
        <v>76</v>
      </c>
      <c r="AY598" s="175" t="s">
        <v>150</v>
      </c>
    </row>
    <row r="599" spans="2:51" s="14" customFormat="1" ht="11.25">
      <c r="B599" s="181"/>
      <c r="D599" s="174" t="s">
        <v>167</v>
      </c>
      <c r="E599" s="182" t="s">
        <v>1</v>
      </c>
      <c r="F599" s="183" t="s">
        <v>699</v>
      </c>
      <c r="H599" s="184">
        <v>40.56</v>
      </c>
      <c r="I599" s="185"/>
      <c r="L599" s="181"/>
      <c r="M599" s="186"/>
      <c r="N599" s="187"/>
      <c r="O599" s="187"/>
      <c r="P599" s="187"/>
      <c r="Q599" s="187"/>
      <c r="R599" s="187"/>
      <c r="S599" s="187"/>
      <c r="T599" s="188"/>
      <c r="AT599" s="182" t="s">
        <v>167</v>
      </c>
      <c r="AU599" s="182" t="s">
        <v>157</v>
      </c>
      <c r="AV599" s="14" t="s">
        <v>157</v>
      </c>
      <c r="AW599" s="14" t="s">
        <v>30</v>
      </c>
      <c r="AX599" s="14" t="s">
        <v>76</v>
      </c>
      <c r="AY599" s="182" t="s">
        <v>150</v>
      </c>
    </row>
    <row r="600" spans="2:51" s="14" customFormat="1" ht="11.25">
      <c r="B600" s="181"/>
      <c r="D600" s="174" t="s">
        <v>167</v>
      </c>
      <c r="E600" s="182" t="s">
        <v>1</v>
      </c>
      <c r="F600" s="183" t="s">
        <v>700</v>
      </c>
      <c r="H600" s="184">
        <v>-1.6</v>
      </c>
      <c r="I600" s="185"/>
      <c r="L600" s="181"/>
      <c r="M600" s="186"/>
      <c r="N600" s="187"/>
      <c r="O600" s="187"/>
      <c r="P600" s="187"/>
      <c r="Q600" s="187"/>
      <c r="R600" s="187"/>
      <c r="S600" s="187"/>
      <c r="T600" s="188"/>
      <c r="AT600" s="182" t="s">
        <v>167</v>
      </c>
      <c r="AU600" s="182" t="s">
        <v>157</v>
      </c>
      <c r="AV600" s="14" t="s">
        <v>157</v>
      </c>
      <c r="AW600" s="14" t="s">
        <v>30</v>
      </c>
      <c r="AX600" s="14" t="s">
        <v>76</v>
      </c>
      <c r="AY600" s="182" t="s">
        <v>150</v>
      </c>
    </row>
    <row r="601" spans="2:51" s="14" customFormat="1" ht="11.25">
      <c r="B601" s="181"/>
      <c r="D601" s="174" t="s">
        <v>167</v>
      </c>
      <c r="E601" s="182" t="s">
        <v>1</v>
      </c>
      <c r="F601" s="183" t="s">
        <v>701</v>
      </c>
      <c r="H601" s="184">
        <v>-3.6</v>
      </c>
      <c r="I601" s="185"/>
      <c r="L601" s="181"/>
      <c r="M601" s="186"/>
      <c r="N601" s="187"/>
      <c r="O601" s="187"/>
      <c r="P601" s="187"/>
      <c r="Q601" s="187"/>
      <c r="R601" s="187"/>
      <c r="S601" s="187"/>
      <c r="T601" s="188"/>
      <c r="AT601" s="182" t="s">
        <v>167</v>
      </c>
      <c r="AU601" s="182" t="s">
        <v>157</v>
      </c>
      <c r="AV601" s="14" t="s">
        <v>157</v>
      </c>
      <c r="AW601" s="14" t="s">
        <v>30</v>
      </c>
      <c r="AX601" s="14" t="s">
        <v>76</v>
      </c>
      <c r="AY601" s="182" t="s">
        <v>150</v>
      </c>
    </row>
    <row r="602" spans="2:51" s="13" customFormat="1" ht="11.25">
      <c r="B602" s="173"/>
      <c r="D602" s="174" t="s">
        <v>167</v>
      </c>
      <c r="E602" s="175" t="s">
        <v>1</v>
      </c>
      <c r="F602" s="176" t="s">
        <v>702</v>
      </c>
      <c r="H602" s="175" t="s">
        <v>1</v>
      </c>
      <c r="I602" s="177"/>
      <c r="L602" s="173"/>
      <c r="M602" s="178"/>
      <c r="N602" s="179"/>
      <c r="O602" s="179"/>
      <c r="P602" s="179"/>
      <c r="Q602" s="179"/>
      <c r="R602" s="179"/>
      <c r="S602" s="179"/>
      <c r="T602" s="180"/>
      <c r="AT602" s="175" t="s">
        <v>167</v>
      </c>
      <c r="AU602" s="175" t="s">
        <v>157</v>
      </c>
      <c r="AV602" s="13" t="s">
        <v>81</v>
      </c>
      <c r="AW602" s="13" t="s">
        <v>30</v>
      </c>
      <c r="AX602" s="13" t="s">
        <v>76</v>
      </c>
      <c r="AY602" s="175" t="s">
        <v>150</v>
      </c>
    </row>
    <row r="603" spans="2:51" s="14" customFormat="1" ht="11.25">
      <c r="B603" s="181"/>
      <c r="D603" s="174" t="s">
        <v>167</v>
      </c>
      <c r="E603" s="182" t="s">
        <v>1</v>
      </c>
      <c r="F603" s="183" t="s">
        <v>703</v>
      </c>
      <c r="H603" s="184">
        <v>35.28</v>
      </c>
      <c r="I603" s="185"/>
      <c r="L603" s="181"/>
      <c r="M603" s="186"/>
      <c r="N603" s="187"/>
      <c r="O603" s="187"/>
      <c r="P603" s="187"/>
      <c r="Q603" s="187"/>
      <c r="R603" s="187"/>
      <c r="S603" s="187"/>
      <c r="T603" s="188"/>
      <c r="AT603" s="182" t="s">
        <v>167</v>
      </c>
      <c r="AU603" s="182" t="s">
        <v>157</v>
      </c>
      <c r="AV603" s="14" t="s">
        <v>157</v>
      </c>
      <c r="AW603" s="14" t="s">
        <v>30</v>
      </c>
      <c r="AX603" s="14" t="s">
        <v>76</v>
      </c>
      <c r="AY603" s="182" t="s">
        <v>150</v>
      </c>
    </row>
    <row r="604" spans="2:51" s="14" customFormat="1" ht="11.25">
      <c r="B604" s="181"/>
      <c r="D604" s="174" t="s">
        <v>167</v>
      </c>
      <c r="E604" s="182" t="s">
        <v>1</v>
      </c>
      <c r="F604" s="183" t="s">
        <v>700</v>
      </c>
      <c r="H604" s="184">
        <v>-1.6</v>
      </c>
      <c r="I604" s="185"/>
      <c r="L604" s="181"/>
      <c r="M604" s="186"/>
      <c r="N604" s="187"/>
      <c r="O604" s="187"/>
      <c r="P604" s="187"/>
      <c r="Q604" s="187"/>
      <c r="R604" s="187"/>
      <c r="S604" s="187"/>
      <c r="T604" s="188"/>
      <c r="AT604" s="182" t="s">
        <v>167</v>
      </c>
      <c r="AU604" s="182" t="s">
        <v>157</v>
      </c>
      <c r="AV604" s="14" t="s">
        <v>157</v>
      </c>
      <c r="AW604" s="14" t="s">
        <v>30</v>
      </c>
      <c r="AX604" s="14" t="s">
        <v>76</v>
      </c>
      <c r="AY604" s="182" t="s">
        <v>150</v>
      </c>
    </row>
    <row r="605" spans="2:51" s="14" customFormat="1" ht="11.25">
      <c r="B605" s="181"/>
      <c r="D605" s="174" t="s">
        <v>167</v>
      </c>
      <c r="E605" s="182" t="s">
        <v>1</v>
      </c>
      <c r="F605" s="183" t="s">
        <v>701</v>
      </c>
      <c r="H605" s="184">
        <v>-3.6</v>
      </c>
      <c r="I605" s="185"/>
      <c r="L605" s="181"/>
      <c r="M605" s="186"/>
      <c r="N605" s="187"/>
      <c r="O605" s="187"/>
      <c r="P605" s="187"/>
      <c r="Q605" s="187"/>
      <c r="R605" s="187"/>
      <c r="S605" s="187"/>
      <c r="T605" s="188"/>
      <c r="AT605" s="182" t="s">
        <v>167</v>
      </c>
      <c r="AU605" s="182" t="s">
        <v>157</v>
      </c>
      <c r="AV605" s="14" t="s">
        <v>157</v>
      </c>
      <c r="AW605" s="14" t="s">
        <v>30</v>
      </c>
      <c r="AX605" s="14" t="s">
        <v>76</v>
      </c>
      <c r="AY605" s="182" t="s">
        <v>150</v>
      </c>
    </row>
    <row r="606" spans="2:51" s="13" customFormat="1" ht="11.25">
      <c r="B606" s="173"/>
      <c r="D606" s="174" t="s">
        <v>167</v>
      </c>
      <c r="E606" s="175" t="s">
        <v>1</v>
      </c>
      <c r="F606" s="176" t="s">
        <v>704</v>
      </c>
      <c r="H606" s="175" t="s">
        <v>1</v>
      </c>
      <c r="I606" s="177"/>
      <c r="L606" s="173"/>
      <c r="M606" s="178"/>
      <c r="N606" s="179"/>
      <c r="O606" s="179"/>
      <c r="P606" s="179"/>
      <c r="Q606" s="179"/>
      <c r="R606" s="179"/>
      <c r="S606" s="179"/>
      <c r="T606" s="180"/>
      <c r="AT606" s="175" t="s">
        <v>167</v>
      </c>
      <c r="AU606" s="175" t="s">
        <v>157</v>
      </c>
      <c r="AV606" s="13" t="s">
        <v>81</v>
      </c>
      <c r="AW606" s="13" t="s">
        <v>30</v>
      </c>
      <c r="AX606" s="13" t="s">
        <v>76</v>
      </c>
      <c r="AY606" s="175" t="s">
        <v>150</v>
      </c>
    </row>
    <row r="607" spans="2:51" s="14" customFormat="1" ht="11.25">
      <c r="B607" s="181"/>
      <c r="D607" s="174" t="s">
        <v>167</v>
      </c>
      <c r="E607" s="182" t="s">
        <v>1</v>
      </c>
      <c r="F607" s="183" t="s">
        <v>705</v>
      </c>
      <c r="H607" s="184">
        <v>54.72</v>
      </c>
      <c r="I607" s="185"/>
      <c r="L607" s="181"/>
      <c r="M607" s="186"/>
      <c r="N607" s="187"/>
      <c r="O607" s="187"/>
      <c r="P607" s="187"/>
      <c r="Q607" s="187"/>
      <c r="R607" s="187"/>
      <c r="S607" s="187"/>
      <c r="T607" s="188"/>
      <c r="AT607" s="182" t="s">
        <v>167</v>
      </c>
      <c r="AU607" s="182" t="s">
        <v>157</v>
      </c>
      <c r="AV607" s="14" t="s">
        <v>157</v>
      </c>
      <c r="AW607" s="14" t="s">
        <v>30</v>
      </c>
      <c r="AX607" s="14" t="s">
        <v>76</v>
      </c>
      <c r="AY607" s="182" t="s">
        <v>150</v>
      </c>
    </row>
    <row r="608" spans="2:51" s="14" customFormat="1" ht="11.25">
      <c r="B608" s="181"/>
      <c r="D608" s="174" t="s">
        <v>167</v>
      </c>
      <c r="E608" s="182" t="s">
        <v>1</v>
      </c>
      <c r="F608" s="183" t="s">
        <v>706</v>
      </c>
      <c r="H608" s="184">
        <v>-1.4</v>
      </c>
      <c r="I608" s="185"/>
      <c r="L608" s="181"/>
      <c r="M608" s="186"/>
      <c r="N608" s="187"/>
      <c r="O608" s="187"/>
      <c r="P608" s="187"/>
      <c r="Q608" s="187"/>
      <c r="R608" s="187"/>
      <c r="S608" s="187"/>
      <c r="T608" s="188"/>
      <c r="AT608" s="182" t="s">
        <v>167</v>
      </c>
      <c r="AU608" s="182" t="s">
        <v>157</v>
      </c>
      <c r="AV608" s="14" t="s">
        <v>157</v>
      </c>
      <c r="AW608" s="14" t="s">
        <v>30</v>
      </c>
      <c r="AX608" s="14" t="s">
        <v>76</v>
      </c>
      <c r="AY608" s="182" t="s">
        <v>150</v>
      </c>
    </row>
    <row r="609" spans="2:51" s="14" customFormat="1" ht="11.25">
      <c r="B609" s="181"/>
      <c r="D609" s="174" t="s">
        <v>167</v>
      </c>
      <c r="E609" s="182" t="s">
        <v>1</v>
      </c>
      <c r="F609" s="183" t="s">
        <v>700</v>
      </c>
      <c r="H609" s="184">
        <v>-1.6</v>
      </c>
      <c r="I609" s="185"/>
      <c r="L609" s="181"/>
      <c r="M609" s="186"/>
      <c r="N609" s="187"/>
      <c r="O609" s="187"/>
      <c r="P609" s="187"/>
      <c r="Q609" s="187"/>
      <c r="R609" s="187"/>
      <c r="S609" s="187"/>
      <c r="T609" s="188"/>
      <c r="AT609" s="182" t="s">
        <v>167</v>
      </c>
      <c r="AU609" s="182" t="s">
        <v>157</v>
      </c>
      <c r="AV609" s="14" t="s">
        <v>157</v>
      </c>
      <c r="AW609" s="14" t="s">
        <v>30</v>
      </c>
      <c r="AX609" s="14" t="s">
        <v>76</v>
      </c>
      <c r="AY609" s="182" t="s">
        <v>150</v>
      </c>
    </row>
    <row r="610" spans="2:51" s="13" customFormat="1" ht="11.25">
      <c r="B610" s="173"/>
      <c r="D610" s="174" t="s">
        <v>167</v>
      </c>
      <c r="E610" s="175" t="s">
        <v>1</v>
      </c>
      <c r="F610" s="176" t="s">
        <v>707</v>
      </c>
      <c r="H610" s="175" t="s">
        <v>1</v>
      </c>
      <c r="I610" s="177"/>
      <c r="L610" s="173"/>
      <c r="M610" s="178"/>
      <c r="N610" s="179"/>
      <c r="O610" s="179"/>
      <c r="P610" s="179"/>
      <c r="Q610" s="179"/>
      <c r="R610" s="179"/>
      <c r="S610" s="179"/>
      <c r="T610" s="180"/>
      <c r="AT610" s="175" t="s">
        <v>167</v>
      </c>
      <c r="AU610" s="175" t="s">
        <v>157</v>
      </c>
      <c r="AV610" s="13" t="s">
        <v>81</v>
      </c>
      <c r="AW610" s="13" t="s">
        <v>30</v>
      </c>
      <c r="AX610" s="13" t="s">
        <v>76</v>
      </c>
      <c r="AY610" s="175" t="s">
        <v>150</v>
      </c>
    </row>
    <row r="611" spans="2:51" s="14" customFormat="1" ht="11.25">
      <c r="B611" s="181"/>
      <c r="D611" s="174" t="s">
        <v>167</v>
      </c>
      <c r="E611" s="182" t="s">
        <v>1</v>
      </c>
      <c r="F611" s="183" t="s">
        <v>705</v>
      </c>
      <c r="H611" s="184">
        <v>54.72</v>
      </c>
      <c r="I611" s="185"/>
      <c r="L611" s="181"/>
      <c r="M611" s="186"/>
      <c r="N611" s="187"/>
      <c r="O611" s="187"/>
      <c r="P611" s="187"/>
      <c r="Q611" s="187"/>
      <c r="R611" s="187"/>
      <c r="S611" s="187"/>
      <c r="T611" s="188"/>
      <c r="AT611" s="182" t="s">
        <v>167</v>
      </c>
      <c r="AU611" s="182" t="s">
        <v>157</v>
      </c>
      <c r="AV611" s="14" t="s">
        <v>157</v>
      </c>
      <c r="AW611" s="14" t="s">
        <v>30</v>
      </c>
      <c r="AX611" s="14" t="s">
        <v>76</v>
      </c>
      <c r="AY611" s="182" t="s">
        <v>150</v>
      </c>
    </row>
    <row r="612" spans="2:51" s="14" customFormat="1" ht="11.25">
      <c r="B612" s="181"/>
      <c r="D612" s="174" t="s">
        <v>167</v>
      </c>
      <c r="E612" s="182" t="s">
        <v>1</v>
      </c>
      <c r="F612" s="183" t="s">
        <v>706</v>
      </c>
      <c r="H612" s="184">
        <v>-1.4</v>
      </c>
      <c r="I612" s="185"/>
      <c r="L612" s="181"/>
      <c r="M612" s="186"/>
      <c r="N612" s="187"/>
      <c r="O612" s="187"/>
      <c r="P612" s="187"/>
      <c r="Q612" s="187"/>
      <c r="R612" s="187"/>
      <c r="S612" s="187"/>
      <c r="T612" s="188"/>
      <c r="AT612" s="182" t="s">
        <v>167</v>
      </c>
      <c r="AU612" s="182" t="s">
        <v>157</v>
      </c>
      <c r="AV612" s="14" t="s">
        <v>157</v>
      </c>
      <c r="AW612" s="14" t="s">
        <v>30</v>
      </c>
      <c r="AX612" s="14" t="s">
        <v>76</v>
      </c>
      <c r="AY612" s="182" t="s">
        <v>150</v>
      </c>
    </row>
    <row r="613" spans="2:51" s="14" customFormat="1" ht="11.25">
      <c r="B613" s="181"/>
      <c r="D613" s="174" t="s">
        <v>167</v>
      </c>
      <c r="E613" s="182" t="s">
        <v>1</v>
      </c>
      <c r="F613" s="183" t="s">
        <v>700</v>
      </c>
      <c r="H613" s="184">
        <v>-1.6</v>
      </c>
      <c r="I613" s="185"/>
      <c r="L613" s="181"/>
      <c r="M613" s="186"/>
      <c r="N613" s="187"/>
      <c r="O613" s="187"/>
      <c r="P613" s="187"/>
      <c r="Q613" s="187"/>
      <c r="R613" s="187"/>
      <c r="S613" s="187"/>
      <c r="T613" s="188"/>
      <c r="AT613" s="182" t="s">
        <v>167</v>
      </c>
      <c r="AU613" s="182" t="s">
        <v>157</v>
      </c>
      <c r="AV613" s="14" t="s">
        <v>157</v>
      </c>
      <c r="AW613" s="14" t="s">
        <v>30</v>
      </c>
      <c r="AX613" s="14" t="s">
        <v>76</v>
      </c>
      <c r="AY613" s="182" t="s">
        <v>150</v>
      </c>
    </row>
    <row r="614" spans="2:51" s="13" customFormat="1" ht="11.25">
      <c r="B614" s="173"/>
      <c r="D614" s="174" t="s">
        <v>167</v>
      </c>
      <c r="E614" s="175" t="s">
        <v>1</v>
      </c>
      <c r="F614" s="176" t="s">
        <v>708</v>
      </c>
      <c r="H614" s="175" t="s">
        <v>1</v>
      </c>
      <c r="I614" s="177"/>
      <c r="L614" s="173"/>
      <c r="M614" s="178"/>
      <c r="N614" s="179"/>
      <c r="O614" s="179"/>
      <c r="P614" s="179"/>
      <c r="Q614" s="179"/>
      <c r="R614" s="179"/>
      <c r="S614" s="179"/>
      <c r="T614" s="180"/>
      <c r="AT614" s="175" t="s">
        <v>167</v>
      </c>
      <c r="AU614" s="175" t="s">
        <v>157</v>
      </c>
      <c r="AV614" s="13" t="s">
        <v>81</v>
      </c>
      <c r="AW614" s="13" t="s">
        <v>30</v>
      </c>
      <c r="AX614" s="13" t="s">
        <v>76</v>
      </c>
      <c r="AY614" s="175" t="s">
        <v>150</v>
      </c>
    </row>
    <row r="615" spans="2:51" s="14" customFormat="1" ht="11.25">
      <c r="B615" s="181"/>
      <c r="D615" s="174" t="s">
        <v>167</v>
      </c>
      <c r="E615" s="182" t="s">
        <v>1</v>
      </c>
      <c r="F615" s="183" t="s">
        <v>709</v>
      </c>
      <c r="H615" s="184">
        <v>50.88</v>
      </c>
      <c r="I615" s="185"/>
      <c r="L615" s="181"/>
      <c r="M615" s="186"/>
      <c r="N615" s="187"/>
      <c r="O615" s="187"/>
      <c r="P615" s="187"/>
      <c r="Q615" s="187"/>
      <c r="R615" s="187"/>
      <c r="S615" s="187"/>
      <c r="T615" s="188"/>
      <c r="AT615" s="182" t="s">
        <v>167</v>
      </c>
      <c r="AU615" s="182" t="s">
        <v>157</v>
      </c>
      <c r="AV615" s="14" t="s">
        <v>157</v>
      </c>
      <c r="AW615" s="14" t="s">
        <v>30</v>
      </c>
      <c r="AX615" s="14" t="s">
        <v>76</v>
      </c>
      <c r="AY615" s="182" t="s">
        <v>150</v>
      </c>
    </row>
    <row r="616" spans="2:51" s="14" customFormat="1" ht="11.25">
      <c r="B616" s="181"/>
      <c r="D616" s="174" t="s">
        <v>167</v>
      </c>
      <c r="E616" s="182" t="s">
        <v>1</v>
      </c>
      <c r="F616" s="183" t="s">
        <v>700</v>
      </c>
      <c r="H616" s="184">
        <v>-1.6</v>
      </c>
      <c r="I616" s="185"/>
      <c r="L616" s="181"/>
      <c r="M616" s="186"/>
      <c r="N616" s="187"/>
      <c r="O616" s="187"/>
      <c r="P616" s="187"/>
      <c r="Q616" s="187"/>
      <c r="R616" s="187"/>
      <c r="S616" s="187"/>
      <c r="T616" s="188"/>
      <c r="AT616" s="182" t="s">
        <v>167</v>
      </c>
      <c r="AU616" s="182" t="s">
        <v>157</v>
      </c>
      <c r="AV616" s="14" t="s">
        <v>157</v>
      </c>
      <c r="AW616" s="14" t="s">
        <v>30</v>
      </c>
      <c r="AX616" s="14" t="s">
        <v>76</v>
      </c>
      <c r="AY616" s="182" t="s">
        <v>150</v>
      </c>
    </row>
    <row r="617" spans="2:51" s="13" customFormat="1" ht="11.25">
      <c r="B617" s="173"/>
      <c r="D617" s="174" t="s">
        <v>167</v>
      </c>
      <c r="E617" s="175" t="s">
        <v>1</v>
      </c>
      <c r="F617" s="176" t="s">
        <v>710</v>
      </c>
      <c r="H617" s="175" t="s">
        <v>1</v>
      </c>
      <c r="I617" s="177"/>
      <c r="L617" s="173"/>
      <c r="M617" s="178"/>
      <c r="N617" s="179"/>
      <c r="O617" s="179"/>
      <c r="P617" s="179"/>
      <c r="Q617" s="179"/>
      <c r="R617" s="179"/>
      <c r="S617" s="179"/>
      <c r="T617" s="180"/>
      <c r="AT617" s="175" t="s">
        <v>167</v>
      </c>
      <c r="AU617" s="175" t="s">
        <v>157</v>
      </c>
      <c r="AV617" s="13" t="s">
        <v>81</v>
      </c>
      <c r="AW617" s="13" t="s">
        <v>30</v>
      </c>
      <c r="AX617" s="13" t="s">
        <v>76</v>
      </c>
      <c r="AY617" s="175" t="s">
        <v>150</v>
      </c>
    </row>
    <row r="618" spans="2:51" s="14" customFormat="1" ht="11.25">
      <c r="B618" s="181"/>
      <c r="D618" s="174" t="s">
        <v>167</v>
      </c>
      <c r="E618" s="182" t="s">
        <v>1</v>
      </c>
      <c r="F618" s="183" t="s">
        <v>711</v>
      </c>
      <c r="H618" s="184">
        <v>4.76</v>
      </c>
      <c r="I618" s="185"/>
      <c r="L618" s="181"/>
      <c r="M618" s="186"/>
      <c r="N618" s="187"/>
      <c r="O618" s="187"/>
      <c r="P618" s="187"/>
      <c r="Q618" s="187"/>
      <c r="R618" s="187"/>
      <c r="S618" s="187"/>
      <c r="T618" s="188"/>
      <c r="AT618" s="182" t="s">
        <v>167</v>
      </c>
      <c r="AU618" s="182" t="s">
        <v>157</v>
      </c>
      <c r="AV618" s="14" t="s">
        <v>157</v>
      </c>
      <c r="AW618" s="14" t="s">
        <v>30</v>
      </c>
      <c r="AX618" s="14" t="s">
        <v>76</v>
      </c>
      <c r="AY618" s="182" t="s">
        <v>150</v>
      </c>
    </row>
    <row r="619" spans="2:51" s="16" customFormat="1" ht="11.25">
      <c r="B619" s="197"/>
      <c r="D619" s="174" t="s">
        <v>167</v>
      </c>
      <c r="E619" s="198" t="s">
        <v>1</v>
      </c>
      <c r="F619" s="199" t="s">
        <v>299</v>
      </c>
      <c r="H619" s="200">
        <v>387.25</v>
      </c>
      <c r="I619" s="201"/>
      <c r="L619" s="197"/>
      <c r="M619" s="202"/>
      <c r="N619" s="203"/>
      <c r="O619" s="203"/>
      <c r="P619" s="203"/>
      <c r="Q619" s="203"/>
      <c r="R619" s="203"/>
      <c r="S619" s="203"/>
      <c r="T619" s="204"/>
      <c r="AT619" s="198" t="s">
        <v>167</v>
      </c>
      <c r="AU619" s="198" t="s">
        <v>157</v>
      </c>
      <c r="AV619" s="16" t="s">
        <v>162</v>
      </c>
      <c r="AW619" s="16" t="s">
        <v>30</v>
      </c>
      <c r="AX619" s="16" t="s">
        <v>76</v>
      </c>
      <c r="AY619" s="198" t="s">
        <v>150</v>
      </c>
    </row>
    <row r="620" spans="2:51" s="13" customFormat="1" ht="11.25">
      <c r="B620" s="173"/>
      <c r="D620" s="174" t="s">
        <v>167</v>
      </c>
      <c r="E620" s="175" t="s">
        <v>1</v>
      </c>
      <c r="F620" s="176" t="s">
        <v>215</v>
      </c>
      <c r="H620" s="175" t="s">
        <v>1</v>
      </c>
      <c r="I620" s="177"/>
      <c r="L620" s="173"/>
      <c r="M620" s="178"/>
      <c r="N620" s="179"/>
      <c r="O620" s="179"/>
      <c r="P620" s="179"/>
      <c r="Q620" s="179"/>
      <c r="R620" s="179"/>
      <c r="S620" s="179"/>
      <c r="T620" s="180"/>
      <c r="AT620" s="175" t="s">
        <v>167</v>
      </c>
      <c r="AU620" s="175" t="s">
        <v>157</v>
      </c>
      <c r="AV620" s="13" t="s">
        <v>81</v>
      </c>
      <c r="AW620" s="13" t="s">
        <v>30</v>
      </c>
      <c r="AX620" s="13" t="s">
        <v>76</v>
      </c>
      <c r="AY620" s="175" t="s">
        <v>150</v>
      </c>
    </row>
    <row r="621" spans="2:51" s="13" customFormat="1" ht="11.25">
      <c r="B621" s="173"/>
      <c r="D621" s="174" t="s">
        <v>167</v>
      </c>
      <c r="E621" s="175" t="s">
        <v>1</v>
      </c>
      <c r="F621" s="176" t="s">
        <v>692</v>
      </c>
      <c r="H621" s="175" t="s">
        <v>1</v>
      </c>
      <c r="I621" s="177"/>
      <c r="L621" s="173"/>
      <c r="M621" s="178"/>
      <c r="N621" s="179"/>
      <c r="O621" s="179"/>
      <c r="P621" s="179"/>
      <c r="Q621" s="179"/>
      <c r="R621" s="179"/>
      <c r="S621" s="179"/>
      <c r="T621" s="180"/>
      <c r="AT621" s="175" t="s">
        <v>167</v>
      </c>
      <c r="AU621" s="175" t="s">
        <v>157</v>
      </c>
      <c r="AV621" s="13" t="s">
        <v>81</v>
      </c>
      <c r="AW621" s="13" t="s">
        <v>30</v>
      </c>
      <c r="AX621" s="13" t="s">
        <v>76</v>
      </c>
      <c r="AY621" s="175" t="s">
        <v>150</v>
      </c>
    </row>
    <row r="622" spans="2:51" s="14" customFormat="1" ht="11.25">
      <c r="B622" s="181"/>
      <c r="D622" s="174" t="s">
        <v>167</v>
      </c>
      <c r="E622" s="182" t="s">
        <v>1</v>
      </c>
      <c r="F622" s="183" t="s">
        <v>712</v>
      </c>
      <c r="H622" s="184">
        <v>585.24</v>
      </c>
      <c r="I622" s="185"/>
      <c r="L622" s="181"/>
      <c r="M622" s="186"/>
      <c r="N622" s="187"/>
      <c r="O622" s="187"/>
      <c r="P622" s="187"/>
      <c r="Q622" s="187"/>
      <c r="R622" s="187"/>
      <c r="S622" s="187"/>
      <c r="T622" s="188"/>
      <c r="AT622" s="182" t="s">
        <v>167</v>
      </c>
      <c r="AU622" s="182" t="s">
        <v>157</v>
      </c>
      <c r="AV622" s="14" t="s">
        <v>157</v>
      </c>
      <c r="AW622" s="14" t="s">
        <v>30</v>
      </c>
      <c r="AX622" s="14" t="s">
        <v>76</v>
      </c>
      <c r="AY622" s="182" t="s">
        <v>150</v>
      </c>
    </row>
    <row r="623" spans="2:51" s="13" customFormat="1" ht="11.25">
      <c r="B623" s="173"/>
      <c r="D623" s="174" t="s">
        <v>167</v>
      </c>
      <c r="E623" s="175" t="s">
        <v>1</v>
      </c>
      <c r="F623" s="176" t="s">
        <v>694</v>
      </c>
      <c r="H623" s="175" t="s">
        <v>1</v>
      </c>
      <c r="I623" s="177"/>
      <c r="L623" s="173"/>
      <c r="M623" s="178"/>
      <c r="N623" s="179"/>
      <c r="O623" s="179"/>
      <c r="P623" s="179"/>
      <c r="Q623" s="179"/>
      <c r="R623" s="179"/>
      <c r="S623" s="179"/>
      <c r="T623" s="180"/>
      <c r="AT623" s="175" t="s">
        <v>167</v>
      </c>
      <c r="AU623" s="175" t="s">
        <v>157</v>
      </c>
      <c r="AV623" s="13" t="s">
        <v>81</v>
      </c>
      <c r="AW623" s="13" t="s">
        <v>30</v>
      </c>
      <c r="AX623" s="13" t="s">
        <v>76</v>
      </c>
      <c r="AY623" s="175" t="s">
        <v>150</v>
      </c>
    </row>
    <row r="624" spans="2:51" s="13" customFormat="1" ht="11.25">
      <c r="B624" s="173"/>
      <c r="D624" s="174" t="s">
        <v>167</v>
      </c>
      <c r="E624" s="175" t="s">
        <v>1</v>
      </c>
      <c r="F624" s="176" t="s">
        <v>713</v>
      </c>
      <c r="H624" s="175" t="s">
        <v>1</v>
      </c>
      <c r="I624" s="177"/>
      <c r="L624" s="173"/>
      <c r="M624" s="178"/>
      <c r="N624" s="179"/>
      <c r="O624" s="179"/>
      <c r="P624" s="179"/>
      <c r="Q624" s="179"/>
      <c r="R624" s="179"/>
      <c r="S624" s="179"/>
      <c r="T624" s="180"/>
      <c r="AT624" s="175" t="s">
        <v>167</v>
      </c>
      <c r="AU624" s="175" t="s">
        <v>157</v>
      </c>
      <c r="AV624" s="13" t="s">
        <v>81</v>
      </c>
      <c r="AW624" s="13" t="s">
        <v>30</v>
      </c>
      <c r="AX624" s="13" t="s">
        <v>76</v>
      </c>
      <c r="AY624" s="175" t="s">
        <v>150</v>
      </c>
    </row>
    <row r="625" spans="2:51" s="14" customFormat="1" ht="11.25">
      <c r="B625" s="181"/>
      <c r="D625" s="174" t="s">
        <v>167</v>
      </c>
      <c r="E625" s="182" t="s">
        <v>1</v>
      </c>
      <c r="F625" s="183" t="s">
        <v>714</v>
      </c>
      <c r="H625" s="184">
        <v>45.134999999999998</v>
      </c>
      <c r="I625" s="185"/>
      <c r="L625" s="181"/>
      <c r="M625" s="186"/>
      <c r="N625" s="187"/>
      <c r="O625" s="187"/>
      <c r="P625" s="187"/>
      <c r="Q625" s="187"/>
      <c r="R625" s="187"/>
      <c r="S625" s="187"/>
      <c r="T625" s="188"/>
      <c r="AT625" s="182" t="s">
        <v>167</v>
      </c>
      <c r="AU625" s="182" t="s">
        <v>157</v>
      </c>
      <c r="AV625" s="14" t="s">
        <v>157</v>
      </c>
      <c r="AW625" s="14" t="s">
        <v>30</v>
      </c>
      <c r="AX625" s="14" t="s">
        <v>76</v>
      </c>
      <c r="AY625" s="182" t="s">
        <v>150</v>
      </c>
    </row>
    <row r="626" spans="2:51" s="14" customFormat="1" ht="11.25">
      <c r="B626" s="181"/>
      <c r="D626" s="174" t="s">
        <v>167</v>
      </c>
      <c r="E626" s="182" t="s">
        <v>1</v>
      </c>
      <c r="F626" s="183" t="s">
        <v>715</v>
      </c>
      <c r="H626" s="184">
        <v>-7.56</v>
      </c>
      <c r="I626" s="185"/>
      <c r="L626" s="181"/>
      <c r="M626" s="186"/>
      <c r="N626" s="187"/>
      <c r="O626" s="187"/>
      <c r="P626" s="187"/>
      <c r="Q626" s="187"/>
      <c r="R626" s="187"/>
      <c r="S626" s="187"/>
      <c r="T626" s="188"/>
      <c r="AT626" s="182" t="s">
        <v>167</v>
      </c>
      <c r="AU626" s="182" t="s">
        <v>157</v>
      </c>
      <c r="AV626" s="14" t="s">
        <v>157</v>
      </c>
      <c r="AW626" s="14" t="s">
        <v>30</v>
      </c>
      <c r="AX626" s="14" t="s">
        <v>76</v>
      </c>
      <c r="AY626" s="182" t="s">
        <v>150</v>
      </c>
    </row>
    <row r="627" spans="2:51" s="14" customFormat="1" ht="11.25">
      <c r="B627" s="181"/>
      <c r="D627" s="174" t="s">
        <v>167</v>
      </c>
      <c r="E627" s="182" t="s">
        <v>1</v>
      </c>
      <c r="F627" s="183" t="s">
        <v>716</v>
      </c>
      <c r="H627" s="184">
        <v>-2.9</v>
      </c>
      <c r="I627" s="185"/>
      <c r="L627" s="181"/>
      <c r="M627" s="186"/>
      <c r="N627" s="187"/>
      <c r="O627" s="187"/>
      <c r="P627" s="187"/>
      <c r="Q627" s="187"/>
      <c r="R627" s="187"/>
      <c r="S627" s="187"/>
      <c r="T627" s="188"/>
      <c r="AT627" s="182" t="s">
        <v>167</v>
      </c>
      <c r="AU627" s="182" t="s">
        <v>157</v>
      </c>
      <c r="AV627" s="14" t="s">
        <v>157</v>
      </c>
      <c r="AW627" s="14" t="s">
        <v>30</v>
      </c>
      <c r="AX627" s="14" t="s">
        <v>76</v>
      </c>
      <c r="AY627" s="182" t="s">
        <v>150</v>
      </c>
    </row>
    <row r="628" spans="2:51" s="14" customFormat="1" ht="11.25">
      <c r="B628" s="181"/>
      <c r="D628" s="174" t="s">
        <v>167</v>
      </c>
      <c r="E628" s="182" t="s">
        <v>1</v>
      </c>
      <c r="F628" s="183" t="s">
        <v>717</v>
      </c>
      <c r="H628" s="184">
        <v>-1.8</v>
      </c>
      <c r="I628" s="185"/>
      <c r="L628" s="181"/>
      <c r="M628" s="186"/>
      <c r="N628" s="187"/>
      <c r="O628" s="187"/>
      <c r="P628" s="187"/>
      <c r="Q628" s="187"/>
      <c r="R628" s="187"/>
      <c r="S628" s="187"/>
      <c r="T628" s="188"/>
      <c r="AT628" s="182" t="s">
        <v>167</v>
      </c>
      <c r="AU628" s="182" t="s">
        <v>157</v>
      </c>
      <c r="AV628" s="14" t="s">
        <v>157</v>
      </c>
      <c r="AW628" s="14" t="s">
        <v>30</v>
      </c>
      <c r="AX628" s="14" t="s">
        <v>76</v>
      </c>
      <c r="AY628" s="182" t="s">
        <v>150</v>
      </c>
    </row>
    <row r="629" spans="2:51" s="13" customFormat="1" ht="11.25">
      <c r="B629" s="173"/>
      <c r="D629" s="174" t="s">
        <v>167</v>
      </c>
      <c r="E629" s="175" t="s">
        <v>1</v>
      </c>
      <c r="F629" s="176" t="s">
        <v>718</v>
      </c>
      <c r="H629" s="175" t="s">
        <v>1</v>
      </c>
      <c r="I629" s="177"/>
      <c r="L629" s="173"/>
      <c r="M629" s="178"/>
      <c r="N629" s="179"/>
      <c r="O629" s="179"/>
      <c r="P629" s="179"/>
      <c r="Q629" s="179"/>
      <c r="R629" s="179"/>
      <c r="S629" s="179"/>
      <c r="T629" s="180"/>
      <c r="AT629" s="175" t="s">
        <v>167</v>
      </c>
      <c r="AU629" s="175" t="s">
        <v>157</v>
      </c>
      <c r="AV629" s="13" t="s">
        <v>81</v>
      </c>
      <c r="AW629" s="13" t="s">
        <v>30</v>
      </c>
      <c r="AX629" s="13" t="s">
        <v>76</v>
      </c>
      <c r="AY629" s="175" t="s">
        <v>150</v>
      </c>
    </row>
    <row r="630" spans="2:51" s="14" customFormat="1" ht="11.25">
      <c r="B630" s="181"/>
      <c r="D630" s="174" t="s">
        <v>167</v>
      </c>
      <c r="E630" s="182" t="s">
        <v>1</v>
      </c>
      <c r="F630" s="183" t="s">
        <v>719</v>
      </c>
      <c r="H630" s="184">
        <v>31.411999999999999</v>
      </c>
      <c r="I630" s="185"/>
      <c r="L630" s="181"/>
      <c r="M630" s="186"/>
      <c r="N630" s="187"/>
      <c r="O630" s="187"/>
      <c r="P630" s="187"/>
      <c r="Q630" s="187"/>
      <c r="R630" s="187"/>
      <c r="S630" s="187"/>
      <c r="T630" s="188"/>
      <c r="AT630" s="182" t="s">
        <v>167</v>
      </c>
      <c r="AU630" s="182" t="s">
        <v>157</v>
      </c>
      <c r="AV630" s="14" t="s">
        <v>157</v>
      </c>
      <c r="AW630" s="14" t="s">
        <v>30</v>
      </c>
      <c r="AX630" s="14" t="s">
        <v>76</v>
      </c>
      <c r="AY630" s="182" t="s">
        <v>150</v>
      </c>
    </row>
    <row r="631" spans="2:51" s="14" customFormat="1" ht="11.25">
      <c r="B631" s="181"/>
      <c r="D631" s="174" t="s">
        <v>167</v>
      </c>
      <c r="E631" s="182" t="s">
        <v>1</v>
      </c>
      <c r="F631" s="183" t="s">
        <v>716</v>
      </c>
      <c r="H631" s="184">
        <v>-2.9</v>
      </c>
      <c r="I631" s="185"/>
      <c r="L631" s="181"/>
      <c r="M631" s="186"/>
      <c r="N631" s="187"/>
      <c r="O631" s="187"/>
      <c r="P631" s="187"/>
      <c r="Q631" s="187"/>
      <c r="R631" s="187"/>
      <c r="S631" s="187"/>
      <c r="T631" s="188"/>
      <c r="AT631" s="182" t="s">
        <v>167</v>
      </c>
      <c r="AU631" s="182" t="s">
        <v>157</v>
      </c>
      <c r="AV631" s="14" t="s">
        <v>157</v>
      </c>
      <c r="AW631" s="14" t="s">
        <v>30</v>
      </c>
      <c r="AX631" s="14" t="s">
        <v>76</v>
      </c>
      <c r="AY631" s="182" t="s">
        <v>150</v>
      </c>
    </row>
    <row r="632" spans="2:51" s="14" customFormat="1" ht="11.25">
      <c r="B632" s="181"/>
      <c r="D632" s="174" t="s">
        <v>167</v>
      </c>
      <c r="E632" s="182" t="s">
        <v>1</v>
      </c>
      <c r="F632" s="183" t="s">
        <v>717</v>
      </c>
      <c r="H632" s="184">
        <v>-1.8</v>
      </c>
      <c r="I632" s="185"/>
      <c r="L632" s="181"/>
      <c r="M632" s="186"/>
      <c r="N632" s="187"/>
      <c r="O632" s="187"/>
      <c r="P632" s="187"/>
      <c r="Q632" s="187"/>
      <c r="R632" s="187"/>
      <c r="S632" s="187"/>
      <c r="T632" s="188"/>
      <c r="AT632" s="182" t="s">
        <v>167</v>
      </c>
      <c r="AU632" s="182" t="s">
        <v>157</v>
      </c>
      <c r="AV632" s="14" t="s">
        <v>157</v>
      </c>
      <c r="AW632" s="14" t="s">
        <v>30</v>
      </c>
      <c r="AX632" s="14" t="s">
        <v>76</v>
      </c>
      <c r="AY632" s="182" t="s">
        <v>150</v>
      </c>
    </row>
    <row r="633" spans="2:51" s="14" customFormat="1" ht="11.25">
      <c r="B633" s="181"/>
      <c r="D633" s="174" t="s">
        <v>167</v>
      </c>
      <c r="E633" s="182" t="s">
        <v>1</v>
      </c>
      <c r="F633" s="183" t="s">
        <v>720</v>
      </c>
      <c r="H633" s="184">
        <v>-2.2400000000000002</v>
      </c>
      <c r="I633" s="185"/>
      <c r="L633" s="181"/>
      <c r="M633" s="186"/>
      <c r="N633" s="187"/>
      <c r="O633" s="187"/>
      <c r="P633" s="187"/>
      <c r="Q633" s="187"/>
      <c r="R633" s="187"/>
      <c r="S633" s="187"/>
      <c r="T633" s="188"/>
      <c r="AT633" s="182" t="s">
        <v>167</v>
      </c>
      <c r="AU633" s="182" t="s">
        <v>157</v>
      </c>
      <c r="AV633" s="14" t="s">
        <v>157</v>
      </c>
      <c r="AW633" s="14" t="s">
        <v>30</v>
      </c>
      <c r="AX633" s="14" t="s">
        <v>76</v>
      </c>
      <c r="AY633" s="182" t="s">
        <v>150</v>
      </c>
    </row>
    <row r="634" spans="2:51" s="13" customFormat="1" ht="11.25">
      <c r="B634" s="173"/>
      <c r="D634" s="174" t="s">
        <v>167</v>
      </c>
      <c r="E634" s="175" t="s">
        <v>1</v>
      </c>
      <c r="F634" s="176" t="s">
        <v>721</v>
      </c>
      <c r="H634" s="175" t="s">
        <v>1</v>
      </c>
      <c r="I634" s="177"/>
      <c r="L634" s="173"/>
      <c r="M634" s="178"/>
      <c r="N634" s="179"/>
      <c r="O634" s="179"/>
      <c r="P634" s="179"/>
      <c r="Q634" s="179"/>
      <c r="R634" s="179"/>
      <c r="S634" s="179"/>
      <c r="T634" s="180"/>
      <c r="AT634" s="175" t="s">
        <v>167</v>
      </c>
      <c r="AU634" s="175" t="s">
        <v>157</v>
      </c>
      <c r="AV634" s="13" t="s">
        <v>81</v>
      </c>
      <c r="AW634" s="13" t="s">
        <v>30</v>
      </c>
      <c r="AX634" s="13" t="s">
        <v>76</v>
      </c>
      <c r="AY634" s="175" t="s">
        <v>150</v>
      </c>
    </row>
    <row r="635" spans="2:51" s="14" customFormat="1" ht="11.25">
      <c r="B635" s="181"/>
      <c r="D635" s="174" t="s">
        <v>167</v>
      </c>
      <c r="E635" s="182" t="s">
        <v>1</v>
      </c>
      <c r="F635" s="183" t="s">
        <v>722</v>
      </c>
      <c r="H635" s="184">
        <v>35.99</v>
      </c>
      <c r="I635" s="185"/>
      <c r="L635" s="181"/>
      <c r="M635" s="186"/>
      <c r="N635" s="187"/>
      <c r="O635" s="187"/>
      <c r="P635" s="187"/>
      <c r="Q635" s="187"/>
      <c r="R635" s="187"/>
      <c r="S635" s="187"/>
      <c r="T635" s="188"/>
      <c r="AT635" s="182" t="s">
        <v>167</v>
      </c>
      <c r="AU635" s="182" t="s">
        <v>157</v>
      </c>
      <c r="AV635" s="14" t="s">
        <v>157</v>
      </c>
      <c r="AW635" s="14" t="s">
        <v>30</v>
      </c>
      <c r="AX635" s="14" t="s">
        <v>76</v>
      </c>
      <c r="AY635" s="182" t="s">
        <v>150</v>
      </c>
    </row>
    <row r="636" spans="2:51" s="14" customFormat="1" ht="11.25">
      <c r="B636" s="181"/>
      <c r="D636" s="174" t="s">
        <v>167</v>
      </c>
      <c r="E636" s="182" t="s">
        <v>1</v>
      </c>
      <c r="F636" s="183" t="s">
        <v>717</v>
      </c>
      <c r="H636" s="184">
        <v>-1.8</v>
      </c>
      <c r="I636" s="185"/>
      <c r="L636" s="181"/>
      <c r="M636" s="186"/>
      <c r="N636" s="187"/>
      <c r="O636" s="187"/>
      <c r="P636" s="187"/>
      <c r="Q636" s="187"/>
      <c r="R636" s="187"/>
      <c r="S636" s="187"/>
      <c r="T636" s="188"/>
      <c r="AT636" s="182" t="s">
        <v>167</v>
      </c>
      <c r="AU636" s="182" t="s">
        <v>157</v>
      </c>
      <c r="AV636" s="14" t="s">
        <v>157</v>
      </c>
      <c r="AW636" s="14" t="s">
        <v>30</v>
      </c>
      <c r="AX636" s="14" t="s">
        <v>76</v>
      </c>
      <c r="AY636" s="182" t="s">
        <v>150</v>
      </c>
    </row>
    <row r="637" spans="2:51" s="14" customFormat="1" ht="11.25">
      <c r="B637" s="181"/>
      <c r="D637" s="174" t="s">
        <v>167</v>
      </c>
      <c r="E637" s="182" t="s">
        <v>1</v>
      </c>
      <c r="F637" s="183" t="s">
        <v>720</v>
      </c>
      <c r="H637" s="184">
        <v>-2.2400000000000002</v>
      </c>
      <c r="I637" s="185"/>
      <c r="L637" s="181"/>
      <c r="M637" s="186"/>
      <c r="N637" s="187"/>
      <c r="O637" s="187"/>
      <c r="P637" s="187"/>
      <c r="Q637" s="187"/>
      <c r="R637" s="187"/>
      <c r="S637" s="187"/>
      <c r="T637" s="188"/>
      <c r="AT637" s="182" t="s">
        <v>167</v>
      </c>
      <c r="AU637" s="182" t="s">
        <v>157</v>
      </c>
      <c r="AV637" s="14" t="s">
        <v>157</v>
      </c>
      <c r="AW637" s="14" t="s">
        <v>30</v>
      </c>
      <c r="AX637" s="14" t="s">
        <v>76</v>
      </c>
      <c r="AY637" s="182" t="s">
        <v>150</v>
      </c>
    </row>
    <row r="638" spans="2:51" s="13" customFormat="1" ht="11.25">
      <c r="B638" s="173"/>
      <c r="D638" s="174" t="s">
        <v>167</v>
      </c>
      <c r="E638" s="175" t="s">
        <v>1</v>
      </c>
      <c r="F638" s="176" t="s">
        <v>723</v>
      </c>
      <c r="H638" s="175" t="s">
        <v>1</v>
      </c>
      <c r="I638" s="177"/>
      <c r="L638" s="173"/>
      <c r="M638" s="178"/>
      <c r="N638" s="179"/>
      <c r="O638" s="179"/>
      <c r="P638" s="179"/>
      <c r="Q638" s="179"/>
      <c r="R638" s="179"/>
      <c r="S638" s="179"/>
      <c r="T638" s="180"/>
      <c r="AT638" s="175" t="s">
        <v>167</v>
      </c>
      <c r="AU638" s="175" t="s">
        <v>157</v>
      </c>
      <c r="AV638" s="13" t="s">
        <v>81</v>
      </c>
      <c r="AW638" s="13" t="s">
        <v>30</v>
      </c>
      <c r="AX638" s="13" t="s">
        <v>76</v>
      </c>
      <c r="AY638" s="175" t="s">
        <v>150</v>
      </c>
    </row>
    <row r="639" spans="2:51" s="14" customFormat="1" ht="11.25">
      <c r="B639" s="181"/>
      <c r="D639" s="174" t="s">
        <v>167</v>
      </c>
      <c r="E639" s="182" t="s">
        <v>1</v>
      </c>
      <c r="F639" s="183" t="s">
        <v>724</v>
      </c>
      <c r="H639" s="184">
        <v>90.86</v>
      </c>
      <c r="I639" s="185"/>
      <c r="L639" s="181"/>
      <c r="M639" s="186"/>
      <c r="N639" s="187"/>
      <c r="O639" s="187"/>
      <c r="P639" s="187"/>
      <c r="Q639" s="187"/>
      <c r="R639" s="187"/>
      <c r="S639" s="187"/>
      <c r="T639" s="188"/>
      <c r="AT639" s="182" t="s">
        <v>167</v>
      </c>
      <c r="AU639" s="182" t="s">
        <v>157</v>
      </c>
      <c r="AV639" s="14" t="s">
        <v>157</v>
      </c>
      <c r="AW639" s="14" t="s">
        <v>30</v>
      </c>
      <c r="AX639" s="14" t="s">
        <v>76</v>
      </c>
      <c r="AY639" s="182" t="s">
        <v>150</v>
      </c>
    </row>
    <row r="640" spans="2:51" s="14" customFormat="1" ht="11.25">
      <c r="B640" s="181"/>
      <c r="D640" s="174" t="s">
        <v>167</v>
      </c>
      <c r="E640" s="182" t="s">
        <v>1</v>
      </c>
      <c r="F640" s="183" t="s">
        <v>725</v>
      </c>
      <c r="H640" s="184">
        <v>-3.5</v>
      </c>
      <c r="I640" s="185"/>
      <c r="L640" s="181"/>
      <c r="M640" s="186"/>
      <c r="N640" s="187"/>
      <c r="O640" s="187"/>
      <c r="P640" s="187"/>
      <c r="Q640" s="187"/>
      <c r="R640" s="187"/>
      <c r="S640" s="187"/>
      <c r="T640" s="188"/>
      <c r="AT640" s="182" t="s">
        <v>167</v>
      </c>
      <c r="AU640" s="182" t="s">
        <v>157</v>
      </c>
      <c r="AV640" s="14" t="s">
        <v>157</v>
      </c>
      <c r="AW640" s="14" t="s">
        <v>30</v>
      </c>
      <c r="AX640" s="14" t="s">
        <v>76</v>
      </c>
      <c r="AY640" s="182" t="s">
        <v>150</v>
      </c>
    </row>
    <row r="641" spans="2:51" s="14" customFormat="1" ht="11.25">
      <c r="B641" s="181"/>
      <c r="D641" s="174" t="s">
        <v>167</v>
      </c>
      <c r="E641" s="182" t="s">
        <v>1</v>
      </c>
      <c r="F641" s="183" t="s">
        <v>726</v>
      </c>
      <c r="H641" s="184">
        <v>-5</v>
      </c>
      <c r="I641" s="185"/>
      <c r="L641" s="181"/>
      <c r="M641" s="186"/>
      <c r="N641" s="187"/>
      <c r="O641" s="187"/>
      <c r="P641" s="187"/>
      <c r="Q641" s="187"/>
      <c r="R641" s="187"/>
      <c r="S641" s="187"/>
      <c r="T641" s="188"/>
      <c r="AT641" s="182" t="s">
        <v>167</v>
      </c>
      <c r="AU641" s="182" t="s">
        <v>157</v>
      </c>
      <c r="AV641" s="14" t="s">
        <v>157</v>
      </c>
      <c r="AW641" s="14" t="s">
        <v>30</v>
      </c>
      <c r="AX641" s="14" t="s">
        <v>76</v>
      </c>
      <c r="AY641" s="182" t="s">
        <v>150</v>
      </c>
    </row>
    <row r="642" spans="2:51" s="14" customFormat="1" ht="11.25">
      <c r="B642" s="181"/>
      <c r="D642" s="174" t="s">
        <v>167</v>
      </c>
      <c r="E642" s="182" t="s">
        <v>1</v>
      </c>
      <c r="F642" s="183" t="s">
        <v>727</v>
      </c>
      <c r="H642" s="184">
        <v>-2.31</v>
      </c>
      <c r="I642" s="185"/>
      <c r="L642" s="181"/>
      <c r="M642" s="186"/>
      <c r="N642" s="187"/>
      <c r="O642" s="187"/>
      <c r="P642" s="187"/>
      <c r="Q642" s="187"/>
      <c r="R642" s="187"/>
      <c r="S642" s="187"/>
      <c r="T642" s="188"/>
      <c r="AT642" s="182" t="s">
        <v>167</v>
      </c>
      <c r="AU642" s="182" t="s">
        <v>157</v>
      </c>
      <c r="AV642" s="14" t="s">
        <v>157</v>
      </c>
      <c r="AW642" s="14" t="s">
        <v>30</v>
      </c>
      <c r="AX642" s="14" t="s">
        <v>76</v>
      </c>
      <c r="AY642" s="182" t="s">
        <v>150</v>
      </c>
    </row>
    <row r="643" spans="2:51" s="14" customFormat="1" ht="11.25">
      <c r="B643" s="181"/>
      <c r="D643" s="174" t="s">
        <v>167</v>
      </c>
      <c r="E643" s="182" t="s">
        <v>1</v>
      </c>
      <c r="F643" s="183" t="s">
        <v>717</v>
      </c>
      <c r="H643" s="184">
        <v>-1.8</v>
      </c>
      <c r="I643" s="185"/>
      <c r="L643" s="181"/>
      <c r="M643" s="186"/>
      <c r="N643" s="187"/>
      <c r="O643" s="187"/>
      <c r="P643" s="187"/>
      <c r="Q643" s="187"/>
      <c r="R643" s="187"/>
      <c r="S643" s="187"/>
      <c r="T643" s="188"/>
      <c r="AT643" s="182" t="s">
        <v>167</v>
      </c>
      <c r="AU643" s="182" t="s">
        <v>157</v>
      </c>
      <c r="AV643" s="14" t="s">
        <v>157</v>
      </c>
      <c r="AW643" s="14" t="s">
        <v>30</v>
      </c>
      <c r="AX643" s="14" t="s">
        <v>76</v>
      </c>
      <c r="AY643" s="182" t="s">
        <v>150</v>
      </c>
    </row>
    <row r="644" spans="2:51" s="13" customFormat="1" ht="11.25">
      <c r="B644" s="173"/>
      <c r="D644" s="174" t="s">
        <v>167</v>
      </c>
      <c r="E644" s="175" t="s">
        <v>1</v>
      </c>
      <c r="F644" s="176" t="s">
        <v>728</v>
      </c>
      <c r="H644" s="175" t="s">
        <v>1</v>
      </c>
      <c r="I644" s="177"/>
      <c r="L644" s="173"/>
      <c r="M644" s="178"/>
      <c r="N644" s="179"/>
      <c r="O644" s="179"/>
      <c r="P644" s="179"/>
      <c r="Q644" s="179"/>
      <c r="R644" s="179"/>
      <c r="S644" s="179"/>
      <c r="T644" s="180"/>
      <c r="AT644" s="175" t="s">
        <v>167</v>
      </c>
      <c r="AU644" s="175" t="s">
        <v>157</v>
      </c>
      <c r="AV644" s="13" t="s">
        <v>81</v>
      </c>
      <c r="AW644" s="13" t="s">
        <v>30</v>
      </c>
      <c r="AX644" s="13" t="s">
        <v>76</v>
      </c>
      <c r="AY644" s="175" t="s">
        <v>150</v>
      </c>
    </row>
    <row r="645" spans="2:51" s="14" customFormat="1" ht="11.25">
      <c r="B645" s="181"/>
      <c r="D645" s="174" t="s">
        <v>167</v>
      </c>
      <c r="E645" s="182" t="s">
        <v>1</v>
      </c>
      <c r="F645" s="183" t="s">
        <v>729</v>
      </c>
      <c r="H645" s="184">
        <v>344.85500000000002</v>
      </c>
      <c r="I645" s="185"/>
      <c r="L645" s="181"/>
      <c r="M645" s="186"/>
      <c r="N645" s="187"/>
      <c r="O645" s="187"/>
      <c r="P645" s="187"/>
      <c r="Q645" s="187"/>
      <c r="R645" s="187"/>
      <c r="S645" s="187"/>
      <c r="T645" s="188"/>
      <c r="AT645" s="182" t="s">
        <v>167</v>
      </c>
      <c r="AU645" s="182" t="s">
        <v>157</v>
      </c>
      <c r="AV645" s="14" t="s">
        <v>157</v>
      </c>
      <c r="AW645" s="14" t="s">
        <v>30</v>
      </c>
      <c r="AX645" s="14" t="s">
        <v>76</v>
      </c>
      <c r="AY645" s="182" t="s">
        <v>150</v>
      </c>
    </row>
    <row r="646" spans="2:51" s="14" customFormat="1" ht="11.25">
      <c r="B646" s="181"/>
      <c r="D646" s="174" t="s">
        <v>167</v>
      </c>
      <c r="E646" s="182" t="s">
        <v>1</v>
      </c>
      <c r="F646" s="183" t="s">
        <v>730</v>
      </c>
      <c r="H646" s="184">
        <v>-11.9</v>
      </c>
      <c r="I646" s="185"/>
      <c r="L646" s="181"/>
      <c r="M646" s="186"/>
      <c r="N646" s="187"/>
      <c r="O646" s="187"/>
      <c r="P646" s="187"/>
      <c r="Q646" s="187"/>
      <c r="R646" s="187"/>
      <c r="S646" s="187"/>
      <c r="T646" s="188"/>
      <c r="AT646" s="182" t="s">
        <v>167</v>
      </c>
      <c r="AU646" s="182" t="s">
        <v>157</v>
      </c>
      <c r="AV646" s="14" t="s">
        <v>157</v>
      </c>
      <c r="AW646" s="14" t="s">
        <v>30</v>
      </c>
      <c r="AX646" s="14" t="s">
        <v>76</v>
      </c>
      <c r="AY646" s="182" t="s">
        <v>150</v>
      </c>
    </row>
    <row r="647" spans="2:51" s="14" customFormat="1" ht="11.25">
      <c r="B647" s="181"/>
      <c r="D647" s="174" t="s">
        <v>167</v>
      </c>
      <c r="E647" s="182" t="s">
        <v>1</v>
      </c>
      <c r="F647" s="183" t="s">
        <v>731</v>
      </c>
      <c r="H647" s="184">
        <v>-15.68</v>
      </c>
      <c r="I647" s="185"/>
      <c r="L647" s="181"/>
      <c r="M647" s="186"/>
      <c r="N647" s="187"/>
      <c r="O647" s="187"/>
      <c r="P647" s="187"/>
      <c r="Q647" s="187"/>
      <c r="R647" s="187"/>
      <c r="S647" s="187"/>
      <c r="T647" s="188"/>
      <c r="AT647" s="182" t="s">
        <v>167</v>
      </c>
      <c r="AU647" s="182" t="s">
        <v>157</v>
      </c>
      <c r="AV647" s="14" t="s">
        <v>157</v>
      </c>
      <c r="AW647" s="14" t="s">
        <v>30</v>
      </c>
      <c r="AX647" s="14" t="s">
        <v>76</v>
      </c>
      <c r="AY647" s="182" t="s">
        <v>150</v>
      </c>
    </row>
    <row r="648" spans="2:51" s="13" customFormat="1" ht="11.25">
      <c r="B648" s="173"/>
      <c r="D648" s="174" t="s">
        <v>167</v>
      </c>
      <c r="E648" s="175" t="s">
        <v>1</v>
      </c>
      <c r="F648" s="176" t="s">
        <v>732</v>
      </c>
      <c r="H648" s="175" t="s">
        <v>1</v>
      </c>
      <c r="I648" s="177"/>
      <c r="L648" s="173"/>
      <c r="M648" s="178"/>
      <c r="N648" s="179"/>
      <c r="O648" s="179"/>
      <c r="P648" s="179"/>
      <c r="Q648" s="179"/>
      <c r="R648" s="179"/>
      <c r="S648" s="179"/>
      <c r="T648" s="180"/>
      <c r="AT648" s="175" t="s">
        <v>167</v>
      </c>
      <c r="AU648" s="175" t="s">
        <v>157</v>
      </c>
      <c r="AV648" s="13" t="s">
        <v>81</v>
      </c>
      <c r="AW648" s="13" t="s">
        <v>30</v>
      </c>
      <c r="AX648" s="13" t="s">
        <v>76</v>
      </c>
      <c r="AY648" s="175" t="s">
        <v>150</v>
      </c>
    </row>
    <row r="649" spans="2:51" s="14" customFormat="1" ht="11.25">
      <c r="B649" s="181"/>
      <c r="D649" s="174" t="s">
        <v>167</v>
      </c>
      <c r="E649" s="182" t="s">
        <v>1</v>
      </c>
      <c r="F649" s="183" t="s">
        <v>733</v>
      </c>
      <c r="H649" s="184">
        <v>15.96</v>
      </c>
      <c r="I649" s="185"/>
      <c r="L649" s="181"/>
      <c r="M649" s="186"/>
      <c r="N649" s="187"/>
      <c r="O649" s="187"/>
      <c r="P649" s="187"/>
      <c r="Q649" s="187"/>
      <c r="R649" s="187"/>
      <c r="S649" s="187"/>
      <c r="T649" s="188"/>
      <c r="AT649" s="182" t="s">
        <v>167</v>
      </c>
      <c r="AU649" s="182" t="s">
        <v>157</v>
      </c>
      <c r="AV649" s="14" t="s">
        <v>157</v>
      </c>
      <c r="AW649" s="14" t="s">
        <v>30</v>
      </c>
      <c r="AX649" s="14" t="s">
        <v>76</v>
      </c>
      <c r="AY649" s="182" t="s">
        <v>150</v>
      </c>
    </row>
    <row r="650" spans="2:51" s="13" customFormat="1" ht="11.25">
      <c r="B650" s="173"/>
      <c r="D650" s="174" t="s">
        <v>167</v>
      </c>
      <c r="E650" s="175" t="s">
        <v>1</v>
      </c>
      <c r="F650" s="176" t="s">
        <v>734</v>
      </c>
      <c r="H650" s="175" t="s">
        <v>1</v>
      </c>
      <c r="I650" s="177"/>
      <c r="L650" s="173"/>
      <c r="M650" s="178"/>
      <c r="N650" s="179"/>
      <c r="O650" s="179"/>
      <c r="P650" s="179"/>
      <c r="Q650" s="179"/>
      <c r="R650" s="179"/>
      <c r="S650" s="179"/>
      <c r="T650" s="180"/>
      <c r="AT650" s="175" t="s">
        <v>167</v>
      </c>
      <c r="AU650" s="175" t="s">
        <v>157</v>
      </c>
      <c r="AV650" s="13" t="s">
        <v>81</v>
      </c>
      <c r="AW650" s="13" t="s">
        <v>30</v>
      </c>
      <c r="AX650" s="13" t="s">
        <v>76</v>
      </c>
      <c r="AY650" s="175" t="s">
        <v>150</v>
      </c>
    </row>
    <row r="651" spans="2:51" s="14" customFormat="1" ht="11.25">
      <c r="B651" s="181"/>
      <c r="D651" s="174" t="s">
        <v>167</v>
      </c>
      <c r="E651" s="182" t="s">
        <v>1</v>
      </c>
      <c r="F651" s="183" t="s">
        <v>735</v>
      </c>
      <c r="H651" s="184">
        <v>25.375</v>
      </c>
      <c r="I651" s="185"/>
      <c r="L651" s="181"/>
      <c r="M651" s="186"/>
      <c r="N651" s="187"/>
      <c r="O651" s="187"/>
      <c r="P651" s="187"/>
      <c r="Q651" s="187"/>
      <c r="R651" s="187"/>
      <c r="S651" s="187"/>
      <c r="T651" s="188"/>
      <c r="AT651" s="182" t="s">
        <v>167</v>
      </c>
      <c r="AU651" s="182" t="s">
        <v>157</v>
      </c>
      <c r="AV651" s="14" t="s">
        <v>157</v>
      </c>
      <c r="AW651" s="14" t="s">
        <v>30</v>
      </c>
      <c r="AX651" s="14" t="s">
        <v>76</v>
      </c>
      <c r="AY651" s="182" t="s">
        <v>150</v>
      </c>
    </row>
    <row r="652" spans="2:51" s="13" customFormat="1" ht="11.25">
      <c r="B652" s="173"/>
      <c r="D652" s="174" t="s">
        <v>167</v>
      </c>
      <c r="E652" s="175" t="s">
        <v>1</v>
      </c>
      <c r="F652" s="176" t="s">
        <v>736</v>
      </c>
      <c r="H652" s="175" t="s">
        <v>1</v>
      </c>
      <c r="I652" s="177"/>
      <c r="L652" s="173"/>
      <c r="M652" s="178"/>
      <c r="N652" s="179"/>
      <c r="O652" s="179"/>
      <c r="P652" s="179"/>
      <c r="Q652" s="179"/>
      <c r="R652" s="179"/>
      <c r="S652" s="179"/>
      <c r="T652" s="180"/>
      <c r="AT652" s="175" t="s">
        <v>167</v>
      </c>
      <c r="AU652" s="175" t="s">
        <v>157</v>
      </c>
      <c r="AV652" s="13" t="s">
        <v>81</v>
      </c>
      <c r="AW652" s="13" t="s">
        <v>30</v>
      </c>
      <c r="AX652" s="13" t="s">
        <v>76</v>
      </c>
      <c r="AY652" s="175" t="s">
        <v>150</v>
      </c>
    </row>
    <row r="653" spans="2:51" s="14" customFormat="1" ht="11.25">
      <c r="B653" s="181"/>
      <c r="D653" s="174" t="s">
        <v>167</v>
      </c>
      <c r="E653" s="182" t="s">
        <v>1</v>
      </c>
      <c r="F653" s="183" t="s">
        <v>737</v>
      </c>
      <c r="H653" s="184">
        <v>18.905000000000001</v>
      </c>
      <c r="I653" s="185"/>
      <c r="L653" s="181"/>
      <c r="M653" s="186"/>
      <c r="N653" s="187"/>
      <c r="O653" s="187"/>
      <c r="P653" s="187"/>
      <c r="Q653" s="187"/>
      <c r="R653" s="187"/>
      <c r="S653" s="187"/>
      <c r="T653" s="188"/>
      <c r="AT653" s="182" t="s">
        <v>167</v>
      </c>
      <c r="AU653" s="182" t="s">
        <v>157</v>
      </c>
      <c r="AV653" s="14" t="s">
        <v>157</v>
      </c>
      <c r="AW653" s="14" t="s">
        <v>30</v>
      </c>
      <c r="AX653" s="14" t="s">
        <v>76</v>
      </c>
      <c r="AY653" s="182" t="s">
        <v>150</v>
      </c>
    </row>
    <row r="654" spans="2:51" s="13" customFormat="1" ht="11.25">
      <c r="B654" s="173"/>
      <c r="D654" s="174" t="s">
        <v>167</v>
      </c>
      <c r="E654" s="175" t="s">
        <v>1</v>
      </c>
      <c r="F654" s="176" t="s">
        <v>738</v>
      </c>
      <c r="H654" s="175" t="s">
        <v>1</v>
      </c>
      <c r="I654" s="177"/>
      <c r="L654" s="173"/>
      <c r="M654" s="178"/>
      <c r="N654" s="179"/>
      <c r="O654" s="179"/>
      <c r="P654" s="179"/>
      <c r="Q654" s="179"/>
      <c r="R654" s="179"/>
      <c r="S654" s="179"/>
      <c r="T654" s="180"/>
      <c r="AT654" s="175" t="s">
        <v>167</v>
      </c>
      <c r="AU654" s="175" t="s">
        <v>157</v>
      </c>
      <c r="AV654" s="13" t="s">
        <v>81</v>
      </c>
      <c r="AW654" s="13" t="s">
        <v>30</v>
      </c>
      <c r="AX654" s="13" t="s">
        <v>76</v>
      </c>
      <c r="AY654" s="175" t="s">
        <v>150</v>
      </c>
    </row>
    <row r="655" spans="2:51" s="14" customFormat="1" ht="11.25">
      <c r="B655" s="181"/>
      <c r="D655" s="174" t="s">
        <v>167</v>
      </c>
      <c r="E655" s="182" t="s">
        <v>1</v>
      </c>
      <c r="F655" s="183" t="s">
        <v>739</v>
      </c>
      <c r="H655" s="184">
        <v>48.97</v>
      </c>
      <c r="I655" s="185"/>
      <c r="L655" s="181"/>
      <c r="M655" s="186"/>
      <c r="N655" s="187"/>
      <c r="O655" s="187"/>
      <c r="P655" s="187"/>
      <c r="Q655" s="187"/>
      <c r="R655" s="187"/>
      <c r="S655" s="187"/>
      <c r="T655" s="188"/>
      <c r="AT655" s="182" t="s">
        <v>167</v>
      </c>
      <c r="AU655" s="182" t="s">
        <v>157</v>
      </c>
      <c r="AV655" s="14" t="s">
        <v>157</v>
      </c>
      <c r="AW655" s="14" t="s">
        <v>30</v>
      </c>
      <c r="AX655" s="14" t="s">
        <v>76</v>
      </c>
      <c r="AY655" s="182" t="s">
        <v>150</v>
      </c>
    </row>
    <row r="656" spans="2:51" s="14" customFormat="1" ht="11.25">
      <c r="B656" s="181"/>
      <c r="D656" s="174" t="s">
        <v>167</v>
      </c>
      <c r="E656" s="182" t="s">
        <v>1</v>
      </c>
      <c r="F656" s="183" t="s">
        <v>717</v>
      </c>
      <c r="H656" s="184">
        <v>-1.8</v>
      </c>
      <c r="I656" s="185"/>
      <c r="L656" s="181"/>
      <c r="M656" s="186"/>
      <c r="N656" s="187"/>
      <c r="O656" s="187"/>
      <c r="P656" s="187"/>
      <c r="Q656" s="187"/>
      <c r="R656" s="187"/>
      <c r="S656" s="187"/>
      <c r="T656" s="188"/>
      <c r="AT656" s="182" t="s">
        <v>167</v>
      </c>
      <c r="AU656" s="182" t="s">
        <v>157</v>
      </c>
      <c r="AV656" s="14" t="s">
        <v>157</v>
      </c>
      <c r="AW656" s="14" t="s">
        <v>30</v>
      </c>
      <c r="AX656" s="14" t="s">
        <v>76</v>
      </c>
      <c r="AY656" s="182" t="s">
        <v>150</v>
      </c>
    </row>
    <row r="657" spans="2:51" s="14" customFormat="1" ht="11.25">
      <c r="B657" s="181"/>
      <c r="D657" s="174" t="s">
        <v>167</v>
      </c>
      <c r="E657" s="182" t="s">
        <v>1</v>
      </c>
      <c r="F657" s="183" t="s">
        <v>740</v>
      </c>
      <c r="H657" s="184">
        <v>-2.9329999999999998</v>
      </c>
      <c r="I657" s="185"/>
      <c r="L657" s="181"/>
      <c r="M657" s="186"/>
      <c r="N657" s="187"/>
      <c r="O657" s="187"/>
      <c r="P657" s="187"/>
      <c r="Q657" s="187"/>
      <c r="R657" s="187"/>
      <c r="S657" s="187"/>
      <c r="T657" s="188"/>
      <c r="AT657" s="182" t="s">
        <v>167</v>
      </c>
      <c r="AU657" s="182" t="s">
        <v>157</v>
      </c>
      <c r="AV657" s="14" t="s">
        <v>157</v>
      </c>
      <c r="AW657" s="14" t="s">
        <v>30</v>
      </c>
      <c r="AX657" s="14" t="s">
        <v>76</v>
      </c>
      <c r="AY657" s="182" t="s">
        <v>150</v>
      </c>
    </row>
    <row r="658" spans="2:51" s="14" customFormat="1" ht="11.25">
      <c r="B658" s="181"/>
      <c r="D658" s="174" t="s">
        <v>167</v>
      </c>
      <c r="E658" s="182" t="s">
        <v>1</v>
      </c>
      <c r="F658" s="183" t="s">
        <v>720</v>
      </c>
      <c r="H658" s="184">
        <v>-2.2400000000000002</v>
      </c>
      <c r="I658" s="185"/>
      <c r="L658" s="181"/>
      <c r="M658" s="186"/>
      <c r="N658" s="187"/>
      <c r="O658" s="187"/>
      <c r="P658" s="187"/>
      <c r="Q658" s="187"/>
      <c r="R658" s="187"/>
      <c r="S658" s="187"/>
      <c r="T658" s="188"/>
      <c r="AT658" s="182" t="s">
        <v>167</v>
      </c>
      <c r="AU658" s="182" t="s">
        <v>157</v>
      </c>
      <c r="AV658" s="14" t="s">
        <v>157</v>
      </c>
      <c r="AW658" s="14" t="s">
        <v>30</v>
      </c>
      <c r="AX658" s="14" t="s">
        <v>76</v>
      </c>
      <c r="AY658" s="182" t="s">
        <v>150</v>
      </c>
    </row>
    <row r="659" spans="2:51" s="13" customFormat="1" ht="11.25">
      <c r="B659" s="173"/>
      <c r="D659" s="174" t="s">
        <v>167</v>
      </c>
      <c r="E659" s="175" t="s">
        <v>1</v>
      </c>
      <c r="F659" s="176" t="s">
        <v>741</v>
      </c>
      <c r="H659" s="175" t="s">
        <v>1</v>
      </c>
      <c r="I659" s="177"/>
      <c r="L659" s="173"/>
      <c r="M659" s="178"/>
      <c r="N659" s="179"/>
      <c r="O659" s="179"/>
      <c r="P659" s="179"/>
      <c r="Q659" s="179"/>
      <c r="R659" s="179"/>
      <c r="S659" s="179"/>
      <c r="T659" s="180"/>
      <c r="AT659" s="175" t="s">
        <v>167</v>
      </c>
      <c r="AU659" s="175" t="s">
        <v>157</v>
      </c>
      <c r="AV659" s="13" t="s">
        <v>81</v>
      </c>
      <c r="AW659" s="13" t="s">
        <v>30</v>
      </c>
      <c r="AX659" s="13" t="s">
        <v>76</v>
      </c>
      <c r="AY659" s="175" t="s">
        <v>150</v>
      </c>
    </row>
    <row r="660" spans="2:51" s="14" customFormat="1" ht="11.25">
      <c r="B660" s="181"/>
      <c r="D660" s="174" t="s">
        <v>167</v>
      </c>
      <c r="E660" s="182" t="s">
        <v>1</v>
      </c>
      <c r="F660" s="183" t="s">
        <v>742</v>
      </c>
      <c r="H660" s="184">
        <v>46.61</v>
      </c>
      <c r="I660" s="185"/>
      <c r="L660" s="181"/>
      <c r="M660" s="186"/>
      <c r="N660" s="187"/>
      <c r="O660" s="187"/>
      <c r="P660" s="187"/>
      <c r="Q660" s="187"/>
      <c r="R660" s="187"/>
      <c r="S660" s="187"/>
      <c r="T660" s="188"/>
      <c r="AT660" s="182" t="s">
        <v>167</v>
      </c>
      <c r="AU660" s="182" t="s">
        <v>157</v>
      </c>
      <c r="AV660" s="14" t="s">
        <v>157</v>
      </c>
      <c r="AW660" s="14" t="s">
        <v>30</v>
      </c>
      <c r="AX660" s="14" t="s">
        <v>76</v>
      </c>
      <c r="AY660" s="182" t="s">
        <v>150</v>
      </c>
    </row>
    <row r="661" spans="2:51" s="14" customFormat="1" ht="11.25">
      <c r="B661" s="181"/>
      <c r="D661" s="174" t="s">
        <v>167</v>
      </c>
      <c r="E661" s="182" t="s">
        <v>1</v>
      </c>
      <c r="F661" s="183" t="s">
        <v>717</v>
      </c>
      <c r="H661" s="184">
        <v>-1.8</v>
      </c>
      <c r="I661" s="185"/>
      <c r="L661" s="181"/>
      <c r="M661" s="186"/>
      <c r="N661" s="187"/>
      <c r="O661" s="187"/>
      <c r="P661" s="187"/>
      <c r="Q661" s="187"/>
      <c r="R661" s="187"/>
      <c r="S661" s="187"/>
      <c r="T661" s="188"/>
      <c r="AT661" s="182" t="s">
        <v>167</v>
      </c>
      <c r="AU661" s="182" t="s">
        <v>157</v>
      </c>
      <c r="AV661" s="14" t="s">
        <v>157</v>
      </c>
      <c r="AW661" s="14" t="s">
        <v>30</v>
      </c>
      <c r="AX661" s="14" t="s">
        <v>76</v>
      </c>
      <c r="AY661" s="182" t="s">
        <v>150</v>
      </c>
    </row>
    <row r="662" spans="2:51" s="14" customFormat="1" ht="11.25">
      <c r="B662" s="181"/>
      <c r="D662" s="174" t="s">
        <v>167</v>
      </c>
      <c r="E662" s="182" t="s">
        <v>1</v>
      </c>
      <c r="F662" s="183" t="s">
        <v>720</v>
      </c>
      <c r="H662" s="184">
        <v>-2.2400000000000002</v>
      </c>
      <c r="I662" s="185"/>
      <c r="L662" s="181"/>
      <c r="M662" s="186"/>
      <c r="N662" s="187"/>
      <c r="O662" s="187"/>
      <c r="P662" s="187"/>
      <c r="Q662" s="187"/>
      <c r="R662" s="187"/>
      <c r="S662" s="187"/>
      <c r="T662" s="188"/>
      <c r="AT662" s="182" t="s">
        <v>167</v>
      </c>
      <c r="AU662" s="182" t="s">
        <v>157</v>
      </c>
      <c r="AV662" s="14" t="s">
        <v>157</v>
      </c>
      <c r="AW662" s="14" t="s">
        <v>30</v>
      </c>
      <c r="AX662" s="14" t="s">
        <v>76</v>
      </c>
      <c r="AY662" s="182" t="s">
        <v>150</v>
      </c>
    </row>
    <row r="663" spans="2:51" s="13" customFormat="1" ht="11.25">
      <c r="B663" s="173"/>
      <c r="D663" s="174" t="s">
        <v>167</v>
      </c>
      <c r="E663" s="175" t="s">
        <v>1</v>
      </c>
      <c r="F663" s="176" t="s">
        <v>743</v>
      </c>
      <c r="H663" s="175" t="s">
        <v>1</v>
      </c>
      <c r="I663" s="177"/>
      <c r="L663" s="173"/>
      <c r="M663" s="178"/>
      <c r="N663" s="179"/>
      <c r="O663" s="179"/>
      <c r="P663" s="179"/>
      <c r="Q663" s="179"/>
      <c r="R663" s="179"/>
      <c r="S663" s="179"/>
      <c r="T663" s="180"/>
      <c r="AT663" s="175" t="s">
        <v>167</v>
      </c>
      <c r="AU663" s="175" t="s">
        <v>157</v>
      </c>
      <c r="AV663" s="13" t="s">
        <v>81</v>
      </c>
      <c r="AW663" s="13" t="s">
        <v>30</v>
      </c>
      <c r="AX663" s="13" t="s">
        <v>76</v>
      </c>
      <c r="AY663" s="175" t="s">
        <v>150</v>
      </c>
    </row>
    <row r="664" spans="2:51" s="14" customFormat="1" ht="11.25">
      <c r="B664" s="181"/>
      <c r="D664" s="174" t="s">
        <v>167</v>
      </c>
      <c r="E664" s="182" t="s">
        <v>1</v>
      </c>
      <c r="F664" s="183" t="s">
        <v>744</v>
      </c>
      <c r="H664" s="184">
        <v>9.2149999999999999</v>
      </c>
      <c r="I664" s="185"/>
      <c r="L664" s="181"/>
      <c r="M664" s="186"/>
      <c r="N664" s="187"/>
      <c r="O664" s="187"/>
      <c r="P664" s="187"/>
      <c r="Q664" s="187"/>
      <c r="R664" s="187"/>
      <c r="S664" s="187"/>
      <c r="T664" s="188"/>
      <c r="AT664" s="182" t="s">
        <v>167</v>
      </c>
      <c r="AU664" s="182" t="s">
        <v>157</v>
      </c>
      <c r="AV664" s="14" t="s">
        <v>157</v>
      </c>
      <c r="AW664" s="14" t="s">
        <v>30</v>
      </c>
      <c r="AX664" s="14" t="s">
        <v>76</v>
      </c>
      <c r="AY664" s="182" t="s">
        <v>150</v>
      </c>
    </row>
    <row r="665" spans="2:51" s="13" customFormat="1" ht="11.25">
      <c r="B665" s="173"/>
      <c r="D665" s="174" t="s">
        <v>167</v>
      </c>
      <c r="E665" s="175" t="s">
        <v>1</v>
      </c>
      <c r="F665" s="176" t="s">
        <v>745</v>
      </c>
      <c r="H665" s="175" t="s">
        <v>1</v>
      </c>
      <c r="I665" s="177"/>
      <c r="L665" s="173"/>
      <c r="M665" s="178"/>
      <c r="N665" s="179"/>
      <c r="O665" s="179"/>
      <c r="P665" s="179"/>
      <c r="Q665" s="179"/>
      <c r="R665" s="179"/>
      <c r="S665" s="179"/>
      <c r="T665" s="180"/>
      <c r="AT665" s="175" t="s">
        <v>167</v>
      </c>
      <c r="AU665" s="175" t="s">
        <v>157</v>
      </c>
      <c r="AV665" s="13" t="s">
        <v>81</v>
      </c>
      <c r="AW665" s="13" t="s">
        <v>30</v>
      </c>
      <c r="AX665" s="13" t="s">
        <v>76</v>
      </c>
      <c r="AY665" s="175" t="s">
        <v>150</v>
      </c>
    </row>
    <row r="666" spans="2:51" s="14" customFormat="1" ht="11.25">
      <c r="B666" s="181"/>
      <c r="D666" s="174" t="s">
        <v>167</v>
      </c>
      <c r="E666" s="182" t="s">
        <v>1</v>
      </c>
      <c r="F666" s="183" t="s">
        <v>746</v>
      </c>
      <c r="H666" s="184">
        <v>7.0780000000000003</v>
      </c>
      <c r="I666" s="185"/>
      <c r="L666" s="181"/>
      <c r="M666" s="186"/>
      <c r="N666" s="187"/>
      <c r="O666" s="187"/>
      <c r="P666" s="187"/>
      <c r="Q666" s="187"/>
      <c r="R666" s="187"/>
      <c r="S666" s="187"/>
      <c r="T666" s="188"/>
      <c r="AT666" s="182" t="s">
        <v>167</v>
      </c>
      <c r="AU666" s="182" t="s">
        <v>157</v>
      </c>
      <c r="AV666" s="14" t="s">
        <v>157</v>
      </c>
      <c r="AW666" s="14" t="s">
        <v>30</v>
      </c>
      <c r="AX666" s="14" t="s">
        <v>76</v>
      </c>
      <c r="AY666" s="182" t="s">
        <v>150</v>
      </c>
    </row>
    <row r="667" spans="2:51" s="13" customFormat="1" ht="11.25">
      <c r="B667" s="173"/>
      <c r="D667" s="174" t="s">
        <v>167</v>
      </c>
      <c r="E667" s="175" t="s">
        <v>1</v>
      </c>
      <c r="F667" s="176" t="s">
        <v>747</v>
      </c>
      <c r="H667" s="175" t="s">
        <v>1</v>
      </c>
      <c r="I667" s="177"/>
      <c r="L667" s="173"/>
      <c r="M667" s="178"/>
      <c r="N667" s="179"/>
      <c r="O667" s="179"/>
      <c r="P667" s="179"/>
      <c r="Q667" s="179"/>
      <c r="R667" s="179"/>
      <c r="S667" s="179"/>
      <c r="T667" s="180"/>
      <c r="AT667" s="175" t="s">
        <v>167</v>
      </c>
      <c r="AU667" s="175" t="s">
        <v>157</v>
      </c>
      <c r="AV667" s="13" t="s">
        <v>81</v>
      </c>
      <c r="AW667" s="13" t="s">
        <v>30</v>
      </c>
      <c r="AX667" s="13" t="s">
        <v>76</v>
      </c>
      <c r="AY667" s="175" t="s">
        <v>150</v>
      </c>
    </row>
    <row r="668" spans="2:51" s="14" customFormat="1" ht="11.25">
      <c r="B668" s="181"/>
      <c r="D668" s="174" t="s">
        <v>167</v>
      </c>
      <c r="E668" s="182" t="s">
        <v>1</v>
      </c>
      <c r="F668" s="183" t="s">
        <v>748</v>
      </c>
      <c r="H668" s="184">
        <v>224.79</v>
      </c>
      <c r="I668" s="185"/>
      <c r="L668" s="181"/>
      <c r="M668" s="186"/>
      <c r="N668" s="187"/>
      <c r="O668" s="187"/>
      <c r="P668" s="187"/>
      <c r="Q668" s="187"/>
      <c r="R668" s="187"/>
      <c r="S668" s="187"/>
      <c r="T668" s="188"/>
      <c r="AT668" s="182" t="s">
        <v>167</v>
      </c>
      <c r="AU668" s="182" t="s">
        <v>157</v>
      </c>
      <c r="AV668" s="14" t="s">
        <v>157</v>
      </c>
      <c r="AW668" s="14" t="s">
        <v>30</v>
      </c>
      <c r="AX668" s="14" t="s">
        <v>76</v>
      </c>
      <c r="AY668" s="182" t="s">
        <v>150</v>
      </c>
    </row>
    <row r="669" spans="2:51" s="14" customFormat="1" ht="11.25">
      <c r="B669" s="181"/>
      <c r="D669" s="174" t="s">
        <v>167</v>
      </c>
      <c r="E669" s="182" t="s">
        <v>1</v>
      </c>
      <c r="F669" s="183" t="s">
        <v>749</v>
      </c>
      <c r="H669" s="184">
        <v>-10.199999999999999</v>
      </c>
      <c r="I669" s="185"/>
      <c r="L669" s="181"/>
      <c r="M669" s="186"/>
      <c r="N669" s="187"/>
      <c r="O669" s="187"/>
      <c r="P669" s="187"/>
      <c r="Q669" s="187"/>
      <c r="R669" s="187"/>
      <c r="S669" s="187"/>
      <c r="T669" s="188"/>
      <c r="AT669" s="182" t="s">
        <v>167</v>
      </c>
      <c r="AU669" s="182" t="s">
        <v>157</v>
      </c>
      <c r="AV669" s="14" t="s">
        <v>157</v>
      </c>
      <c r="AW669" s="14" t="s">
        <v>30</v>
      </c>
      <c r="AX669" s="14" t="s">
        <v>76</v>
      </c>
      <c r="AY669" s="182" t="s">
        <v>150</v>
      </c>
    </row>
    <row r="670" spans="2:51" s="14" customFormat="1" ht="11.25">
      <c r="B670" s="181"/>
      <c r="D670" s="174" t="s">
        <v>167</v>
      </c>
      <c r="E670" s="182" t="s">
        <v>1</v>
      </c>
      <c r="F670" s="183" t="s">
        <v>750</v>
      </c>
      <c r="H670" s="184">
        <v>-13.44</v>
      </c>
      <c r="I670" s="185"/>
      <c r="L670" s="181"/>
      <c r="M670" s="186"/>
      <c r="N670" s="187"/>
      <c r="O670" s="187"/>
      <c r="P670" s="187"/>
      <c r="Q670" s="187"/>
      <c r="R670" s="187"/>
      <c r="S670" s="187"/>
      <c r="T670" s="188"/>
      <c r="AT670" s="182" t="s">
        <v>167</v>
      </c>
      <c r="AU670" s="182" t="s">
        <v>157</v>
      </c>
      <c r="AV670" s="14" t="s">
        <v>157</v>
      </c>
      <c r="AW670" s="14" t="s">
        <v>30</v>
      </c>
      <c r="AX670" s="14" t="s">
        <v>76</v>
      </c>
      <c r="AY670" s="182" t="s">
        <v>150</v>
      </c>
    </row>
    <row r="671" spans="2:51" s="13" customFormat="1" ht="11.25">
      <c r="B671" s="173"/>
      <c r="D671" s="174" t="s">
        <v>167</v>
      </c>
      <c r="E671" s="175" t="s">
        <v>1</v>
      </c>
      <c r="F671" s="176" t="s">
        <v>751</v>
      </c>
      <c r="H671" s="175" t="s">
        <v>1</v>
      </c>
      <c r="I671" s="177"/>
      <c r="L671" s="173"/>
      <c r="M671" s="178"/>
      <c r="N671" s="179"/>
      <c r="O671" s="179"/>
      <c r="P671" s="179"/>
      <c r="Q671" s="179"/>
      <c r="R671" s="179"/>
      <c r="S671" s="179"/>
      <c r="T671" s="180"/>
      <c r="AT671" s="175" t="s">
        <v>167</v>
      </c>
      <c r="AU671" s="175" t="s">
        <v>157</v>
      </c>
      <c r="AV671" s="13" t="s">
        <v>81</v>
      </c>
      <c r="AW671" s="13" t="s">
        <v>30</v>
      </c>
      <c r="AX671" s="13" t="s">
        <v>76</v>
      </c>
      <c r="AY671" s="175" t="s">
        <v>150</v>
      </c>
    </row>
    <row r="672" spans="2:51" s="14" customFormat="1" ht="11.25">
      <c r="B672" s="181"/>
      <c r="D672" s="174" t="s">
        <v>167</v>
      </c>
      <c r="E672" s="182" t="s">
        <v>1</v>
      </c>
      <c r="F672" s="183" t="s">
        <v>752</v>
      </c>
      <c r="H672" s="184">
        <v>37.76</v>
      </c>
      <c r="I672" s="185"/>
      <c r="L672" s="181"/>
      <c r="M672" s="186"/>
      <c r="N672" s="187"/>
      <c r="O672" s="187"/>
      <c r="P672" s="187"/>
      <c r="Q672" s="187"/>
      <c r="R672" s="187"/>
      <c r="S672" s="187"/>
      <c r="T672" s="188"/>
      <c r="AT672" s="182" t="s">
        <v>167</v>
      </c>
      <c r="AU672" s="182" t="s">
        <v>157</v>
      </c>
      <c r="AV672" s="14" t="s">
        <v>157</v>
      </c>
      <c r="AW672" s="14" t="s">
        <v>30</v>
      </c>
      <c r="AX672" s="14" t="s">
        <v>76</v>
      </c>
      <c r="AY672" s="182" t="s">
        <v>150</v>
      </c>
    </row>
    <row r="673" spans="2:51" s="14" customFormat="1" ht="11.25">
      <c r="B673" s="181"/>
      <c r="D673" s="174" t="s">
        <v>167</v>
      </c>
      <c r="E673" s="182" t="s">
        <v>1</v>
      </c>
      <c r="F673" s="183" t="s">
        <v>753</v>
      </c>
      <c r="H673" s="184">
        <v>-3</v>
      </c>
      <c r="I673" s="185"/>
      <c r="L673" s="181"/>
      <c r="M673" s="186"/>
      <c r="N673" s="187"/>
      <c r="O673" s="187"/>
      <c r="P673" s="187"/>
      <c r="Q673" s="187"/>
      <c r="R673" s="187"/>
      <c r="S673" s="187"/>
      <c r="T673" s="188"/>
      <c r="AT673" s="182" t="s">
        <v>167</v>
      </c>
      <c r="AU673" s="182" t="s">
        <v>157</v>
      </c>
      <c r="AV673" s="14" t="s">
        <v>157</v>
      </c>
      <c r="AW673" s="14" t="s">
        <v>30</v>
      </c>
      <c r="AX673" s="14" t="s">
        <v>76</v>
      </c>
      <c r="AY673" s="182" t="s">
        <v>150</v>
      </c>
    </row>
    <row r="674" spans="2:51" s="14" customFormat="1" ht="11.25">
      <c r="B674" s="181"/>
      <c r="D674" s="174" t="s">
        <v>167</v>
      </c>
      <c r="E674" s="182" t="s">
        <v>1</v>
      </c>
      <c r="F674" s="183" t="s">
        <v>754</v>
      </c>
      <c r="H674" s="184">
        <v>-2.2000000000000002</v>
      </c>
      <c r="I674" s="185"/>
      <c r="L674" s="181"/>
      <c r="M674" s="186"/>
      <c r="N674" s="187"/>
      <c r="O674" s="187"/>
      <c r="P674" s="187"/>
      <c r="Q674" s="187"/>
      <c r="R674" s="187"/>
      <c r="S674" s="187"/>
      <c r="T674" s="188"/>
      <c r="AT674" s="182" t="s">
        <v>167</v>
      </c>
      <c r="AU674" s="182" t="s">
        <v>157</v>
      </c>
      <c r="AV674" s="14" t="s">
        <v>157</v>
      </c>
      <c r="AW674" s="14" t="s">
        <v>30</v>
      </c>
      <c r="AX674" s="14" t="s">
        <v>76</v>
      </c>
      <c r="AY674" s="182" t="s">
        <v>150</v>
      </c>
    </row>
    <row r="675" spans="2:51" s="13" customFormat="1" ht="11.25">
      <c r="B675" s="173"/>
      <c r="D675" s="174" t="s">
        <v>167</v>
      </c>
      <c r="E675" s="175" t="s">
        <v>1</v>
      </c>
      <c r="F675" s="176" t="s">
        <v>755</v>
      </c>
      <c r="H675" s="175" t="s">
        <v>1</v>
      </c>
      <c r="I675" s="177"/>
      <c r="L675" s="173"/>
      <c r="M675" s="178"/>
      <c r="N675" s="179"/>
      <c r="O675" s="179"/>
      <c r="P675" s="179"/>
      <c r="Q675" s="179"/>
      <c r="R675" s="179"/>
      <c r="S675" s="179"/>
      <c r="T675" s="180"/>
      <c r="AT675" s="175" t="s">
        <v>167</v>
      </c>
      <c r="AU675" s="175" t="s">
        <v>157</v>
      </c>
      <c r="AV675" s="13" t="s">
        <v>81</v>
      </c>
      <c r="AW675" s="13" t="s">
        <v>30</v>
      </c>
      <c r="AX675" s="13" t="s">
        <v>76</v>
      </c>
      <c r="AY675" s="175" t="s">
        <v>150</v>
      </c>
    </row>
    <row r="676" spans="2:51" s="14" customFormat="1" ht="11.25">
      <c r="B676" s="181"/>
      <c r="D676" s="174" t="s">
        <v>167</v>
      </c>
      <c r="E676" s="182" t="s">
        <v>1</v>
      </c>
      <c r="F676" s="183" t="s">
        <v>756</v>
      </c>
      <c r="H676" s="184">
        <v>47.79</v>
      </c>
      <c r="I676" s="185"/>
      <c r="L676" s="181"/>
      <c r="M676" s="186"/>
      <c r="N676" s="187"/>
      <c r="O676" s="187"/>
      <c r="P676" s="187"/>
      <c r="Q676" s="187"/>
      <c r="R676" s="187"/>
      <c r="S676" s="187"/>
      <c r="T676" s="188"/>
      <c r="AT676" s="182" t="s">
        <v>167</v>
      </c>
      <c r="AU676" s="182" t="s">
        <v>157</v>
      </c>
      <c r="AV676" s="14" t="s">
        <v>157</v>
      </c>
      <c r="AW676" s="14" t="s">
        <v>30</v>
      </c>
      <c r="AX676" s="14" t="s">
        <v>76</v>
      </c>
      <c r="AY676" s="182" t="s">
        <v>150</v>
      </c>
    </row>
    <row r="677" spans="2:51" s="14" customFormat="1" ht="11.25">
      <c r="B677" s="181"/>
      <c r="D677" s="174" t="s">
        <v>167</v>
      </c>
      <c r="E677" s="182" t="s">
        <v>1</v>
      </c>
      <c r="F677" s="183" t="s">
        <v>757</v>
      </c>
      <c r="H677" s="184">
        <v>-5.4</v>
      </c>
      <c r="I677" s="185"/>
      <c r="L677" s="181"/>
      <c r="M677" s="186"/>
      <c r="N677" s="187"/>
      <c r="O677" s="187"/>
      <c r="P677" s="187"/>
      <c r="Q677" s="187"/>
      <c r="R677" s="187"/>
      <c r="S677" s="187"/>
      <c r="T677" s="188"/>
      <c r="AT677" s="182" t="s">
        <v>167</v>
      </c>
      <c r="AU677" s="182" t="s">
        <v>157</v>
      </c>
      <c r="AV677" s="14" t="s">
        <v>157</v>
      </c>
      <c r="AW677" s="14" t="s">
        <v>30</v>
      </c>
      <c r="AX677" s="14" t="s">
        <v>76</v>
      </c>
      <c r="AY677" s="182" t="s">
        <v>150</v>
      </c>
    </row>
    <row r="678" spans="2:51" s="14" customFormat="1" ht="11.25">
      <c r="B678" s="181"/>
      <c r="D678" s="174" t="s">
        <v>167</v>
      </c>
      <c r="E678" s="182" t="s">
        <v>1</v>
      </c>
      <c r="F678" s="183" t="s">
        <v>758</v>
      </c>
      <c r="H678" s="184">
        <v>-4.41</v>
      </c>
      <c r="I678" s="185"/>
      <c r="L678" s="181"/>
      <c r="M678" s="186"/>
      <c r="N678" s="187"/>
      <c r="O678" s="187"/>
      <c r="P678" s="187"/>
      <c r="Q678" s="187"/>
      <c r="R678" s="187"/>
      <c r="S678" s="187"/>
      <c r="T678" s="188"/>
      <c r="AT678" s="182" t="s">
        <v>167</v>
      </c>
      <c r="AU678" s="182" t="s">
        <v>157</v>
      </c>
      <c r="AV678" s="14" t="s">
        <v>157</v>
      </c>
      <c r="AW678" s="14" t="s">
        <v>30</v>
      </c>
      <c r="AX678" s="14" t="s">
        <v>76</v>
      </c>
      <c r="AY678" s="182" t="s">
        <v>150</v>
      </c>
    </row>
    <row r="679" spans="2:51" s="14" customFormat="1" ht="11.25">
      <c r="B679" s="181"/>
      <c r="D679" s="174" t="s">
        <v>167</v>
      </c>
      <c r="E679" s="182" t="s">
        <v>1</v>
      </c>
      <c r="F679" s="183" t="s">
        <v>759</v>
      </c>
      <c r="H679" s="184">
        <v>-3.99</v>
      </c>
      <c r="I679" s="185"/>
      <c r="L679" s="181"/>
      <c r="M679" s="186"/>
      <c r="N679" s="187"/>
      <c r="O679" s="187"/>
      <c r="P679" s="187"/>
      <c r="Q679" s="187"/>
      <c r="R679" s="187"/>
      <c r="S679" s="187"/>
      <c r="T679" s="188"/>
      <c r="AT679" s="182" t="s">
        <v>167</v>
      </c>
      <c r="AU679" s="182" t="s">
        <v>157</v>
      </c>
      <c r="AV679" s="14" t="s">
        <v>157</v>
      </c>
      <c r="AW679" s="14" t="s">
        <v>30</v>
      </c>
      <c r="AX679" s="14" t="s">
        <v>76</v>
      </c>
      <c r="AY679" s="182" t="s">
        <v>150</v>
      </c>
    </row>
    <row r="680" spans="2:51" s="13" customFormat="1" ht="11.25">
      <c r="B680" s="173"/>
      <c r="D680" s="174" t="s">
        <v>167</v>
      </c>
      <c r="E680" s="175" t="s">
        <v>1</v>
      </c>
      <c r="F680" s="176" t="s">
        <v>760</v>
      </c>
      <c r="H680" s="175" t="s">
        <v>1</v>
      </c>
      <c r="I680" s="177"/>
      <c r="L680" s="173"/>
      <c r="M680" s="178"/>
      <c r="N680" s="179"/>
      <c r="O680" s="179"/>
      <c r="P680" s="179"/>
      <c r="Q680" s="179"/>
      <c r="R680" s="179"/>
      <c r="S680" s="179"/>
      <c r="T680" s="180"/>
      <c r="AT680" s="175" t="s">
        <v>167</v>
      </c>
      <c r="AU680" s="175" t="s">
        <v>157</v>
      </c>
      <c r="AV680" s="13" t="s">
        <v>81</v>
      </c>
      <c r="AW680" s="13" t="s">
        <v>30</v>
      </c>
      <c r="AX680" s="13" t="s">
        <v>76</v>
      </c>
      <c r="AY680" s="175" t="s">
        <v>150</v>
      </c>
    </row>
    <row r="681" spans="2:51" s="14" customFormat="1" ht="11.25">
      <c r="B681" s="181"/>
      <c r="D681" s="174" t="s">
        <v>167</v>
      </c>
      <c r="E681" s="182" t="s">
        <v>1</v>
      </c>
      <c r="F681" s="183" t="s">
        <v>761</v>
      </c>
      <c r="H681" s="184">
        <v>29.943000000000001</v>
      </c>
      <c r="I681" s="185"/>
      <c r="L681" s="181"/>
      <c r="M681" s="186"/>
      <c r="N681" s="187"/>
      <c r="O681" s="187"/>
      <c r="P681" s="187"/>
      <c r="Q681" s="187"/>
      <c r="R681" s="187"/>
      <c r="S681" s="187"/>
      <c r="T681" s="188"/>
      <c r="AT681" s="182" t="s">
        <v>167</v>
      </c>
      <c r="AU681" s="182" t="s">
        <v>157</v>
      </c>
      <c r="AV681" s="14" t="s">
        <v>157</v>
      </c>
      <c r="AW681" s="14" t="s">
        <v>30</v>
      </c>
      <c r="AX681" s="14" t="s">
        <v>76</v>
      </c>
      <c r="AY681" s="182" t="s">
        <v>150</v>
      </c>
    </row>
    <row r="682" spans="2:51" s="14" customFormat="1" ht="11.25">
      <c r="B682" s="181"/>
      <c r="D682" s="174" t="s">
        <v>167</v>
      </c>
      <c r="E682" s="182" t="s">
        <v>1</v>
      </c>
      <c r="F682" s="183" t="s">
        <v>717</v>
      </c>
      <c r="H682" s="184">
        <v>-1.8</v>
      </c>
      <c r="I682" s="185"/>
      <c r="L682" s="181"/>
      <c r="M682" s="186"/>
      <c r="N682" s="187"/>
      <c r="O682" s="187"/>
      <c r="P682" s="187"/>
      <c r="Q682" s="187"/>
      <c r="R682" s="187"/>
      <c r="S682" s="187"/>
      <c r="T682" s="188"/>
      <c r="AT682" s="182" t="s">
        <v>167</v>
      </c>
      <c r="AU682" s="182" t="s">
        <v>157</v>
      </c>
      <c r="AV682" s="14" t="s">
        <v>157</v>
      </c>
      <c r="AW682" s="14" t="s">
        <v>30</v>
      </c>
      <c r="AX682" s="14" t="s">
        <v>76</v>
      </c>
      <c r="AY682" s="182" t="s">
        <v>150</v>
      </c>
    </row>
    <row r="683" spans="2:51" s="13" customFormat="1" ht="11.25">
      <c r="B683" s="173"/>
      <c r="D683" s="174" t="s">
        <v>167</v>
      </c>
      <c r="E683" s="175" t="s">
        <v>1</v>
      </c>
      <c r="F683" s="176" t="s">
        <v>762</v>
      </c>
      <c r="H683" s="175" t="s">
        <v>1</v>
      </c>
      <c r="I683" s="177"/>
      <c r="L683" s="173"/>
      <c r="M683" s="178"/>
      <c r="N683" s="179"/>
      <c r="O683" s="179"/>
      <c r="P683" s="179"/>
      <c r="Q683" s="179"/>
      <c r="R683" s="179"/>
      <c r="S683" s="179"/>
      <c r="T683" s="180"/>
      <c r="AT683" s="175" t="s">
        <v>167</v>
      </c>
      <c r="AU683" s="175" t="s">
        <v>157</v>
      </c>
      <c r="AV683" s="13" t="s">
        <v>81</v>
      </c>
      <c r="AW683" s="13" t="s">
        <v>30</v>
      </c>
      <c r="AX683" s="13" t="s">
        <v>76</v>
      </c>
      <c r="AY683" s="175" t="s">
        <v>150</v>
      </c>
    </row>
    <row r="684" spans="2:51" s="14" customFormat="1" ht="11.25">
      <c r="B684" s="181"/>
      <c r="D684" s="174" t="s">
        <v>167</v>
      </c>
      <c r="E684" s="182" t="s">
        <v>1</v>
      </c>
      <c r="F684" s="183" t="s">
        <v>763</v>
      </c>
      <c r="H684" s="184">
        <v>32.213999999999999</v>
      </c>
      <c r="I684" s="185"/>
      <c r="L684" s="181"/>
      <c r="M684" s="186"/>
      <c r="N684" s="187"/>
      <c r="O684" s="187"/>
      <c r="P684" s="187"/>
      <c r="Q684" s="187"/>
      <c r="R684" s="187"/>
      <c r="S684" s="187"/>
      <c r="T684" s="188"/>
      <c r="AT684" s="182" t="s">
        <v>167</v>
      </c>
      <c r="AU684" s="182" t="s">
        <v>157</v>
      </c>
      <c r="AV684" s="14" t="s">
        <v>157</v>
      </c>
      <c r="AW684" s="14" t="s">
        <v>30</v>
      </c>
      <c r="AX684" s="14" t="s">
        <v>76</v>
      </c>
      <c r="AY684" s="182" t="s">
        <v>150</v>
      </c>
    </row>
    <row r="685" spans="2:51" s="14" customFormat="1" ht="11.25">
      <c r="B685" s="181"/>
      <c r="D685" s="174" t="s">
        <v>167</v>
      </c>
      <c r="E685" s="182" t="s">
        <v>1</v>
      </c>
      <c r="F685" s="183" t="s">
        <v>759</v>
      </c>
      <c r="H685" s="184">
        <v>-3.99</v>
      </c>
      <c r="I685" s="185"/>
      <c r="L685" s="181"/>
      <c r="M685" s="186"/>
      <c r="N685" s="187"/>
      <c r="O685" s="187"/>
      <c r="P685" s="187"/>
      <c r="Q685" s="187"/>
      <c r="R685" s="187"/>
      <c r="S685" s="187"/>
      <c r="T685" s="188"/>
      <c r="AT685" s="182" t="s">
        <v>167</v>
      </c>
      <c r="AU685" s="182" t="s">
        <v>157</v>
      </c>
      <c r="AV685" s="14" t="s">
        <v>157</v>
      </c>
      <c r="AW685" s="14" t="s">
        <v>30</v>
      </c>
      <c r="AX685" s="14" t="s">
        <v>76</v>
      </c>
      <c r="AY685" s="182" t="s">
        <v>150</v>
      </c>
    </row>
    <row r="686" spans="2:51" s="14" customFormat="1" ht="11.25">
      <c r="B686" s="181"/>
      <c r="D686" s="174" t="s">
        <v>167</v>
      </c>
      <c r="E686" s="182" t="s">
        <v>1</v>
      </c>
      <c r="F686" s="183" t="s">
        <v>720</v>
      </c>
      <c r="H686" s="184">
        <v>-2.2400000000000002</v>
      </c>
      <c r="I686" s="185"/>
      <c r="L686" s="181"/>
      <c r="M686" s="186"/>
      <c r="N686" s="187"/>
      <c r="O686" s="187"/>
      <c r="P686" s="187"/>
      <c r="Q686" s="187"/>
      <c r="R686" s="187"/>
      <c r="S686" s="187"/>
      <c r="T686" s="188"/>
      <c r="AT686" s="182" t="s">
        <v>167</v>
      </c>
      <c r="AU686" s="182" t="s">
        <v>157</v>
      </c>
      <c r="AV686" s="14" t="s">
        <v>157</v>
      </c>
      <c r="AW686" s="14" t="s">
        <v>30</v>
      </c>
      <c r="AX686" s="14" t="s">
        <v>76</v>
      </c>
      <c r="AY686" s="182" t="s">
        <v>150</v>
      </c>
    </row>
    <row r="687" spans="2:51" s="13" customFormat="1" ht="11.25">
      <c r="B687" s="173"/>
      <c r="D687" s="174" t="s">
        <v>167</v>
      </c>
      <c r="E687" s="175" t="s">
        <v>1</v>
      </c>
      <c r="F687" s="176" t="s">
        <v>764</v>
      </c>
      <c r="H687" s="175" t="s">
        <v>1</v>
      </c>
      <c r="I687" s="177"/>
      <c r="L687" s="173"/>
      <c r="M687" s="178"/>
      <c r="N687" s="179"/>
      <c r="O687" s="179"/>
      <c r="P687" s="179"/>
      <c r="Q687" s="179"/>
      <c r="R687" s="179"/>
      <c r="S687" s="179"/>
      <c r="T687" s="180"/>
      <c r="AT687" s="175" t="s">
        <v>167</v>
      </c>
      <c r="AU687" s="175" t="s">
        <v>157</v>
      </c>
      <c r="AV687" s="13" t="s">
        <v>81</v>
      </c>
      <c r="AW687" s="13" t="s">
        <v>30</v>
      </c>
      <c r="AX687" s="13" t="s">
        <v>76</v>
      </c>
      <c r="AY687" s="175" t="s">
        <v>150</v>
      </c>
    </row>
    <row r="688" spans="2:51" s="14" customFormat="1" ht="11.25">
      <c r="B688" s="181"/>
      <c r="D688" s="174" t="s">
        <v>167</v>
      </c>
      <c r="E688" s="182" t="s">
        <v>1</v>
      </c>
      <c r="F688" s="183" t="s">
        <v>765</v>
      </c>
      <c r="H688" s="184">
        <v>4.75</v>
      </c>
      <c r="I688" s="185"/>
      <c r="L688" s="181"/>
      <c r="M688" s="186"/>
      <c r="N688" s="187"/>
      <c r="O688" s="187"/>
      <c r="P688" s="187"/>
      <c r="Q688" s="187"/>
      <c r="R688" s="187"/>
      <c r="S688" s="187"/>
      <c r="T688" s="188"/>
      <c r="AT688" s="182" t="s">
        <v>167</v>
      </c>
      <c r="AU688" s="182" t="s">
        <v>157</v>
      </c>
      <c r="AV688" s="14" t="s">
        <v>157</v>
      </c>
      <c r="AW688" s="14" t="s">
        <v>30</v>
      </c>
      <c r="AX688" s="14" t="s">
        <v>76</v>
      </c>
      <c r="AY688" s="182" t="s">
        <v>150</v>
      </c>
    </row>
    <row r="689" spans="2:51" s="13" customFormat="1" ht="11.25">
      <c r="B689" s="173"/>
      <c r="D689" s="174" t="s">
        <v>167</v>
      </c>
      <c r="E689" s="175" t="s">
        <v>1</v>
      </c>
      <c r="F689" s="176" t="s">
        <v>766</v>
      </c>
      <c r="H689" s="175" t="s">
        <v>1</v>
      </c>
      <c r="I689" s="177"/>
      <c r="L689" s="173"/>
      <c r="M689" s="178"/>
      <c r="N689" s="179"/>
      <c r="O689" s="179"/>
      <c r="P689" s="179"/>
      <c r="Q689" s="179"/>
      <c r="R689" s="179"/>
      <c r="S689" s="179"/>
      <c r="T689" s="180"/>
      <c r="AT689" s="175" t="s">
        <v>167</v>
      </c>
      <c r="AU689" s="175" t="s">
        <v>157</v>
      </c>
      <c r="AV689" s="13" t="s">
        <v>81</v>
      </c>
      <c r="AW689" s="13" t="s">
        <v>30</v>
      </c>
      <c r="AX689" s="13" t="s">
        <v>76</v>
      </c>
      <c r="AY689" s="175" t="s">
        <v>150</v>
      </c>
    </row>
    <row r="690" spans="2:51" s="14" customFormat="1" ht="11.25">
      <c r="B690" s="181"/>
      <c r="D690" s="174" t="s">
        <v>167</v>
      </c>
      <c r="E690" s="182" t="s">
        <v>1</v>
      </c>
      <c r="F690" s="183" t="s">
        <v>767</v>
      </c>
      <c r="H690" s="184">
        <v>34.515000000000001</v>
      </c>
      <c r="I690" s="185"/>
      <c r="L690" s="181"/>
      <c r="M690" s="186"/>
      <c r="N690" s="187"/>
      <c r="O690" s="187"/>
      <c r="P690" s="187"/>
      <c r="Q690" s="187"/>
      <c r="R690" s="187"/>
      <c r="S690" s="187"/>
      <c r="T690" s="188"/>
      <c r="AT690" s="182" t="s">
        <v>167</v>
      </c>
      <c r="AU690" s="182" t="s">
        <v>157</v>
      </c>
      <c r="AV690" s="14" t="s">
        <v>157</v>
      </c>
      <c r="AW690" s="14" t="s">
        <v>30</v>
      </c>
      <c r="AX690" s="14" t="s">
        <v>76</v>
      </c>
      <c r="AY690" s="182" t="s">
        <v>150</v>
      </c>
    </row>
    <row r="691" spans="2:51" s="14" customFormat="1" ht="11.25">
      <c r="B691" s="181"/>
      <c r="D691" s="174" t="s">
        <v>167</v>
      </c>
      <c r="E691" s="182" t="s">
        <v>1</v>
      </c>
      <c r="F691" s="183" t="s">
        <v>717</v>
      </c>
      <c r="H691" s="184">
        <v>-1.8</v>
      </c>
      <c r="I691" s="185"/>
      <c r="L691" s="181"/>
      <c r="M691" s="186"/>
      <c r="N691" s="187"/>
      <c r="O691" s="187"/>
      <c r="P691" s="187"/>
      <c r="Q691" s="187"/>
      <c r="R691" s="187"/>
      <c r="S691" s="187"/>
      <c r="T691" s="188"/>
      <c r="AT691" s="182" t="s">
        <v>167</v>
      </c>
      <c r="AU691" s="182" t="s">
        <v>157</v>
      </c>
      <c r="AV691" s="14" t="s">
        <v>157</v>
      </c>
      <c r="AW691" s="14" t="s">
        <v>30</v>
      </c>
      <c r="AX691" s="14" t="s">
        <v>76</v>
      </c>
      <c r="AY691" s="182" t="s">
        <v>150</v>
      </c>
    </row>
    <row r="692" spans="2:51" s="14" customFormat="1" ht="11.25">
      <c r="B692" s="181"/>
      <c r="D692" s="174" t="s">
        <v>167</v>
      </c>
      <c r="E692" s="182" t="s">
        <v>1</v>
      </c>
      <c r="F692" s="183" t="s">
        <v>740</v>
      </c>
      <c r="H692" s="184">
        <v>-2.9329999999999998</v>
      </c>
      <c r="I692" s="185"/>
      <c r="L692" s="181"/>
      <c r="M692" s="186"/>
      <c r="N692" s="187"/>
      <c r="O692" s="187"/>
      <c r="P692" s="187"/>
      <c r="Q692" s="187"/>
      <c r="R692" s="187"/>
      <c r="S692" s="187"/>
      <c r="T692" s="188"/>
      <c r="AT692" s="182" t="s">
        <v>167</v>
      </c>
      <c r="AU692" s="182" t="s">
        <v>157</v>
      </c>
      <c r="AV692" s="14" t="s">
        <v>157</v>
      </c>
      <c r="AW692" s="14" t="s">
        <v>30</v>
      </c>
      <c r="AX692" s="14" t="s">
        <v>76</v>
      </c>
      <c r="AY692" s="182" t="s">
        <v>150</v>
      </c>
    </row>
    <row r="693" spans="2:51" s="13" customFormat="1" ht="11.25">
      <c r="B693" s="173"/>
      <c r="D693" s="174" t="s">
        <v>167</v>
      </c>
      <c r="E693" s="175" t="s">
        <v>1</v>
      </c>
      <c r="F693" s="176" t="s">
        <v>768</v>
      </c>
      <c r="H693" s="175" t="s">
        <v>1</v>
      </c>
      <c r="I693" s="177"/>
      <c r="L693" s="173"/>
      <c r="M693" s="178"/>
      <c r="N693" s="179"/>
      <c r="O693" s="179"/>
      <c r="P693" s="179"/>
      <c r="Q693" s="179"/>
      <c r="R693" s="179"/>
      <c r="S693" s="179"/>
      <c r="T693" s="180"/>
      <c r="AT693" s="175" t="s">
        <v>167</v>
      </c>
      <c r="AU693" s="175" t="s">
        <v>157</v>
      </c>
      <c r="AV693" s="13" t="s">
        <v>81</v>
      </c>
      <c r="AW693" s="13" t="s">
        <v>30</v>
      </c>
      <c r="AX693" s="13" t="s">
        <v>76</v>
      </c>
      <c r="AY693" s="175" t="s">
        <v>150</v>
      </c>
    </row>
    <row r="694" spans="2:51" s="14" customFormat="1" ht="11.25">
      <c r="B694" s="181"/>
      <c r="D694" s="174" t="s">
        <v>167</v>
      </c>
      <c r="E694" s="182" t="s">
        <v>1</v>
      </c>
      <c r="F694" s="183" t="s">
        <v>769</v>
      </c>
      <c r="H694" s="184">
        <v>25.27</v>
      </c>
      <c r="I694" s="185"/>
      <c r="L694" s="181"/>
      <c r="M694" s="186"/>
      <c r="N694" s="187"/>
      <c r="O694" s="187"/>
      <c r="P694" s="187"/>
      <c r="Q694" s="187"/>
      <c r="R694" s="187"/>
      <c r="S694" s="187"/>
      <c r="T694" s="188"/>
      <c r="AT694" s="182" t="s">
        <v>167</v>
      </c>
      <c r="AU694" s="182" t="s">
        <v>157</v>
      </c>
      <c r="AV694" s="14" t="s">
        <v>157</v>
      </c>
      <c r="AW694" s="14" t="s">
        <v>30</v>
      </c>
      <c r="AX694" s="14" t="s">
        <v>76</v>
      </c>
      <c r="AY694" s="182" t="s">
        <v>150</v>
      </c>
    </row>
    <row r="695" spans="2:51" s="13" customFormat="1" ht="11.25">
      <c r="B695" s="173"/>
      <c r="D695" s="174" t="s">
        <v>167</v>
      </c>
      <c r="E695" s="175" t="s">
        <v>1</v>
      </c>
      <c r="F695" s="176" t="s">
        <v>770</v>
      </c>
      <c r="H695" s="175" t="s">
        <v>1</v>
      </c>
      <c r="I695" s="177"/>
      <c r="L695" s="173"/>
      <c r="M695" s="178"/>
      <c r="N695" s="179"/>
      <c r="O695" s="179"/>
      <c r="P695" s="179"/>
      <c r="Q695" s="179"/>
      <c r="R695" s="179"/>
      <c r="S695" s="179"/>
      <c r="T695" s="180"/>
      <c r="AT695" s="175" t="s">
        <v>167</v>
      </c>
      <c r="AU695" s="175" t="s">
        <v>157</v>
      </c>
      <c r="AV695" s="13" t="s">
        <v>81</v>
      </c>
      <c r="AW695" s="13" t="s">
        <v>30</v>
      </c>
      <c r="AX695" s="13" t="s">
        <v>76</v>
      </c>
      <c r="AY695" s="175" t="s">
        <v>150</v>
      </c>
    </row>
    <row r="696" spans="2:51" s="14" customFormat="1" ht="11.25">
      <c r="B696" s="181"/>
      <c r="D696" s="174" t="s">
        <v>167</v>
      </c>
      <c r="E696" s="182" t="s">
        <v>1</v>
      </c>
      <c r="F696" s="183" t="s">
        <v>771</v>
      </c>
      <c r="H696" s="184">
        <v>9.69</v>
      </c>
      <c r="I696" s="185"/>
      <c r="L696" s="181"/>
      <c r="M696" s="186"/>
      <c r="N696" s="187"/>
      <c r="O696" s="187"/>
      <c r="P696" s="187"/>
      <c r="Q696" s="187"/>
      <c r="R696" s="187"/>
      <c r="S696" s="187"/>
      <c r="T696" s="188"/>
      <c r="AT696" s="182" t="s">
        <v>167</v>
      </c>
      <c r="AU696" s="182" t="s">
        <v>157</v>
      </c>
      <c r="AV696" s="14" t="s">
        <v>157</v>
      </c>
      <c r="AW696" s="14" t="s">
        <v>30</v>
      </c>
      <c r="AX696" s="14" t="s">
        <v>76</v>
      </c>
      <c r="AY696" s="182" t="s">
        <v>150</v>
      </c>
    </row>
    <row r="697" spans="2:51" s="13" customFormat="1" ht="11.25">
      <c r="B697" s="173"/>
      <c r="D697" s="174" t="s">
        <v>167</v>
      </c>
      <c r="E697" s="175" t="s">
        <v>1</v>
      </c>
      <c r="F697" s="176" t="s">
        <v>772</v>
      </c>
      <c r="H697" s="175" t="s">
        <v>1</v>
      </c>
      <c r="I697" s="177"/>
      <c r="L697" s="173"/>
      <c r="M697" s="178"/>
      <c r="N697" s="179"/>
      <c r="O697" s="179"/>
      <c r="P697" s="179"/>
      <c r="Q697" s="179"/>
      <c r="R697" s="179"/>
      <c r="S697" s="179"/>
      <c r="T697" s="180"/>
      <c r="AT697" s="175" t="s">
        <v>167</v>
      </c>
      <c r="AU697" s="175" t="s">
        <v>157</v>
      </c>
      <c r="AV697" s="13" t="s">
        <v>81</v>
      </c>
      <c r="AW697" s="13" t="s">
        <v>30</v>
      </c>
      <c r="AX697" s="13" t="s">
        <v>76</v>
      </c>
      <c r="AY697" s="175" t="s">
        <v>150</v>
      </c>
    </row>
    <row r="698" spans="2:51" s="14" customFormat="1" ht="11.25">
      <c r="B698" s="181"/>
      <c r="D698" s="174" t="s">
        <v>167</v>
      </c>
      <c r="E698" s="182" t="s">
        <v>1</v>
      </c>
      <c r="F698" s="183" t="s">
        <v>773</v>
      </c>
      <c r="H698" s="184">
        <v>90.564999999999998</v>
      </c>
      <c r="I698" s="185"/>
      <c r="L698" s="181"/>
      <c r="M698" s="186"/>
      <c r="N698" s="187"/>
      <c r="O698" s="187"/>
      <c r="P698" s="187"/>
      <c r="Q698" s="187"/>
      <c r="R698" s="187"/>
      <c r="S698" s="187"/>
      <c r="T698" s="188"/>
      <c r="AT698" s="182" t="s">
        <v>167</v>
      </c>
      <c r="AU698" s="182" t="s">
        <v>157</v>
      </c>
      <c r="AV698" s="14" t="s">
        <v>157</v>
      </c>
      <c r="AW698" s="14" t="s">
        <v>30</v>
      </c>
      <c r="AX698" s="14" t="s">
        <v>76</v>
      </c>
      <c r="AY698" s="182" t="s">
        <v>150</v>
      </c>
    </row>
    <row r="699" spans="2:51" s="14" customFormat="1" ht="11.25">
      <c r="B699" s="181"/>
      <c r="D699" s="174" t="s">
        <v>167</v>
      </c>
      <c r="E699" s="182" t="s">
        <v>1</v>
      </c>
      <c r="F699" s="183" t="s">
        <v>774</v>
      </c>
      <c r="H699" s="184">
        <v>-9.0649999999999995</v>
      </c>
      <c r="I699" s="185"/>
      <c r="L699" s="181"/>
      <c r="M699" s="186"/>
      <c r="N699" s="187"/>
      <c r="O699" s="187"/>
      <c r="P699" s="187"/>
      <c r="Q699" s="187"/>
      <c r="R699" s="187"/>
      <c r="S699" s="187"/>
      <c r="T699" s="188"/>
      <c r="AT699" s="182" t="s">
        <v>167</v>
      </c>
      <c r="AU699" s="182" t="s">
        <v>157</v>
      </c>
      <c r="AV699" s="14" t="s">
        <v>157</v>
      </c>
      <c r="AW699" s="14" t="s">
        <v>30</v>
      </c>
      <c r="AX699" s="14" t="s">
        <v>76</v>
      </c>
      <c r="AY699" s="182" t="s">
        <v>150</v>
      </c>
    </row>
    <row r="700" spans="2:51" s="14" customFormat="1" ht="11.25">
      <c r="B700" s="181"/>
      <c r="D700" s="174" t="s">
        <v>167</v>
      </c>
      <c r="E700" s="182" t="s">
        <v>1</v>
      </c>
      <c r="F700" s="183" t="s">
        <v>775</v>
      </c>
      <c r="H700" s="184">
        <v>-6.72</v>
      </c>
      <c r="I700" s="185"/>
      <c r="L700" s="181"/>
      <c r="M700" s="186"/>
      <c r="N700" s="187"/>
      <c r="O700" s="187"/>
      <c r="P700" s="187"/>
      <c r="Q700" s="187"/>
      <c r="R700" s="187"/>
      <c r="S700" s="187"/>
      <c r="T700" s="188"/>
      <c r="AT700" s="182" t="s">
        <v>167</v>
      </c>
      <c r="AU700" s="182" t="s">
        <v>157</v>
      </c>
      <c r="AV700" s="14" t="s">
        <v>157</v>
      </c>
      <c r="AW700" s="14" t="s">
        <v>30</v>
      </c>
      <c r="AX700" s="14" t="s">
        <v>76</v>
      </c>
      <c r="AY700" s="182" t="s">
        <v>150</v>
      </c>
    </row>
    <row r="701" spans="2:51" s="13" customFormat="1" ht="11.25">
      <c r="B701" s="173"/>
      <c r="D701" s="174" t="s">
        <v>167</v>
      </c>
      <c r="E701" s="175" t="s">
        <v>1</v>
      </c>
      <c r="F701" s="176" t="s">
        <v>776</v>
      </c>
      <c r="H701" s="175" t="s">
        <v>1</v>
      </c>
      <c r="I701" s="177"/>
      <c r="L701" s="173"/>
      <c r="M701" s="178"/>
      <c r="N701" s="179"/>
      <c r="O701" s="179"/>
      <c r="P701" s="179"/>
      <c r="Q701" s="179"/>
      <c r="R701" s="179"/>
      <c r="S701" s="179"/>
      <c r="T701" s="180"/>
      <c r="AT701" s="175" t="s">
        <v>167</v>
      </c>
      <c r="AU701" s="175" t="s">
        <v>157</v>
      </c>
      <c r="AV701" s="13" t="s">
        <v>81</v>
      </c>
      <c r="AW701" s="13" t="s">
        <v>30</v>
      </c>
      <c r="AX701" s="13" t="s">
        <v>76</v>
      </c>
      <c r="AY701" s="175" t="s">
        <v>150</v>
      </c>
    </row>
    <row r="702" spans="2:51" s="14" customFormat="1" ht="11.25">
      <c r="B702" s="181"/>
      <c r="D702" s="174" t="s">
        <v>167</v>
      </c>
      <c r="E702" s="182" t="s">
        <v>1</v>
      </c>
      <c r="F702" s="183" t="s">
        <v>777</v>
      </c>
      <c r="H702" s="184">
        <v>45.725000000000001</v>
      </c>
      <c r="I702" s="185"/>
      <c r="L702" s="181"/>
      <c r="M702" s="186"/>
      <c r="N702" s="187"/>
      <c r="O702" s="187"/>
      <c r="P702" s="187"/>
      <c r="Q702" s="187"/>
      <c r="R702" s="187"/>
      <c r="S702" s="187"/>
      <c r="T702" s="188"/>
      <c r="AT702" s="182" t="s">
        <v>167</v>
      </c>
      <c r="AU702" s="182" t="s">
        <v>157</v>
      </c>
      <c r="AV702" s="14" t="s">
        <v>157</v>
      </c>
      <c r="AW702" s="14" t="s">
        <v>30</v>
      </c>
      <c r="AX702" s="14" t="s">
        <v>76</v>
      </c>
      <c r="AY702" s="182" t="s">
        <v>150</v>
      </c>
    </row>
    <row r="703" spans="2:51" s="13" customFormat="1" ht="11.25">
      <c r="B703" s="173"/>
      <c r="D703" s="174" t="s">
        <v>167</v>
      </c>
      <c r="E703" s="175" t="s">
        <v>1</v>
      </c>
      <c r="F703" s="176" t="s">
        <v>778</v>
      </c>
      <c r="H703" s="175" t="s">
        <v>1</v>
      </c>
      <c r="I703" s="177"/>
      <c r="L703" s="173"/>
      <c r="M703" s="178"/>
      <c r="N703" s="179"/>
      <c r="O703" s="179"/>
      <c r="P703" s="179"/>
      <c r="Q703" s="179"/>
      <c r="R703" s="179"/>
      <c r="S703" s="179"/>
      <c r="T703" s="180"/>
      <c r="AT703" s="175" t="s">
        <v>167</v>
      </c>
      <c r="AU703" s="175" t="s">
        <v>157</v>
      </c>
      <c r="AV703" s="13" t="s">
        <v>81</v>
      </c>
      <c r="AW703" s="13" t="s">
        <v>30</v>
      </c>
      <c r="AX703" s="13" t="s">
        <v>76</v>
      </c>
      <c r="AY703" s="175" t="s">
        <v>150</v>
      </c>
    </row>
    <row r="704" spans="2:51" s="14" customFormat="1" ht="11.25">
      <c r="B704" s="181"/>
      <c r="D704" s="174" t="s">
        <v>167</v>
      </c>
      <c r="E704" s="182" t="s">
        <v>1</v>
      </c>
      <c r="F704" s="183" t="s">
        <v>779</v>
      </c>
      <c r="H704" s="184">
        <v>233.64</v>
      </c>
      <c r="I704" s="185"/>
      <c r="L704" s="181"/>
      <c r="M704" s="186"/>
      <c r="N704" s="187"/>
      <c r="O704" s="187"/>
      <c r="P704" s="187"/>
      <c r="Q704" s="187"/>
      <c r="R704" s="187"/>
      <c r="S704" s="187"/>
      <c r="T704" s="188"/>
      <c r="AT704" s="182" t="s">
        <v>167</v>
      </c>
      <c r="AU704" s="182" t="s">
        <v>157</v>
      </c>
      <c r="AV704" s="14" t="s">
        <v>157</v>
      </c>
      <c r="AW704" s="14" t="s">
        <v>30</v>
      </c>
      <c r="AX704" s="14" t="s">
        <v>76</v>
      </c>
      <c r="AY704" s="182" t="s">
        <v>150</v>
      </c>
    </row>
    <row r="705" spans="2:51" s="14" customFormat="1" ht="11.25">
      <c r="B705" s="181"/>
      <c r="D705" s="174" t="s">
        <v>167</v>
      </c>
      <c r="E705" s="182" t="s">
        <v>1</v>
      </c>
      <c r="F705" s="183" t="s">
        <v>780</v>
      </c>
      <c r="H705" s="184">
        <v>-23.8</v>
      </c>
      <c r="I705" s="185"/>
      <c r="L705" s="181"/>
      <c r="M705" s="186"/>
      <c r="N705" s="187"/>
      <c r="O705" s="187"/>
      <c r="P705" s="187"/>
      <c r="Q705" s="187"/>
      <c r="R705" s="187"/>
      <c r="S705" s="187"/>
      <c r="T705" s="188"/>
      <c r="AT705" s="182" t="s">
        <v>167</v>
      </c>
      <c r="AU705" s="182" t="s">
        <v>157</v>
      </c>
      <c r="AV705" s="14" t="s">
        <v>157</v>
      </c>
      <c r="AW705" s="14" t="s">
        <v>30</v>
      </c>
      <c r="AX705" s="14" t="s">
        <v>76</v>
      </c>
      <c r="AY705" s="182" t="s">
        <v>150</v>
      </c>
    </row>
    <row r="706" spans="2:51" s="14" customFormat="1" ht="11.25">
      <c r="B706" s="181"/>
      <c r="D706" s="174" t="s">
        <v>167</v>
      </c>
      <c r="E706" s="182" t="s">
        <v>1</v>
      </c>
      <c r="F706" s="183" t="s">
        <v>781</v>
      </c>
      <c r="H706" s="184">
        <v>-14.4</v>
      </c>
      <c r="I706" s="185"/>
      <c r="L706" s="181"/>
      <c r="M706" s="186"/>
      <c r="N706" s="187"/>
      <c r="O706" s="187"/>
      <c r="P706" s="187"/>
      <c r="Q706" s="187"/>
      <c r="R706" s="187"/>
      <c r="S706" s="187"/>
      <c r="T706" s="188"/>
      <c r="AT706" s="182" t="s">
        <v>167</v>
      </c>
      <c r="AU706" s="182" t="s">
        <v>157</v>
      </c>
      <c r="AV706" s="14" t="s">
        <v>157</v>
      </c>
      <c r="AW706" s="14" t="s">
        <v>30</v>
      </c>
      <c r="AX706" s="14" t="s">
        <v>76</v>
      </c>
      <c r="AY706" s="182" t="s">
        <v>150</v>
      </c>
    </row>
    <row r="707" spans="2:51" s="14" customFormat="1" ht="11.25">
      <c r="B707" s="181"/>
      <c r="D707" s="174" t="s">
        <v>167</v>
      </c>
      <c r="E707" s="182" t="s">
        <v>1</v>
      </c>
      <c r="F707" s="183" t="s">
        <v>754</v>
      </c>
      <c r="H707" s="184">
        <v>-2.2000000000000002</v>
      </c>
      <c r="I707" s="185"/>
      <c r="L707" s="181"/>
      <c r="M707" s="186"/>
      <c r="N707" s="187"/>
      <c r="O707" s="187"/>
      <c r="P707" s="187"/>
      <c r="Q707" s="187"/>
      <c r="R707" s="187"/>
      <c r="S707" s="187"/>
      <c r="T707" s="188"/>
      <c r="AT707" s="182" t="s">
        <v>167</v>
      </c>
      <c r="AU707" s="182" t="s">
        <v>157</v>
      </c>
      <c r="AV707" s="14" t="s">
        <v>157</v>
      </c>
      <c r="AW707" s="14" t="s">
        <v>30</v>
      </c>
      <c r="AX707" s="14" t="s">
        <v>76</v>
      </c>
      <c r="AY707" s="182" t="s">
        <v>150</v>
      </c>
    </row>
    <row r="708" spans="2:51" s="16" customFormat="1" ht="11.25">
      <c r="B708" s="197"/>
      <c r="D708" s="174" t="s">
        <v>167</v>
      </c>
      <c r="E708" s="198" t="s">
        <v>1</v>
      </c>
      <c r="F708" s="199" t="s">
        <v>299</v>
      </c>
      <c r="H708" s="200">
        <v>1936.2260000000001</v>
      </c>
      <c r="I708" s="201"/>
      <c r="L708" s="197"/>
      <c r="M708" s="202"/>
      <c r="N708" s="203"/>
      <c r="O708" s="203"/>
      <c r="P708" s="203"/>
      <c r="Q708" s="203"/>
      <c r="R708" s="203"/>
      <c r="S708" s="203"/>
      <c r="T708" s="204"/>
      <c r="AT708" s="198" t="s">
        <v>167</v>
      </c>
      <c r="AU708" s="198" t="s">
        <v>157</v>
      </c>
      <c r="AV708" s="16" t="s">
        <v>162</v>
      </c>
      <c r="AW708" s="16" t="s">
        <v>30</v>
      </c>
      <c r="AX708" s="16" t="s">
        <v>76</v>
      </c>
      <c r="AY708" s="198" t="s">
        <v>150</v>
      </c>
    </row>
    <row r="709" spans="2:51" s="13" customFormat="1" ht="11.25">
      <c r="B709" s="173"/>
      <c r="D709" s="174" t="s">
        <v>167</v>
      </c>
      <c r="E709" s="175" t="s">
        <v>1</v>
      </c>
      <c r="F709" s="176" t="s">
        <v>302</v>
      </c>
      <c r="H709" s="175" t="s">
        <v>1</v>
      </c>
      <c r="I709" s="177"/>
      <c r="L709" s="173"/>
      <c r="M709" s="178"/>
      <c r="N709" s="179"/>
      <c r="O709" s="179"/>
      <c r="P709" s="179"/>
      <c r="Q709" s="179"/>
      <c r="R709" s="179"/>
      <c r="S709" s="179"/>
      <c r="T709" s="180"/>
      <c r="AT709" s="175" t="s">
        <v>167</v>
      </c>
      <c r="AU709" s="175" t="s">
        <v>157</v>
      </c>
      <c r="AV709" s="13" t="s">
        <v>81</v>
      </c>
      <c r="AW709" s="13" t="s">
        <v>30</v>
      </c>
      <c r="AX709" s="13" t="s">
        <v>76</v>
      </c>
      <c r="AY709" s="175" t="s">
        <v>150</v>
      </c>
    </row>
    <row r="710" spans="2:51" s="13" customFormat="1" ht="11.25">
      <c r="B710" s="173"/>
      <c r="D710" s="174" t="s">
        <v>167</v>
      </c>
      <c r="E710" s="175" t="s">
        <v>1</v>
      </c>
      <c r="F710" s="176" t="s">
        <v>692</v>
      </c>
      <c r="H710" s="175" t="s">
        <v>1</v>
      </c>
      <c r="I710" s="177"/>
      <c r="L710" s="173"/>
      <c r="M710" s="178"/>
      <c r="N710" s="179"/>
      <c r="O710" s="179"/>
      <c r="P710" s="179"/>
      <c r="Q710" s="179"/>
      <c r="R710" s="179"/>
      <c r="S710" s="179"/>
      <c r="T710" s="180"/>
      <c r="AT710" s="175" t="s">
        <v>167</v>
      </c>
      <c r="AU710" s="175" t="s">
        <v>157</v>
      </c>
      <c r="AV710" s="13" t="s">
        <v>81</v>
      </c>
      <c r="AW710" s="13" t="s">
        <v>30</v>
      </c>
      <c r="AX710" s="13" t="s">
        <v>76</v>
      </c>
      <c r="AY710" s="175" t="s">
        <v>150</v>
      </c>
    </row>
    <row r="711" spans="2:51" s="14" customFormat="1" ht="11.25">
      <c r="B711" s="181"/>
      <c r="D711" s="174" t="s">
        <v>167</v>
      </c>
      <c r="E711" s="182" t="s">
        <v>1</v>
      </c>
      <c r="F711" s="183" t="s">
        <v>782</v>
      </c>
      <c r="H711" s="184">
        <v>589.70000000000005</v>
      </c>
      <c r="I711" s="185"/>
      <c r="L711" s="181"/>
      <c r="M711" s="186"/>
      <c r="N711" s="187"/>
      <c r="O711" s="187"/>
      <c r="P711" s="187"/>
      <c r="Q711" s="187"/>
      <c r="R711" s="187"/>
      <c r="S711" s="187"/>
      <c r="T711" s="188"/>
      <c r="AT711" s="182" t="s">
        <v>167</v>
      </c>
      <c r="AU711" s="182" t="s">
        <v>157</v>
      </c>
      <c r="AV711" s="14" t="s">
        <v>157</v>
      </c>
      <c r="AW711" s="14" t="s">
        <v>30</v>
      </c>
      <c r="AX711" s="14" t="s">
        <v>76</v>
      </c>
      <c r="AY711" s="182" t="s">
        <v>150</v>
      </c>
    </row>
    <row r="712" spans="2:51" s="13" customFormat="1" ht="11.25">
      <c r="B712" s="173"/>
      <c r="D712" s="174" t="s">
        <v>167</v>
      </c>
      <c r="E712" s="175" t="s">
        <v>1</v>
      </c>
      <c r="F712" s="176" t="s">
        <v>694</v>
      </c>
      <c r="H712" s="175" t="s">
        <v>1</v>
      </c>
      <c r="I712" s="177"/>
      <c r="L712" s="173"/>
      <c r="M712" s="178"/>
      <c r="N712" s="179"/>
      <c r="O712" s="179"/>
      <c r="P712" s="179"/>
      <c r="Q712" s="179"/>
      <c r="R712" s="179"/>
      <c r="S712" s="179"/>
      <c r="T712" s="180"/>
      <c r="AT712" s="175" t="s">
        <v>167</v>
      </c>
      <c r="AU712" s="175" t="s">
        <v>157</v>
      </c>
      <c r="AV712" s="13" t="s">
        <v>81</v>
      </c>
      <c r="AW712" s="13" t="s">
        <v>30</v>
      </c>
      <c r="AX712" s="13" t="s">
        <v>76</v>
      </c>
      <c r="AY712" s="175" t="s">
        <v>150</v>
      </c>
    </row>
    <row r="713" spans="2:51" s="13" customFormat="1" ht="11.25">
      <c r="B713" s="173"/>
      <c r="D713" s="174" t="s">
        <v>167</v>
      </c>
      <c r="E713" s="175" t="s">
        <v>1</v>
      </c>
      <c r="F713" s="176" t="s">
        <v>783</v>
      </c>
      <c r="H713" s="175" t="s">
        <v>1</v>
      </c>
      <c r="I713" s="177"/>
      <c r="L713" s="173"/>
      <c r="M713" s="178"/>
      <c r="N713" s="179"/>
      <c r="O713" s="179"/>
      <c r="P713" s="179"/>
      <c r="Q713" s="179"/>
      <c r="R713" s="179"/>
      <c r="S713" s="179"/>
      <c r="T713" s="180"/>
      <c r="AT713" s="175" t="s">
        <v>167</v>
      </c>
      <c r="AU713" s="175" t="s">
        <v>157</v>
      </c>
      <c r="AV713" s="13" t="s">
        <v>81</v>
      </c>
      <c r="AW713" s="13" t="s">
        <v>30</v>
      </c>
      <c r="AX713" s="13" t="s">
        <v>76</v>
      </c>
      <c r="AY713" s="175" t="s">
        <v>150</v>
      </c>
    </row>
    <row r="714" spans="2:51" s="14" customFormat="1" ht="11.25">
      <c r="B714" s="181"/>
      <c r="D714" s="174" t="s">
        <v>167</v>
      </c>
      <c r="E714" s="182" t="s">
        <v>1</v>
      </c>
      <c r="F714" s="183" t="s">
        <v>777</v>
      </c>
      <c r="H714" s="184">
        <v>45.725000000000001</v>
      </c>
      <c r="I714" s="185"/>
      <c r="L714" s="181"/>
      <c r="M714" s="186"/>
      <c r="N714" s="187"/>
      <c r="O714" s="187"/>
      <c r="P714" s="187"/>
      <c r="Q714" s="187"/>
      <c r="R714" s="187"/>
      <c r="S714" s="187"/>
      <c r="T714" s="188"/>
      <c r="AT714" s="182" t="s">
        <v>167</v>
      </c>
      <c r="AU714" s="182" t="s">
        <v>157</v>
      </c>
      <c r="AV714" s="14" t="s">
        <v>157</v>
      </c>
      <c r="AW714" s="14" t="s">
        <v>30</v>
      </c>
      <c r="AX714" s="14" t="s">
        <v>76</v>
      </c>
      <c r="AY714" s="182" t="s">
        <v>150</v>
      </c>
    </row>
    <row r="715" spans="2:51" s="13" customFormat="1" ht="11.25">
      <c r="B715" s="173"/>
      <c r="D715" s="174" t="s">
        <v>167</v>
      </c>
      <c r="E715" s="175" t="s">
        <v>1</v>
      </c>
      <c r="F715" s="176" t="s">
        <v>784</v>
      </c>
      <c r="H715" s="175" t="s">
        <v>1</v>
      </c>
      <c r="I715" s="177"/>
      <c r="L715" s="173"/>
      <c r="M715" s="178"/>
      <c r="N715" s="179"/>
      <c r="O715" s="179"/>
      <c r="P715" s="179"/>
      <c r="Q715" s="179"/>
      <c r="R715" s="179"/>
      <c r="S715" s="179"/>
      <c r="T715" s="180"/>
      <c r="AT715" s="175" t="s">
        <v>167</v>
      </c>
      <c r="AU715" s="175" t="s">
        <v>157</v>
      </c>
      <c r="AV715" s="13" t="s">
        <v>81</v>
      </c>
      <c r="AW715" s="13" t="s">
        <v>30</v>
      </c>
      <c r="AX715" s="13" t="s">
        <v>76</v>
      </c>
      <c r="AY715" s="175" t="s">
        <v>150</v>
      </c>
    </row>
    <row r="716" spans="2:51" s="14" customFormat="1" ht="11.25">
      <c r="B716" s="181"/>
      <c r="D716" s="174" t="s">
        <v>167</v>
      </c>
      <c r="E716" s="182" t="s">
        <v>1</v>
      </c>
      <c r="F716" s="183" t="s">
        <v>785</v>
      </c>
      <c r="H716" s="184">
        <v>42.48</v>
      </c>
      <c r="I716" s="185"/>
      <c r="L716" s="181"/>
      <c r="M716" s="186"/>
      <c r="N716" s="187"/>
      <c r="O716" s="187"/>
      <c r="P716" s="187"/>
      <c r="Q716" s="187"/>
      <c r="R716" s="187"/>
      <c r="S716" s="187"/>
      <c r="T716" s="188"/>
      <c r="AT716" s="182" t="s">
        <v>167</v>
      </c>
      <c r="AU716" s="182" t="s">
        <v>157</v>
      </c>
      <c r="AV716" s="14" t="s">
        <v>157</v>
      </c>
      <c r="AW716" s="14" t="s">
        <v>30</v>
      </c>
      <c r="AX716" s="14" t="s">
        <v>76</v>
      </c>
      <c r="AY716" s="182" t="s">
        <v>150</v>
      </c>
    </row>
    <row r="717" spans="2:51" s="14" customFormat="1" ht="11.25">
      <c r="B717" s="181"/>
      <c r="D717" s="174" t="s">
        <v>167</v>
      </c>
      <c r="E717" s="182" t="s">
        <v>1</v>
      </c>
      <c r="F717" s="183" t="s">
        <v>725</v>
      </c>
      <c r="H717" s="184">
        <v>-3.5</v>
      </c>
      <c r="I717" s="185"/>
      <c r="L717" s="181"/>
      <c r="M717" s="186"/>
      <c r="N717" s="187"/>
      <c r="O717" s="187"/>
      <c r="P717" s="187"/>
      <c r="Q717" s="187"/>
      <c r="R717" s="187"/>
      <c r="S717" s="187"/>
      <c r="T717" s="188"/>
      <c r="AT717" s="182" t="s">
        <v>167</v>
      </c>
      <c r="AU717" s="182" t="s">
        <v>157</v>
      </c>
      <c r="AV717" s="14" t="s">
        <v>157</v>
      </c>
      <c r="AW717" s="14" t="s">
        <v>30</v>
      </c>
      <c r="AX717" s="14" t="s">
        <v>76</v>
      </c>
      <c r="AY717" s="182" t="s">
        <v>150</v>
      </c>
    </row>
    <row r="718" spans="2:51" s="14" customFormat="1" ht="11.25">
      <c r="B718" s="181"/>
      <c r="D718" s="174" t="s">
        <v>167</v>
      </c>
      <c r="E718" s="182" t="s">
        <v>1</v>
      </c>
      <c r="F718" s="183" t="s">
        <v>786</v>
      </c>
      <c r="H718" s="184">
        <v>-1.7</v>
      </c>
      <c r="I718" s="185"/>
      <c r="L718" s="181"/>
      <c r="M718" s="186"/>
      <c r="N718" s="187"/>
      <c r="O718" s="187"/>
      <c r="P718" s="187"/>
      <c r="Q718" s="187"/>
      <c r="R718" s="187"/>
      <c r="S718" s="187"/>
      <c r="T718" s="188"/>
      <c r="AT718" s="182" t="s">
        <v>167</v>
      </c>
      <c r="AU718" s="182" t="s">
        <v>157</v>
      </c>
      <c r="AV718" s="14" t="s">
        <v>157</v>
      </c>
      <c r="AW718" s="14" t="s">
        <v>30</v>
      </c>
      <c r="AX718" s="14" t="s">
        <v>76</v>
      </c>
      <c r="AY718" s="182" t="s">
        <v>150</v>
      </c>
    </row>
    <row r="719" spans="2:51" s="14" customFormat="1" ht="11.25">
      <c r="B719" s="181"/>
      <c r="D719" s="174" t="s">
        <v>167</v>
      </c>
      <c r="E719" s="182" t="s">
        <v>1</v>
      </c>
      <c r="F719" s="183" t="s">
        <v>720</v>
      </c>
      <c r="H719" s="184">
        <v>-2.2400000000000002</v>
      </c>
      <c r="I719" s="185"/>
      <c r="L719" s="181"/>
      <c r="M719" s="186"/>
      <c r="N719" s="187"/>
      <c r="O719" s="187"/>
      <c r="P719" s="187"/>
      <c r="Q719" s="187"/>
      <c r="R719" s="187"/>
      <c r="S719" s="187"/>
      <c r="T719" s="188"/>
      <c r="AT719" s="182" t="s">
        <v>167</v>
      </c>
      <c r="AU719" s="182" t="s">
        <v>157</v>
      </c>
      <c r="AV719" s="14" t="s">
        <v>157</v>
      </c>
      <c r="AW719" s="14" t="s">
        <v>30</v>
      </c>
      <c r="AX719" s="14" t="s">
        <v>76</v>
      </c>
      <c r="AY719" s="182" t="s">
        <v>150</v>
      </c>
    </row>
    <row r="720" spans="2:51" s="13" customFormat="1" ht="11.25">
      <c r="B720" s="173"/>
      <c r="D720" s="174" t="s">
        <v>167</v>
      </c>
      <c r="E720" s="175" t="s">
        <v>1</v>
      </c>
      <c r="F720" s="176" t="s">
        <v>787</v>
      </c>
      <c r="H720" s="175" t="s">
        <v>1</v>
      </c>
      <c r="I720" s="177"/>
      <c r="L720" s="173"/>
      <c r="M720" s="178"/>
      <c r="N720" s="179"/>
      <c r="O720" s="179"/>
      <c r="P720" s="179"/>
      <c r="Q720" s="179"/>
      <c r="R720" s="179"/>
      <c r="S720" s="179"/>
      <c r="T720" s="180"/>
      <c r="AT720" s="175" t="s">
        <v>167</v>
      </c>
      <c r="AU720" s="175" t="s">
        <v>157</v>
      </c>
      <c r="AV720" s="13" t="s">
        <v>81</v>
      </c>
      <c r="AW720" s="13" t="s">
        <v>30</v>
      </c>
      <c r="AX720" s="13" t="s">
        <v>76</v>
      </c>
      <c r="AY720" s="175" t="s">
        <v>150</v>
      </c>
    </row>
    <row r="721" spans="2:51" s="14" customFormat="1" ht="11.25">
      <c r="B721" s="181"/>
      <c r="D721" s="174" t="s">
        <v>167</v>
      </c>
      <c r="E721" s="182" t="s">
        <v>1</v>
      </c>
      <c r="F721" s="183" t="s">
        <v>788</v>
      </c>
      <c r="H721" s="184">
        <v>53.395000000000003</v>
      </c>
      <c r="I721" s="185"/>
      <c r="L721" s="181"/>
      <c r="M721" s="186"/>
      <c r="N721" s="187"/>
      <c r="O721" s="187"/>
      <c r="P721" s="187"/>
      <c r="Q721" s="187"/>
      <c r="R721" s="187"/>
      <c r="S721" s="187"/>
      <c r="T721" s="188"/>
      <c r="AT721" s="182" t="s">
        <v>167</v>
      </c>
      <c r="AU721" s="182" t="s">
        <v>157</v>
      </c>
      <c r="AV721" s="14" t="s">
        <v>157</v>
      </c>
      <c r="AW721" s="14" t="s">
        <v>30</v>
      </c>
      <c r="AX721" s="14" t="s">
        <v>76</v>
      </c>
      <c r="AY721" s="182" t="s">
        <v>150</v>
      </c>
    </row>
    <row r="722" spans="2:51" s="14" customFormat="1" ht="11.25">
      <c r="B722" s="181"/>
      <c r="D722" s="174" t="s">
        <v>167</v>
      </c>
      <c r="E722" s="182" t="s">
        <v>1</v>
      </c>
      <c r="F722" s="183" t="s">
        <v>786</v>
      </c>
      <c r="H722" s="184">
        <v>-1.7</v>
      </c>
      <c r="I722" s="185"/>
      <c r="L722" s="181"/>
      <c r="M722" s="186"/>
      <c r="N722" s="187"/>
      <c r="O722" s="187"/>
      <c r="P722" s="187"/>
      <c r="Q722" s="187"/>
      <c r="R722" s="187"/>
      <c r="S722" s="187"/>
      <c r="T722" s="188"/>
      <c r="AT722" s="182" t="s">
        <v>167</v>
      </c>
      <c r="AU722" s="182" t="s">
        <v>157</v>
      </c>
      <c r="AV722" s="14" t="s">
        <v>157</v>
      </c>
      <c r="AW722" s="14" t="s">
        <v>30</v>
      </c>
      <c r="AX722" s="14" t="s">
        <v>76</v>
      </c>
      <c r="AY722" s="182" t="s">
        <v>150</v>
      </c>
    </row>
    <row r="723" spans="2:51" s="14" customFormat="1" ht="11.25">
      <c r="B723" s="181"/>
      <c r="D723" s="174" t="s">
        <v>167</v>
      </c>
      <c r="E723" s="182" t="s">
        <v>1</v>
      </c>
      <c r="F723" s="183" t="s">
        <v>789</v>
      </c>
      <c r="H723" s="184">
        <v>-4.4800000000000004</v>
      </c>
      <c r="I723" s="185"/>
      <c r="L723" s="181"/>
      <c r="M723" s="186"/>
      <c r="N723" s="187"/>
      <c r="O723" s="187"/>
      <c r="P723" s="187"/>
      <c r="Q723" s="187"/>
      <c r="R723" s="187"/>
      <c r="S723" s="187"/>
      <c r="T723" s="188"/>
      <c r="AT723" s="182" t="s">
        <v>167</v>
      </c>
      <c r="AU723" s="182" t="s">
        <v>157</v>
      </c>
      <c r="AV723" s="14" t="s">
        <v>157</v>
      </c>
      <c r="AW723" s="14" t="s">
        <v>30</v>
      </c>
      <c r="AX723" s="14" t="s">
        <v>76</v>
      </c>
      <c r="AY723" s="182" t="s">
        <v>150</v>
      </c>
    </row>
    <row r="724" spans="2:51" s="13" customFormat="1" ht="11.25">
      <c r="B724" s="173"/>
      <c r="D724" s="174" t="s">
        <v>167</v>
      </c>
      <c r="E724" s="175" t="s">
        <v>1</v>
      </c>
      <c r="F724" s="176" t="s">
        <v>790</v>
      </c>
      <c r="H724" s="175" t="s">
        <v>1</v>
      </c>
      <c r="I724" s="177"/>
      <c r="L724" s="173"/>
      <c r="M724" s="178"/>
      <c r="N724" s="179"/>
      <c r="O724" s="179"/>
      <c r="P724" s="179"/>
      <c r="Q724" s="179"/>
      <c r="R724" s="179"/>
      <c r="S724" s="179"/>
      <c r="T724" s="180"/>
      <c r="AT724" s="175" t="s">
        <v>167</v>
      </c>
      <c r="AU724" s="175" t="s">
        <v>157</v>
      </c>
      <c r="AV724" s="13" t="s">
        <v>81</v>
      </c>
      <c r="AW724" s="13" t="s">
        <v>30</v>
      </c>
      <c r="AX724" s="13" t="s">
        <v>76</v>
      </c>
      <c r="AY724" s="175" t="s">
        <v>150</v>
      </c>
    </row>
    <row r="725" spans="2:51" s="14" customFormat="1" ht="11.25">
      <c r="B725" s="181"/>
      <c r="D725" s="174" t="s">
        <v>167</v>
      </c>
      <c r="E725" s="182" t="s">
        <v>1</v>
      </c>
      <c r="F725" s="183" t="s">
        <v>791</v>
      </c>
      <c r="H725" s="184">
        <v>91.745000000000005</v>
      </c>
      <c r="I725" s="185"/>
      <c r="L725" s="181"/>
      <c r="M725" s="186"/>
      <c r="N725" s="187"/>
      <c r="O725" s="187"/>
      <c r="P725" s="187"/>
      <c r="Q725" s="187"/>
      <c r="R725" s="187"/>
      <c r="S725" s="187"/>
      <c r="T725" s="188"/>
      <c r="AT725" s="182" t="s">
        <v>167</v>
      </c>
      <c r="AU725" s="182" t="s">
        <v>157</v>
      </c>
      <c r="AV725" s="14" t="s">
        <v>157</v>
      </c>
      <c r="AW725" s="14" t="s">
        <v>30</v>
      </c>
      <c r="AX725" s="14" t="s">
        <v>76</v>
      </c>
      <c r="AY725" s="182" t="s">
        <v>150</v>
      </c>
    </row>
    <row r="726" spans="2:51" s="14" customFormat="1" ht="11.25">
      <c r="B726" s="181"/>
      <c r="D726" s="174" t="s">
        <v>167</v>
      </c>
      <c r="E726" s="182" t="s">
        <v>1</v>
      </c>
      <c r="F726" s="183" t="s">
        <v>792</v>
      </c>
      <c r="H726" s="184">
        <v>-1.2</v>
      </c>
      <c r="I726" s="185"/>
      <c r="L726" s="181"/>
      <c r="M726" s="186"/>
      <c r="N726" s="187"/>
      <c r="O726" s="187"/>
      <c r="P726" s="187"/>
      <c r="Q726" s="187"/>
      <c r="R726" s="187"/>
      <c r="S726" s="187"/>
      <c r="T726" s="188"/>
      <c r="AT726" s="182" t="s">
        <v>167</v>
      </c>
      <c r="AU726" s="182" t="s">
        <v>157</v>
      </c>
      <c r="AV726" s="14" t="s">
        <v>157</v>
      </c>
      <c r="AW726" s="14" t="s">
        <v>30</v>
      </c>
      <c r="AX726" s="14" t="s">
        <v>76</v>
      </c>
      <c r="AY726" s="182" t="s">
        <v>150</v>
      </c>
    </row>
    <row r="727" spans="2:51" s="14" customFormat="1" ht="11.25">
      <c r="B727" s="181"/>
      <c r="D727" s="174" t="s">
        <v>167</v>
      </c>
      <c r="E727" s="182" t="s">
        <v>1</v>
      </c>
      <c r="F727" s="183" t="s">
        <v>793</v>
      </c>
      <c r="H727" s="184">
        <v>-3.4</v>
      </c>
      <c r="I727" s="185"/>
      <c r="L727" s="181"/>
      <c r="M727" s="186"/>
      <c r="N727" s="187"/>
      <c r="O727" s="187"/>
      <c r="P727" s="187"/>
      <c r="Q727" s="187"/>
      <c r="R727" s="187"/>
      <c r="S727" s="187"/>
      <c r="T727" s="188"/>
      <c r="AT727" s="182" t="s">
        <v>167</v>
      </c>
      <c r="AU727" s="182" t="s">
        <v>157</v>
      </c>
      <c r="AV727" s="14" t="s">
        <v>157</v>
      </c>
      <c r="AW727" s="14" t="s">
        <v>30</v>
      </c>
      <c r="AX727" s="14" t="s">
        <v>76</v>
      </c>
      <c r="AY727" s="182" t="s">
        <v>150</v>
      </c>
    </row>
    <row r="728" spans="2:51" s="14" customFormat="1" ht="11.25">
      <c r="B728" s="181"/>
      <c r="D728" s="174" t="s">
        <v>167</v>
      </c>
      <c r="E728" s="182" t="s">
        <v>1</v>
      </c>
      <c r="F728" s="183" t="s">
        <v>794</v>
      </c>
      <c r="H728" s="184">
        <v>-3.6</v>
      </c>
      <c r="I728" s="185"/>
      <c r="L728" s="181"/>
      <c r="M728" s="186"/>
      <c r="N728" s="187"/>
      <c r="O728" s="187"/>
      <c r="P728" s="187"/>
      <c r="Q728" s="187"/>
      <c r="R728" s="187"/>
      <c r="S728" s="187"/>
      <c r="T728" s="188"/>
      <c r="AT728" s="182" t="s">
        <v>167</v>
      </c>
      <c r="AU728" s="182" t="s">
        <v>157</v>
      </c>
      <c r="AV728" s="14" t="s">
        <v>157</v>
      </c>
      <c r="AW728" s="14" t="s">
        <v>30</v>
      </c>
      <c r="AX728" s="14" t="s">
        <v>76</v>
      </c>
      <c r="AY728" s="182" t="s">
        <v>150</v>
      </c>
    </row>
    <row r="729" spans="2:51" s="14" customFormat="1" ht="11.25">
      <c r="B729" s="181"/>
      <c r="D729" s="174" t="s">
        <v>167</v>
      </c>
      <c r="E729" s="182" t="s">
        <v>1</v>
      </c>
      <c r="F729" s="183" t="s">
        <v>725</v>
      </c>
      <c r="H729" s="184">
        <v>-3.5</v>
      </c>
      <c r="I729" s="185"/>
      <c r="L729" s="181"/>
      <c r="M729" s="186"/>
      <c r="N729" s="187"/>
      <c r="O729" s="187"/>
      <c r="P729" s="187"/>
      <c r="Q729" s="187"/>
      <c r="R729" s="187"/>
      <c r="S729" s="187"/>
      <c r="T729" s="188"/>
      <c r="AT729" s="182" t="s">
        <v>167</v>
      </c>
      <c r="AU729" s="182" t="s">
        <v>157</v>
      </c>
      <c r="AV729" s="14" t="s">
        <v>157</v>
      </c>
      <c r="AW729" s="14" t="s">
        <v>30</v>
      </c>
      <c r="AX729" s="14" t="s">
        <v>76</v>
      </c>
      <c r="AY729" s="182" t="s">
        <v>150</v>
      </c>
    </row>
    <row r="730" spans="2:51" s="14" customFormat="1" ht="11.25">
      <c r="B730" s="181"/>
      <c r="D730" s="174" t="s">
        <v>167</v>
      </c>
      <c r="E730" s="182" t="s">
        <v>1</v>
      </c>
      <c r="F730" s="183" t="s">
        <v>789</v>
      </c>
      <c r="H730" s="184">
        <v>-4.4800000000000004</v>
      </c>
      <c r="I730" s="185"/>
      <c r="L730" s="181"/>
      <c r="M730" s="186"/>
      <c r="N730" s="187"/>
      <c r="O730" s="187"/>
      <c r="P730" s="187"/>
      <c r="Q730" s="187"/>
      <c r="R730" s="187"/>
      <c r="S730" s="187"/>
      <c r="T730" s="188"/>
      <c r="AT730" s="182" t="s">
        <v>167</v>
      </c>
      <c r="AU730" s="182" t="s">
        <v>157</v>
      </c>
      <c r="AV730" s="14" t="s">
        <v>157</v>
      </c>
      <c r="AW730" s="14" t="s">
        <v>30</v>
      </c>
      <c r="AX730" s="14" t="s">
        <v>76</v>
      </c>
      <c r="AY730" s="182" t="s">
        <v>150</v>
      </c>
    </row>
    <row r="731" spans="2:51" s="13" customFormat="1" ht="11.25">
      <c r="B731" s="173"/>
      <c r="D731" s="174" t="s">
        <v>167</v>
      </c>
      <c r="E731" s="175" t="s">
        <v>1</v>
      </c>
      <c r="F731" s="176" t="s">
        <v>795</v>
      </c>
      <c r="H731" s="175" t="s">
        <v>1</v>
      </c>
      <c r="I731" s="177"/>
      <c r="L731" s="173"/>
      <c r="M731" s="178"/>
      <c r="N731" s="179"/>
      <c r="O731" s="179"/>
      <c r="P731" s="179"/>
      <c r="Q731" s="179"/>
      <c r="R731" s="179"/>
      <c r="S731" s="179"/>
      <c r="T731" s="180"/>
      <c r="AT731" s="175" t="s">
        <v>167</v>
      </c>
      <c r="AU731" s="175" t="s">
        <v>157</v>
      </c>
      <c r="AV731" s="13" t="s">
        <v>81</v>
      </c>
      <c r="AW731" s="13" t="s">
        <v>30</v>
      </c>
      <c r="AX731" s="13" t="s">
        <v>76</v>
      </c>
      <c r="AY731" s="175" t="s">
        <v>150</v>
      </c>
    </row>
    <row r="732" spans="2:51" s="14" customFormat="1" ht="11.25">
      <c r="B732" s="181"/>
      <c r="D732" s="174" t="s">
        <v>167</v>
      </c>
      <c r="E732" s="182" t="s">
        <v>1</v>
      </c>
      <c r="F732" s="183" t="s">
        <v>796</v>
      </c>
      <c r="H732" s="184">
        <v>492.65</v>
      </c>
      <c r="I732" s="185"/>
      <c r="L732" s="181"/>
      <c r="M732" s="186"/>
      <c r="N732" s="187"/>
      <c r="O732" s="187"/>
      <c r="P732" s="187"/>
      <c r="Q732" s="187"/>
      <c r="R732" s="187"/>
      <c r="S732" s="187"/>
      <c r="T732" s="188"/>
      <c r="AT732" s="182" t="s">
        <v>167</v>
      </c>
      <c r="AU732" s="182" t="s">
        <v>157</v>
      </c>
      <c r="AV732" s="14" t="s">
        <v>157</v>
      </c>
      <c r="AW732" s="14" t="s">
        <v>30</v>
      </c>
      <c r="AX732" s="14" t="s">
        <v>76</v>
      </c>
      <c r="AY732" s="182" t="s">
        <v>150</v>
      </c>
    </row>
    <row r="733" spans="2:51" s="14" customFormat="1" ht="11.25">
      <c r="B733" s="181"/>
      <c r="D733" s="174" t="s">
        <v>167</v>
      </c>
      <c r="E733" s="182" t="s">
        <v>1</v>
      </c>
      <c r="F733" s="183" t="s">
        <v>797</v>
      </c>
      <c r="H733" s="184">
        <v>-17</v>
      </c>
      <c r="I733" s="185"/>
      <c r="L733" s="181"/>
      <c r="M733" s="186"/>
      <c r="N733" s="187"/>
      <c r="O733" s="187"/>
      <c r="P733" s="187"/>
      <c r="Q733" s="187"/>
      <c r="R733" s="187"/>
      <c r="S733" s="187"/>
      <c r="T733" s="188"/>
      <c r="AT733" s="182" t="s">
        <v>167</v>
      </c>
      <c r="AU733" s="182" t="s">
        <v>157</v>
      </c>
      <c r="AV733" s="14" t="s">
        <v>157</v>
      </c>
      <c r="AW733" s="14" t="s">
        <v>30</v>
      </c>
      <c r="AX733" s="14" t="s">
        <v>76</v>
      </c>
      <c r="AY733" s="182" t="s">
        <v>150</v>
      </c>
    </row>
    <row r="734" spans="2:51" s="14" customFormat="1" ht="11.25">
      <c r="B734" s="181"/>
      <c r="D734" s="174" t="s">
        <v>167</v>
      </c>
      <c r="E734" s="182" t="s">
        <v>1</v>
      </c>
      <c r="F734" s="183" t="s">
        <v>798</v>
      </c>
      <c r="H734" s="184">
        <v>-22.4</v>
      </c>
      <c r="I734" s="185"/>
      <c r="L734" s="181"/>
      <c r="M734" s="186"/>
      <c r="N734" s="187"/>
      <c r="O734" s="187"/>
      <c r="P734" s="187"/>
      <c r="Q734" s="187"/>
      <c r="R734" s="187"/>
      <c r="S734" s="187"/>
      <c r="T734" s="188"/>
      <c r="AT734" s="182" t="s">
        <v>167</v>
      </c>
      <c r="AU734" s="182" t="s">
        <v>157</v>
      </c>
      <c r="AV734" s="14" t="s">
        <v>157</v>
      </c>
      <c r="AW734" s="14" t="s">
        <v>30</v>
      </c>
      <c r="AX734" s="14" t="s">
        <v>76</v>
      </c>
      <c r="AY734" s="182" t="s">
        <v>150</v>
      </c>
    </row>
    <row r="735" spans="2:51" s="13" customFormat="1" ht="11.25">
      <c r="B735" s="173"/>
      <c r="D735" s="174" t="s">
        <v>167</v>
      </c>
      <c r="E735" s="175" t="s">
        <v>1</v>
      </c>
      <c r="F735" s="176" t="s">
        <v>799</v>
      </c>
      <c r="H735" s="175" t="s">
        <v>1</v>
      </c>
      <c r="I735" s="177"/>
      <c r="L735" s="173"/>
      <c r="M735" s="178"/>
      <c r="N735" s="179"/>
      <c r="O735" s="179"/>
      <c r="P735" s="179"/>
      <c r="Q735" s="179"/>
      <c r="R735" s="179"/>
      <c r="S735" s="179"/>
      <c r="T735" s="180"/>
      <c r="AT735" s="175" t="s">
        <v>167</v>
      </c>
      <c r="AU735" s="175" t="s">
        <v>157</v>
      </c>
      <c r="AV735" s="13" t="s">
        <v>81</v>
      </c>
      <c r="AW735" s="13" t="s">
        <v>30</v>
      </c>
      <c r="AX735" s="13" t="s">
        <v>76</v>
      </c>
      <c r="AY735" s="175" t="s">
        <v>150</v>
      </c>
    </row>
    <row r="736" spans="2:51" s="14" customFormat="1" ht="11.25">
      <c r="B736" s="181"/>
      <c r="D736" s="174" t="s">
        <v>167</v>
      </c>
      <c r="E736" s="182" t="s">
        <v>1</v>
      </c>
      <c r="F736" s="183" t="s">
        <v>800</v>
      </c>
      <c r="H736" s="184">
        <v>18.715</v>
      </c>
      <c r="I736" s="185"/>
      <c r="L736" s="181"/>
      <c r="M736" s="186"/>
      <c r="N736" s="187"/>
      <c r="O736" s="187"/>
      <c r="P736" s="187"/>
      <c r="Q736" s="187"/>
      <c r="R736" s="187"/>
      <c r="S736" s="187"/>
      <c r="T736" s="188"/>
      <c r="AT736" s="182" t="s">
        <v>167</v>
      </c>
      <c r="AU736" s="182" t="s">
        <v>157</v>
      </c>
      <c r="AV736" s="14" t="s">
        <v>157</v>
      </c>
      <c r="AW736" s="14" t="s">
        <v>30</v>
      </c>
      <c r="AX736" s="14" t="s">
        <v>76</v>
      </c>
      <c r="AY736" s="182" t="s">
        <v>150</v>
      </c>
    </row>
    <row r="737" spans="2:51" s="13" customFormat="1" ht="11.25">
      <c r="B737" s="173"/>
      <c r="D737" s="174" t="s">
        <v>167</v>
      </c>
      <c r="E737" s="175" t="s">
        <v>1</v>
      </c>
      <c r="F737" s="176" t="s">
        <v>801</v>
      </c>
      <c r="H737" s="175" t="s">
        <v>1</v>
      </c>
      <c r="I737" s="177"/>
      <c r="L737" s="173"/>
      <c r="M737" s="178"/>
      <c r="N737" s="179"/>
      <c r="O737" s="179"/>
      <c r="P737" s="179"/>
      <c r="Q737" s="179"/>
      <c r="R737" s="179"/>
      <c r="S737" s="179"/>
      <c r="T737" s="180"/>
      <c r="AT737" s="175" t="s">
        <v>167</v>
      </c>
      <c r="AU737" s="175" t="s">
        <v>157</v>
      </c>
      <c r="AV737" s="13" t="s">
        <v>81</v>
      </c>
      <c r="AW737" s="13" t="s">
        <v>30</v>
      </c>
      <c r="AX737" s="13" t="s">
        <v>76</v>
      </c>
      <c r="AY737" s="175" t="s">
        <v>150</v>
      </c>
    </row>
    <row r="738" spans="2:51" s="14" customFormat="1" ht="11.25">
      <c r="B738" s="181"/>
      <c r="D738" s="174" t="s">
        <v>167</v>
      </c>
      <c r="E738" s="182" t="s">
        <v>1</v>
      </c>
      <c r="F738" s="183" t="s">
        <v>802</v>
      </c>
      <c r="H738" s="184">
        <v>9.31</v>
      </c>
      <c r="I738" s="185"/>
      <c r="L738" s="181"/>
      <c r="M738" s="186"/>
      <c r="N738" s="187"/>
      <c r="O738" s="187"/>
      <c r="P738" s="187"/>
      <c r="Q738" s="187"/>
      <c r="R738" s="187"/>
      <c r="S738" s="187"/>
      <c r="T738" s="188"/>
      <c r="AT738" s="182" t="s">
        <v>167</v>
      </c>
      <c r="AU738" s="182" t="s">
        <v>157</v>
      </c>
      <c r="AV738" s="14" t="s">
        <v>157</v>
      </c>
      <c r="AW738" s="14" t="s">
        <v>30</v>
      </c>
      <c r="AX738" s="14" t="s">
        <v>76</v>
      </c>
      <c r="AY738" s="182" t="s">
        <v>150</v>
      </c>
    </row>
    <row r="739" spans="2:51" s="13" customFormat="1" ht="11.25">
      <c r="B739" s="173"/>
      <c r="D739" s="174" t="s">
        <v>167</v>
      </c>
      <c r="E739" s="175" t="s">
        <v>1</v>
      </c>
      <c r="F739" s="176" t="s">
        <v>803</v>
      </c>
      <c r="H739" s="175" t="s">
        <v>1</v>
      </c>
      <c r="I739" s="177"/>
      <c r="L739" s="173"/>
      <c r="M739" s="178"/>
      <c r="N739" s="179"/>
      <c r="O739" s="179"/>
      <c r="P739" s="179"/>
      <c r="Q739" s="179"/>
      <c r="R739" s="179"/>
      <c r="S739" s="179"/>
      <c r="T739" s="180"/>
      <c r="AT739" s="175" t="s">
        <v>167</v>
      </c>
      <c r="AU739" s="175" t="s">
        <v>157</v>
      </c>
      <c r="AV739" s="13" t="s">
        <v>81</v>
      </c>
      <c r="AW739" s="13" t="s">
        <v>30</v>
      </c>
      <c r="AX739" s="13" t="s">
        <v>76</v>
      </c>
      <c r="AY739" s="175" t="s">
        <v>150</v>
      </c>
    </row>
    <row r="740" spans="2:51" s="14" customFormat="1" ht="11.25">
      <c r="B740" s="181"/>
      <c r="D740" s="174" t="s">
        <v>167</v>
      </c>
      <c r="E740" s="182" t="s">
        <v>1</v>
      </c>
      <c r="F740" s="183" t="s">
        <v>739</v>
      </c>
      <c r="H740" s="184">
        <v>48.97</v>
      </c>
      <c r="I740" s="185"/>
      <c r="L740" s="181"/>
      <c r="M740" s="186"/>
      <c r="N740" s="187"/>
      <c r="O740" s="187"/>
      <c r="P740" s="187"/>
      <c r="Q740" s="187"/>
      <c r="R740" s="187"/>
      <c r="S740" s="187"/>
      <c r="T740" s="188"/>
      <c r="AT740" s="182" t="s">
        <v>167</v>
      </c>
      <c r="AU740" s="182" t="s">
        <v>157</v>
      </c>
      <c r="AV740" s="14" t="s">
        <v>157</v>
      </c>
      <c r="AW740" s="14" t="s">
        <v>30</v>
      </c>
      <c r="AX740" s="14" t="s">
        <v>76</v>
      </c>
      <c r="AY740" s="182" t="s">
        <v>150</v>
      </c>
    </row>
    <row r="741" spans="2:51" s="14" customFormat="1" ht="11.25">
      <c r="B741" s="181"/>
      <c r="D741" s="174" t="s">
        <v>167</v>
      </c>
      <c r="E741" s="182" t="s">
        <v>1</v>
      </c>
      <c r="F741" s="183" t="s">
        <v>717</v>
      </c>
      <c r="H741" s="184">
        <v>-1.8</v>
      </c>
      <c r="I741" s="185"/>
      <c r="L741" s="181"/>
      <c r="M741" s="186"/>
      <c r="N741" s="187"/>
      <c r="O741" s="187"/>
      <c r="P741" s="187"/>
      <c r="Q741" s="187"/>
      <c r="R741" s="187"/>
      <c r="S741" s="187"/>
      <c r="T741" s="188"/>
      <c r="AT741" s="182" t="s">
        <v>167</v>
      </c>
      <c r="AU741" s="182" t="s">
        <v>157</v>
      </c>
      <c r="AV741" s="14" t="s">
        <v>157</v>
      </c>
      <c r="AW741" s="14" t="s">
        <v>30</v>
      </c>
      <c r="AX741" s="14" t="s">
        <v>76</v>
      </c>
      <c r="AY741" s="182" t="s">
        <v>150</v>
      </c>
    </row>
    <row r="742" spans="2:51" s="14" customFormat="1" ht="11.25">
      <c r="B742" s="181"/>
      <c r="D742" s="174" t="s">
        <v>167</v>
      </c>
      <c r="E742" s="182" t="s">
        <v>1</v>
      </c>
      <c r="F742" s="183" t="s">
        <v>789</v>
      </c>
      <c r="H742" s="184">
        <v>-4.4800000000000004</v>
      </c>
      <c r="I742" s="185"/>
      <c r="L742" s="181"/>
      <c r="M742" s="186"/>
      <c r="N742" s="187"/>
      <c r="O742" s="187"/>
      <c r="P742" s="187"/>
      <c r="Q742" s="187"/>
      <c r="R742" s="187"/>
      <c r="S742" s="187"/>
      <c r="T742" s="188"/>
      <c r="AT742" s="182" t="s">
        <v>167</v>
      </c>
      <c r="AU742" s="182" t="s">
        <v>157</v>
      </c>
      <c r="AV742" s="14" t="s">
        <v>157</v>
      </c>
      <c r="AW742" s="14" t="s">
        <v>30</v>
      </c>
      <c r="AX742" s="14" t="s">
        <v>76</v>
      </c>
      <c r="AY742" s="182" t="s">
        <v>150</v>
      </c>
    </row>
    <row r="743" spans="2:51" s="13" customFormat="1" ht="11.25">
      <c r="B743" s="173"/>
      <c r="D743" s="174" t="s">
        <v>167</v>
      </c>
      <c r="E743" s="175" t="s">
        <v>1</v>
      </c>
      <c r="F743" s="176" t="s">
        <v>804</v>
      </c>
      <c r="H743" s="175" t="s">
        <v>1</v>
      </c>
      <c r="I743" s="177"/>
      <c r="L743" s="173"/>
      <c r="M743" s="178"/>
      <c r="N743" s="179"/>
      <c r="O743" s="179"/>
      <c r="P743" s="179"/>
      <c r="Q743" s="179"/>
      <c r="R743" s="179"/>
      <c r="S743" s="179"/>
      <c r="T743" s="180"/>
      <c r="AT743" s="175" t="s">
        <v>167</v>
      </c>
      <c r="AU743" s="175" t="s">
        <v>157</v>
      </c>
      <c r="AV743" s="13" t="s">
        <v>81</v>
      </c>
      <c r="AW743" s="13" t="s">
        <v>30</v>
      </c>
      <c r="AX743" s="13" t="s">
        <v>76</v>
      </c>
      <c r="AY743" s="175" t="s">
        <v>150</v>
      </c>
    </row>
    <row r="744" spans="2:51" s="14" customFormat="1" ht="11.25">
      <c r="B744" s="181"/>
      <c r="D744" s="174" t="s">
        <v>167</v>
      </c>
      <c r="E744" s="182" t="s">
        <v>1</v>
      </c>
      <c r="F744" s="183" t="s">
        <v>805</v>
      </c>
      <c r="H744" s="184">
        <v>2.7080000000000002</v>
      </c>
      <c r="I744" s="185"/>
      <c r="L744" s="181"/>
      <c r="M744" s="186"/>
      <c r="N744" s="187"/>
      <c r="O744" s="187"/>
      <c r="P744" s="187"/>
      <c r="Q744" s="187"/>
      <c r="R744" s="187"/>
      <c r="S744" s="187"/>
      <c r="T744" s="188"/>
      <c r="AT744" s="182" t="s">
        <v>167</v>
      </c>
      <c r="AU744" s="182" t="s">
        <v>157</v>
      </c>
      <c r="AV744" s="14" t="s">
        <v>157</v>
      </c>
      <c r="AW744" s="14" t="s">
        <v>30</v>
      </c>
      <c r="AX744" s="14" t="s">
        <v>76</v>
      </c>
      <c r="AY744" s="182" t="s">
        <v>150</v>
      </c>
    </row>
    <row r="745" spans="2:51" s="13" customFormat="1" ht="11.25">
      <c r="B745" s="173"/>
      <c r="D745" s="174" t="s">
        <v>167</v>
      </c>
      <c r="E745" s="175" t="s">
        <v>1</v>
      </c>
      <c r="F745" s="176" t="s">
        <v>806</v>
      </c>
      <c r="H745" s="175" t="s">
        <v>1</v>
      </c>
      <c r="I745" s="177"/>
      <c r="L745" s="173"/>
      <c r="M745" s="178"/>
      <c r="N745" s="179"/>
      <c r="O745" s="179"/>
      <c r="P745" s="179"/>
      <c r="Q745" s="179"/>
      <c r="R745" s="179"/>
      <c r="S745" s="179"/>
      <c r="T745" s="180"/>
      <c r="AT745" s="175" t="s">
        <v>167</v>
      </c>
      <c r="AU745" s="175" t="s">
        <v>157</v>
      </c>
      <c r="AV745" s="13" t="s">
        <v>81</v>
      </c>
      <c r="AW745" s="13" t="s">
        <v>30</v>
      </c>
      <c r="AX745" s="13" t="s">
        <v>76</v>
      </c>
      <c r="AY745" s="175" t="s">
        <v>150</v>
      </c>
    </row>
    <row r="746" spans="2:51" s="14" customFormat="1" ht="11.25">
      <c r="B746" s="181"/>
      <c r="D746" s="174" t="s">
        <v>167</v>
      </c>
      <c r="E746" s="182" t="s">
        <v>1</v>
      </c>
      <c r="F746" s="183" t="s">
        <v>807</v>
      </c>
      <c r="H746" s="184">
        <v>4.8929999999999998</v>
      </c>
      <c r="I746" s="185"/>
      <c r="L746" s="181"/>
      <c r="M746" s="186"/>
      <c r="N746" s="187"/>
      <c r="O746" s="187"/>
      <c r="P746" s="187"/>
      <c r="Q746" s="187"/>
      <c r="R746" s="187"/>
      <c r="S746" s="187"/>
      <c r="T746" s="188"/>
      <c r="AT746" s="182" t="s">
        <v>167</v>
      </c>
      <c r="AU746" s="182" t="s">
        <v>157</v>
      </c>
      <c r="AV746" s="14" t="s">
        <v>157</v>
      </c>
      <c r="AW746" s="14" t="s">
        <v>30</v>
      </c>
      <c r="AX746" s="14" t="s">
        <v>76</v>
      </c>
      <c r="AY746" s="182" t="s">
        <v>150</v>
      </c>
    </row>
    <row r="747" spans="2:51" s="13" customFormat="1" ht="11.25">
      <c r="B747" s="173"/>
      <c r="D747" s="174" t="s">
        <v>167</v>
      </c>
      <c r="E747" s="175" t="s">
        <v>1</v>
      </c>
      <c r="F747" s="176" t="s">
        <v>808</v>
      </c>
      <c r="H747" s="175" t="s">
        <v>1</v>
      </c>
      <c r="I747" s="177"/>
      <c r="L747" s="173"/>
      <c r="M747" s="178"/>
      <c r="N747" s="179"/>
      <c r="O747" s="179"/>
      <c r="P747" s="179"/>
      <c r="Q747" s="179"/>
      <c r="R747" s="179"/>
      <c r="S747" s="179"/>
      <c r="T747" s="180"/>
      <c r="AT747" s="175" t="s">
        <v>167</v>
      </c>
      <c r="AU747" s="175" t="s">
        <v>157</v>
      </c>
      <c r="AV747" s="13" t="s">
        <v>81</v>
      </c>
      <c r="AW747" s="13" t="s">
        <v>30</v>
      </c>
      <c r="AX747" s="13" t="s">
        <v>76</v>
      </c>
      <c r="AY747" s="175" t="s">
        <v>150</v>
      </c>
    </row>
    <row r="748" spans="2:51" s="14" customFormat="1" ht="11.25">
      <c r="B748" s="181"/>
      <c r="D748" s="174" t="s">
        <v>167</v>
      </c>
      <c r="E748" s="182" t="s">
        <v>1</v>
      </c>
      <c r="F748" s="183" t="s">
        <v>807</v>
      </c>
      <c r="H748" s="184">
        <v>4.8929999999999998</v>
      </c>
      <c r="I748" s="185"/>
      <c r="L748" s="181"/>
      <c r="M748" s="186"/>
      <c r="N748" s="187"/>
      <c r="O748" s="187"/>
      <c r="P748" s="187"/>
      <c r="Q748" s="187"/>
      <c r="R748" s="187"/>
      <c r="S748" s="187"/>
      <c r="T748" s="188"/>
      <c r="AT748" s="182" t="s">
        <v>167</v>
      </c>
      <c r="AU748" s="182" t="s">
        <v>157</v>
      </c>
      <c r="AV748" s="14" t="s">
        <v>157</v>
      </c>
      <c r="AW748" s="14" t="s">
        <v>30</v>
      </c>
      <c r="AX748" s="14" t="s">
        <v>76</v>
      </c>
      <c r="AY748" s="182" t="s">
        <v>150</v>
      </c>
    </row>
    <row r="749" spans="2:51" s="13" customFormat="1" ht="11.25">
      <c r="B749" s="173"/>
      <c r="D749" s="174" t="s">
        <v>167</v>
      </c>
      <c r="E749" s="175" t="s">
        <v>1</v>
      </c>
      <c r="F749" s="176" t="s">
        <v>809</v>
      </c>
      <c r="H749" s="175" t="s">
        <v>1</v>
      </c>
      <c r="I749" s="177"/>
      <c r="L749" s="173"/>
      <c r="M749" s="178"/>
      <c r="N749" s="179"/>
      <c r="O749" s="179"/>
      <c r="P749" s="179"/>
      <c r="Q749" s="179"/>
      <c r="R749" s="179"/>
      <c r="S749" s="179"/>
      <c r="T749" s="180"/>
      <c r="AT749" s="175" t="s">
        <v>167</v>
      </c>
      <c r="AU749" s="175" t="s">
        <v>157</v>
      </c>
      <c r="AV749" s="13" t="s">
        <v>81</v>
      </c>
      <c r="AW749" s="13" t="s">
        <v>30</v>
      </c>
      <c r="AX749" s="13" t="s">
        <v>76</v>
      </c>
      <c r="AY749" s="175" t="s">
        <v>150</v>
      </c>
    </row>
    <row r="750" spans="2:51" s="14" customFormat="1" ht="11.25">
      <c r="B750" s="181"/>
      <c r="D750" s="174" t="s">
        <v>167</v>
      </c>
      <c r="E750" s="182" t="s">
        <v>1</v>
      </c>
      <c r="F750" s="183" t="s">
        <v>805</v>
      </c>
      <c r="H750" s="184">
        <v>2.7080000000000002</v>
      </c>
      <c r="I750" s="185"/>
      <c r="L750" s="181"/>
      <c r="M750" s="186"/>
      <c r="N750" s="187"/>
      <c r="O750" s="187"/>
      <c r="P750" s="187"/>
      <c r="Q750" s="187"/>
      <c r="R750" s="187"/>
      <c r="S750" s="187"/>
      <c r="T750" s="188"/>
      <c r="AT750" s="182" t="s">
        <v>167</v>
      </c>
      <c r="AU750" s="182" t="s">
        <v>157</v>
      </c>
      <c r="AV750" s="14" t="s">
        <v>157</v>
      </c>
      <c r="AW750" s="14" t="s">
        <v>30</v>
      </c>
      <c r="AX750" s="14" t="s">
        <v>76</v>
      </c>
      <c r="AY750" s="182" t="s">
        <v>150</v>
      </c>
    </row>
    <row r="751" spans="2:51" s="13" customFormat="1" ht="11.25">
      <c r="B751" s="173"/>
      <c r="D751" s="174" t="s">
        <v>167</v>
      </c>
      <c r="E751" s="175" t="s">
        <v>1</v>
      </c>
      <c r="F751" s="176" t="s">
        <v>810</v>
      </c>
      <c r="H751" s="175" t="s">
        <v>1</v>
      </c>
      <c r="I751" s="177"/>
      <c r="L751" s="173"/>
      <c r="M751" s="178"/>
      <c r="N751" s="179"/>
      <c r="O751" s="179"/>
      <c r="P751" s="179"/>
      <c r="Q751" s="179"/>
      <c r="R751" s="179"/>
      <c r="S751" s="179"/>
      <c r="T751" s="180"/>
      <c r="AT751" s="175" t="s">
        <v>167</v>
      </c>
      <c r="AU751" s="175" t="s">
        <v>157</v>
      </c>
      <c r="AV751" s="13" t="s">
        <v>81</v>
      </c>
      <c r="AW751" s="13" t="s">
        <v>30</v>
      </c>
      <c r="AX751" s="13" t="s">
        <v>76</v>
      </c>
      <c r="AY751" s="175" t="s">
        <v>150</v>
      </c>
    </row>
    <row r="752" spans="2:51" s="14" customFormat="1" ht="11.25">
      <c r="B752" s="181"/>
      <c r="D752" s="174" t="s">
        <v>167</v>
      </c>
      <c r="E752" s="182" t="s">
        <v>1</v>
      </c>
      <c r="F752" s="183" t="s">
        <v>811</v>
      </c>
      <c r="H752" s="184">
        <v>299.72000000000003</v>
      </c>
      <c r="I752" s="185"/>
      <c r="L752" s="181"/>
      <c r="M752" s="186"/>
      <c r="N752" s="187"/>
      <c r="O752" s="187"/>
      <c r="P752" s="187"/>
      <c r="Q752" s="187"/>
      <c r="R752" s="187"/>
      <c r="S752" s="187"/>
      <c r="T752" s="188"/>
      <c r="AT752" s="182" t="s">
        <v>167</v>
      </c>
      <c r="AU752" s="182" t="s">
        <v>157</v>
      </c>
      <c r="AV752" s="14" t="s">
        <v>157</v>
      </c>
      <c r="AW752" s="14" t="s">
        <v>30</v>
      </c>
      <c r="AX752" s="14" t="s">
        <v>76</v>
      </c>
      <c r="AY752" s="182" t="s">
        <v>150</v>
      </c>
    </row>
    <row r="753" spans="2:51" s="14" customFormat="1" ht="11.25">
      <c r="B753" s="181"/>
      <c r="D753" s="174" t="s">
        <v>167</v>
      </c>
      <c r="E753" s="182" t="s">
        <v>1</v>
      </c>
      <c r="F753" s="183" t="s">
        <v>812</v>
      </c>
      <c r="H753" s="184">
        <v>-13.6</v>
      </c>
      <c r="I753" s="185"/>
      <c r="L753" s="181"/>
      <c r="M753" s="186"/>
      <c r="N753" s="187"/>
      <c r="O753" s="187"/>
      <c r="P753" s="187"/>
      <c r="Q753" s="187"/>
      <c r="R753" s="187"/>
      <c r="S753" s="187"/>
      <c r="T753" s="188"/>
      <c r="AT753" s="182" t="s">
        <v>167</v>
      </c>
      <c r="AU753" s="182" t="s">
        <v>157</v>
      </c>
      <c r="AV753" s="14" t="s">
        <v>157</v>
      </c>
      <c r="AW753" s="14" t="s">
        <v>30</v>
      </c>
      <c r="AX753" s="14" t="s">
        <v>76</v>
      </c>
      <c r="AY753" s="182" t="s">
        <v>150</v>
      </c>
    </row>
    <row r="754" spans="2:51" s="14" customFormat="1" ht="11.25">
      <c r="B754" s="181"/>
      <c r="D754" s="174" t="s">
        <v>167</v>
      </c>
      <c r="E754" s="182" t="s">
        <v>1</v>
      </c>
      <c r="F754" s="183" t="s">
        <v>813</v>
      </c>
      <c r="H754" s="184">
        <v>-17.920000000000002</v>
      </c>
      <c r="I754" s="185"/>
      <c r="L754" s="181"/>
      <c r="M754" s="186"/>
      <c r="N754" s="187"/>
      <c r="O754" s="187"/>
      <c r="P754" s="187"/>
      <c r="Q754" s="187"/>
      <c r="R754" s="187"/>
      <c r="S754" s="187"/>
      <c r="T754" s="188"/>
      <c r="AT754" s="182" t="s">
        <v>167</v>
      </c>
      <c r="AU754" s="182" t="s">
        <v>157</v>
      </c>
      <c r="AV754" s="14" t="s">
        <v>157</v>
      </c>
      <c r="AW754" s="14" t="s">
        <v>30</v>
      </c>
      <c r="AX754" s="14" t="s">
        <v>76</v>
      </c>
      <c r="AY754" s="182" t="s">
        <v>150</v>
      </c>
    </row>
    <row r="755" spans="2:51" s="13" customFormat="1" ht="11.25">
      <c r="B755" s="173"/>
      <c r="D755" s="174" t="s">
        <v>167</v>
      </c>
      <c r="E755" s="175" t="s">
        <v>1</v>
      </c>
      <c r="F755" s="176" t="s">
        <v>814</v>
      </c>
      <c r="H755" s="175" t="s">
        <v>1</v>
      </c>
      <c r="I755" s="177"/>
      <c r="L755" s="173"/>
      <c r="M755" s="178"/>
      <c r="N755" s="179"/>
      <c r="O755" s="179"/>
      <c r="P755" s="179"/>
      <c r="Q755" s="179"/>
      <c r="R755" s="179"/>
      <c r="S755" s="179"/>
      <c r="T755" s="180"/>
      <c r="AT755" s="175" t="s">
        <v>167</v>
      </c>
      <c r="AU755" s="175" t="s">
        <v>157</v>
      </c>
      <c r="AV755" s="13" t="s">
        <v>81</v>
      </c>
      <c r="AW755" s="13" t="s">
        <v>30</v>
      </c>
      <c r="AX755" s="13" t="s">
        <v>76</v>
      </c>
      <c r="AY755" s="175" t="s">
        <v>150</v>
      </c>
    </row>
    <row r="756" spans="2:51" s="14" customFormat="1" ht="11.25">
      <c r="B756" s="181"/>
      <c r="D756" s="174" t="s">
        <v>167</v>
      </c>
      <c r="E756" s="182" t="s">
        <v>1</v>
      </c>
      <c r="F756" s="183" t="s">
        <v>752</v>
      </c>
      <c r="H756" s="184">
        <v>37.76</v>
      </c>
      <c r="I756" s="185"/>
      <c r="L756" s="181"/>
      <c r="M756" s="186"/>
      <c r="N756" s="187"/>
      <c r="O756" s="187"/>
      <c r="P756" s="187"/>
      <c r="Q756" s="187"/>
      <c r="R756" s="187"/>
      <c r="S756" s="187"/>
      <c r="T756" s="188"/>
      <c r="AT756" s="182" t="s">
        <v>167</v>
      </c>
      <c r="AU756" s="182" t="s">
        <v>157</v>
      </c>
      <c r="AV756" s="14" t="s">
        <v>157</v>
      </c>
      <c r="AW756" s="14" t="s">
        <v>30</v>
      </c>
      <c r="AX756" s="14" t="s">
        <v>76</v>
      </c>
      <c r="AY756" s="182" t="s">
        <v>150</v>
      </c>
    </row>
    <row r="757" spans="2:51" s="14" customFormat="1" ht="11.25">
      <c r="B757" s="181"/>
      <c r="D757" s="174" t="s">
        <v>167</v>
      </c>
      <c r="E757" s="182" t="s">
        <v>1</v>
      </c>
      <c r="F757" s="183" t="s">
        <v>753</v>
      </c>
      <c r="H757" s="184">
        <v>-3</v>
      </c>
      <c r="I757" s="185"/>
      <c r="L757" s="181"/>
      <c r="M757" s="186"/>
      <c r="N757" s="187"/>
      <c r="O757" s="187"/>
      <c r="P757" s="187"/>
      <c r="Q757" s="187"/>
      <c r="R757" s="187"/>
      <c r="S757" s="187"/>
      <c r="T757" s="188"/>
      <c r="AT757" s="182" t="s">
        <v>167</v>
      </c>
      <c r="AU757" s="182" t="s">
        <v>157</v>
      </c>
      <c r="AV757" s="14" t="s">
        <v>157</v>
      </c>
      <c r="AW757" s="14" t="s">
        <v>30</v>
      </c>
      <c r="AX757" s="14" t="s">
        <v>76</v>
      </c>
      <c r="AY757" s="182" t="s">
        <v>150</v>
      </c>
    </row>
    <row r="758" spans="2:51" s="14" customFormat="1" ht="11.25">
      <c r="B758" s="181"/>
      <c r="D758" s="174" t="s">
        <v>167</v>
      </c>
      <c r="E758" s="182" t="s">
        <v>1</v>
      </c>
      <c r="F758" s="183" t="s">
        <v>754</v>
      </c>
      <c r="H758" s="184">
        <v>-2.2000000000000002</v>
      </c>
      <c r="I758" s="185"/>
      <c r="L758" s="181"/>
      <c r="M758" s="186"/>
      <c r="N758" s="187"/>
      <c r="O758" s="187"/>
      <c r="P758" s="187"/>
      <c r="Q758" s="187"/>
      <c r="R758" s="187"/>
      <c r="S758" s="187"/>
      <c r="T758" s="188"/>
      <c r="AT758" s="182" t="s">
        <v>167</v>
      </c>
      <c r="AU758" s="182" t="s">
        <v>157</v>
      </c>
      <c r="AV758" s="14" t="s">
        <v>157</v>
      </c>
      <c r="AW758" s="14" t="s">
        <v>30</v>
      </c>
      <c r="AX758" s="14" t="s">
        <v>76</v>
      </c>
      <c r="AY758" s="182" t="s">
        <v>150</v>
      </c>
    </row>
    <row r="759" spans="2:51" s="13" customFormat="1" ht="11.25">
      <c r="B759" s="173"/>
      <c r="D759" s="174" t="s">
        <v>167</v>
      </c>
      <c r="E759" s="175" t="s">
        <v>1</v>
      </c>
      <c r="F759" s="176" t="s">
        <v>815</v>
      </c>
      <c r="H759" s="175" t="s">
        <v>1</v>
      </c>
      <c r="I759" s="177"/>
      <c r="L759" s="173"/>
      <c r="M759" s="178"/>
      <c r="N759" s="179"/>
      <c r="O759" s="179"/>
      <c r="P759" s="179"/>
      <c r="Q759" s="179"/>
      <c r="R759" s="179"/>
      <c r="S759" s="179"/>
      <c r="T759" s="180"/>
      <c r="AT759" s="175" t="s">
        <v>167</v>
      </c>
      <c r="AU759" s="175" t="s">
        <v>157</v>
      </c>
      <c r="AV759" s="13" t="s">
        <v>81</v>
      </c>
      <c r="AW759" s="13" t="s">
        <v>30</v>
      </c>
      <c r="AX759" s="13" t="s">
        <v>76</v>
      </c>
      <c r="AY759" s="175" t="s">
        <v>150</v>
      </c>
    </row>
    <row r="760" spans="2:51" s="14" customFormat="1" ht="11.25">
      <c r="B760" s="181"/>
      <c r="D760" s="174" t="s">
        <v>167</v>
      </c>
      <c r="E760" s="182" t="s">
        <v>1</v>
      </c>
      <c r="F760" s="183" t="s">
        <v>816</v>
      </c>
      <c r="H760" s="184">
        <v>223.61</v>
      </c>
      <c r="I760" s="185"/>
      <c r="L760" s="181"/>
      <c r="M760" s="186"/>
      <c r="N760" s="187"/>
      <c r="O760" s="187"/>
      <c r="P760" s="187"/>
      <c r="Q760" s="187"/>
      <c r="R760" s="187"/>
      <c r="S760" s="187"/>
      <c r="T760" s="188"/>
      <c r="AT760" s="182" t="s">
        <v>167</v>
      </c>
      <c r="AU760" s="182" t="s">
        <v>157</v>
      </c>
      <c r="AV760" s="14" t="s">
        <v>157</v>
      </c>
      <c r="AW760" s="14" t="s">
        <v>30</v>
      </c>
      <c r="AX760" s="14" t="s">
        <v>76</v>
      </c>
      <c r="AY760" s="182" t="s">
        <v>150</v>
      </c>
    </row>
    <row r="761" spans="2:51" s="14" customFormat="1" ht="11.25">
      <c r="B761" s="181"/>
      <c r="D761" s="174" t="s">
        <v>167</v>
      </c>
      <c r="E761" s="182" t="s">
        <v>1</v>
      </c>
      <c r="F761" s="183" t="s">
        <v>817</v>
      </c>
      <c r="H761" s="184">
        <v>-28.9</v>
      </c>
      <c r="I761" s="185"/>
      <c r="L761" s="181"/>
      <c r="M761" s="186"/>
      <c r="N761" s="187"/>
      <c r="O761" s="187"/>
      <c r="P761" s="187"/>
      <c r="Q761" s="187"/>
      <c r="R761" s="187"/>
      <c r="S761" s="187"/>
      <c r="T761" s="188"/>
      <c r="AT761" s="182" t="s">
        <v>167</v>
      </c>
      <c r="AU761" s="182" t="s">
        <v>157</v>
      </c>
      <c r="AV761" s="14" t="s">
        <v>157</v>
      </c>
      <c r="AW761" s="14" t="s">
        <v>30</v>
      </c>
      <c r="AX761" s="14" t="s">
        <v>76</v>
      </c>
      <c r="AY761" s="182" t="s">
        <v>150</v>
      </c>
    </row>
    <row r="762" spans="2:51" s="14" customFormat="1" ht="11.25">
      <c r="B762" s="181"/>
      <c r="D762" s="174" t="s">
        <v>167</v>
      </c>
      <c r="E762" s="182" t="s">
        <v>1</v>
      </c>
      <c r="F762" s="183" t="s">
        <v>818</v>
      </c>
      <c r="H762" s="184">
        <v>-9</v>
      </c>
      <c r="I762" s="185"/>
      <c r="L762" s="181"/>
      <c r="M762" s="186"/>
      <c r="N762" s="187"/>
      <c r="O762" s="187"/>
      <c r="P762" s="187"/>
      <c r="Q762" s="187"/>
      <c r="R762" s="187"/>
      <c r="S762" s="187"/>
      <c r="T762" s="188"/>
      <c r="AT762" s="182" t="s">
        <v>167</v>
      </c>
      <c r="AU762" s="182" t="s">
        <v>157</v>
      </c>
      <c r="AV762" s="14" t="s">
        <v>157</v>
      </c>
      <c r="AW762" s="14" t="s">
        <v>30</v>
      </c>
      <c r="AX762" s="14" t="s">
        <v>76</v>
      </c>
      <c r="AY762" s="182" t="s">
        <v>150</v>
      </c>
    </row>
    <row r="763" spans="2:51" s="13" customFormat="1" ht="11.25">
      <c r="B763" s="173"/>
      <c r="D763" s="174" t="s">
        <v>167</v>
      </c>
      <c r="E763" s="175" t="s">
        <v>1</v>
      </c>
      <c r="F763" s="176" t="s">
        <v>819</v>
      </c>
      <c r="H763" s="175" t="s">
        <v>1</v>
      </c>
      <c r="I763" s="177"/>
      <c r="L763" s="173"/>
      <c r="M763" s="178"/>
      <c r="N763" s="179"/>
      <c r="O763" s="179"/>
      <c r="P763" s="179"/>
      <c r="Q763" s="179"/>
      <c r="R763" s="179"/>
      <c r="S763" s="179"/>
      <c r="T763" s="180"/>
      <c r="AT763" s="175" t="s">
        <v>167</v>
      </c>
      <c r="AU763" s="175" t="s">
        <v>157</v>
      </c>
      <c r="AV763" s="13" t="s">
        <v>81</v>
      </c>
      <c r="AW763" s="13" t="s">
        <v>30</v>
      </c>
      <c r="AX763" s="13" t="s">
        <v>76</v>
      </c>
      <c r="AY763" s="175" t="s">
        <v>150</v>
      </c>
    </row>
    <row r="764" spans="2:51" s="14" customFormat="1" ht="11.25">
      <c r="B764" s="181"/>
      <c r="D764" s="174" t="s">
        <v>167</v>
      </c>
      <c r="E764" s="182" t="s">
        <v>1</v>
      </c>
      <c r="F764" s="183" t="s">
        <v>820</v>
      </c>
      <c r="H764" s="184">
        <v>41.89</v>
      </c>
      <c r="I764" s="185"/>
      <c r="L764" s="181"/>
      <c r="M764" s="186"/>
      <c r="N764" s="187"/>
      <c r="O764" s="187"/>
      <c r="P764" s="187"/>
      <c r="Q764" s="187"/>
      <c r="R764" s="187"/>
      <c r="S764" s="187"/>
      <c r="T764" s="188"/>
      <c r="AT764" s="182" t="s">
        <v>167</v>
      </c>
      <c r="AU764" s="182" t="s">
        <v>157</v>
      </c>
      <c r="AV764" s="14" t="s">
        <v>157</v>
      </c>
      <c r="AW764" s="14" t="s">
        <v>30</v>
      </c>
      <c r="AX764" s="14" t="s">
        <v>76</v>
      </c>
      <c r="AY764" s="182" t="s">
        <v>150</v>
      </c>
    </row>
    <row r="765" spans="2:51" s="14" customFormat="1" ht="11.25">
      <c r="B765" s="181"/>
      <c r="D765" s="174" t="s">
        <v>167</v>
      </c>
      <c r="E765" s="182" t="s">
        <v>1</v>
      </c>
      <c r="F765" s="183" t="s">
        <v>821</v>
      </c>
      <c r="H765" s="184">
        <v>-1.3</v>
      </c>
      <c r="I765" s="185"/>
      <c r="L765" s="181"/>
      <c r="M765" s="186"/>
      <c r="N765" s="187"/>
      <c r="O765" s="187"/>
      <c r="P765" s="187"/>
      <c r="Q765" s="187"/>
      <c r="R765" s="187"/>
      <c r="S765" s="187"/>
      <c r="T765" s="188"/>
      <c r="AT765" s="182" t="s">
        <v>167</v>
      </c>
      <c r="AU765" s="182" t="s">
        <v>157</v>
      </c>
      <c r="AV765" s="14" t="s">
        <v>157</v>
      </c>
      <c r="AW765" s="14" t="s">
        <v>30</v>
      </c>
      <c r="AX765" s="14" t="s">
        <v>76</v>
      </c>
      <c r="AY765" s="182" t="s">
        <v>150</v>
      </c>
    </row>
    <row r="766" spans="2:51" s="14" customFormat="1" ht="11.25">
      <c r="B766" s="181"/>
      <c r="D766" s="174" t="s">
        <v>167</v>
      </c>
      <c r="E766" s="182" t="s">
        <v>1</v>
      </c>
      <c r="F766" s="183" t="s">
        <v>822</v>
      </c>
      <c r="H766" s="184">
        <v>-5.0999999999999996</v>
      </c>
      <c r="I766" s="185"/>
      <c r="L766" s="181"/>
      <c r="M766" s="186"/>
      <c r="N766" s="187"/>
      <c r="O766" s="187"/>
      <c r="P766" s="187"/>
      <c r="Q766" s="187"/>
      <c r="R766" s="187"/>
      <c r="S766" s="187"/>
      <c r="T766" s="188"/>
      <c r="AT766" s="182" t="s">
        <v>167</v>
      </c>
      <c r="AU766" s="182" t="s">
        <v>157</v>
      </c>
      <c r="AV766" s="14" t="s">
        <v>157</v>
      </c>
      <c r="AW766" s="14" t="s">
        <v>30</v>
      </c>
      <c r="AX766" s="14" t="s">
        <v>76</v>
      </c>
      <c r="AY766" s="182" t="s">
        <v>150</v>
      </c>
    </row>
    <row r="767" spans="2:51" s="14" customFormat="1" ht="11.25">
      <c r="B767" s="181"/>
      <c r="D767" s="174" t="s">
        <v>167</v>
      </c>
      <c r="E767" s="182" t="s">
        <v>1</v>
      </c>
      <c r="F767" s="183" t="s">
        <v>717</v>
      </c>
      <c r="H767" s="184">
        <v>-1.8</v>
      </c>
      <c r="I767" s="185"/>
      <c r="L767" s="181"/>
      <c r="M767" s="186"/>
      <c r="N767" s="187"/>
      <c r="O767" s="187"/>
      <c r="P767" s="187"/>
      <c r="Q767" s="187"/>
      <c r="R767" s="187"/>
      <c r="S767" s="187"/>
      <c r="T767" s="188"/>
      <c r="AT767" s="182" t="s">
        <v>167</v>
      </c>
      <c r="AU767" s="182" t="s">
        <v>157</v>
      </c>
      <c r="AV767" s="14" t="s">
        <v>157</v>
      </c>
      <c r="AW767" s="14" t="s">
        <v>30</v>
      </c>
      <c r="AX767" s="14" t="s">
        <v>76</v>
      </c>
      <c r="AY767" s="182" t="s">
        <v>150</v>
      </c>
    </row>
    <row r="768" spans="2:51" s="13" customFormat="1" ht="11.25">
      <c r="B768" s="173"/>
      <c r="D768" s="174" t="s">
        <v>167</v>
      </c>
      <c r="E768" s="175" t="s">
        <v>1</v>
      </c>
      <c r="F768" s="176" t="s">
        <v>823</v>
      </c>
      <c r="H768" s="175" t="s">
        <v>1</v>
      </c>
      <c r="I768" s="177"/>
      <c r="L768" s="173"/>
      <c r="M768" s="178"/>
      <c r="N768" s="179"/>
      <c r="O768" s="179"/>
      <c r="P768" s="179"/>
      <c r="Q768" s="179"/>
      <c r="R768" s="179"/>
      <c r="S768" s="179"/>
      <c r="T768" s="180"/>
      <c r="AT768" s="175" t="s">
        <v>167</v>
      </c>
      <c r="AU768" s="175" t="s">
        <v>157</v>
      </c>
      <c r="AV768" s="13" t="s">
        <v>81</v>
      </c>
      <c r="AW768" s="13" t="s">
        <v>30</v>
      </c>
      <c r="AX768" s="13" t="s">
        <v>76</v>
      </c>
      <c r="AY768" s="175" t="s">
        <v>150</v>
      </c>
    </row>
    <row r="769" spans="2:51" s="14" customFormat="1" ht="11.25">
      <c r="B769" s="181"/>
      <c r="D769" s="174" t="s">
        <v>167</v>
      </c>
      <c r="E769" s="182" t="s">
        <v>1</v>
      </c>
      <c r="F769" s="183" t="s">
        <v>824</v>
      </c>
      <c r="H769" s="184">
        <v>27.434999999999999</v>
      </c>
      <c r="I769" s="185"/>
      <c r="L769" s="181"/>
      <c r="M769" s="186"/>
      <c r="N769" s="187"/>
      <c r="O769" s="187"/>
      <c r="P769" s="187"/>
      <c r="Q769" s="187"/>
      <c r="R769" s="187"/>
      <c r="S769" s="187"/>
      <c r="T769" s="188"/>
      <c r="AT769" s="182" t="s">
        <v>167</v>
      </c>
      <c r="AU769" s="182" t="s">
        <v>157</v>
      </c>
      <c r="AV769" s="14" t="s">
        <v>157</v>
      </c>
      <c r="AW769" s="14" t="s">
        <v>30</v>
      </c>
      <c r="AX769" s="14" t="s">
        <v>76</v>
      </c>
      <c r="AY769" s="182" t="s">
        <v>150</v>
      </c>
    </row>
    <row r="770" spans="2:51" s="14" customFormat="1" ht="11.25">
      <c r="B770" s="181"/>
      <c r="D770" s="174" t="s">
        <v>167</v>
      </c>
      <c r="E770" s="182" t="s">
        <v>1</v>
      </c>
      <c r="F770" s="183" t="s">
        <v>821</v>
      </c>
      <c r="H770" s="184">
        <v>-1.3</v>
      </c>
      <c r="I770" s="185"/>
      <c r="L770" s="181"/>
      <c r="M770" s="186"/>
      <c r="N770" s="187"/>
      <c r="O770" s="187"/>
      <c r="P770" s="187"/>
      <c r="Q770" s="187"/>
      <c r="R770" s="187"/>
      <c r="S770" s="187"/>
      <c r="T770" s="188"/>
      <c r="AT770" s="182" t="s">
        <v>167</v>
      </c>
      <c r="AU770" s="182" t="s">
        <v>157</v>
      </c>
      <c r="AV770" s="14" t="s">
        <v>157</v>
      </c>
      <c r="AW770" s="14" t="s">
        <v>30</v>
      </c>
      <c r="AX770" s="14" t="s">
        <v>76</v>
      </c>
      <c r="AY770" s="182" t="s">
        <v>150</v>
      </c>
    </row>
    <row r="771" spans="2:51" s="14" customFormat="1" ht="11.25">
      <c r="B771" s="181"/>
      <c r="D771" s="174" t="s">
        <v>167</v>
      </c>
      <c r="E771" s="182" t="s">
        <v>1</v>
      </c>
      <c r="F771" s="183" t="s">
        <v>720</v>
      </c>
      <c r="H771" s="184">
        <v>-2.2400000000000002</v>
      </c>
      <c r="I771" s="185"/>
      <c r="L771" s="181"/>
      <c r="M771" s="186"/>
      <c r="N771" s="187"/>
      <c r="O771" s="187"/>
      <c r="P771" s="187"/>
      <c r="Q771" s="187"/>
      <c r="R771" s="187"/>
      <c r="S771" s="187"/>
      <c r="T771" s="188"/>
      <c r="AT771" s="182" t="s">
        <v>167</v>
      </c>
      <c r="AU771" s="182" t="s">
        <v>157</v>
      </c>
      <c r="AV771" s="14" t="s">
        <v>157</v>
      </c>
      <c r="AW771" s="14" t="s">
        <v>30</v>
      </c>
      <c r="AX771" s="14" t="s">
        <v>76</v>
      </c>
      <c r="AY771" s="182" t="s">
        <v>150</v>
      </c>
    </row>
    <row r="772" spans="2:51" s="13" customFormat="1" ht="11.25">
      <c r="B772" s="173"/>
      <c r="D772" s="174" t="s">
        <v>167</v>
      </c>
      <c r="E772" s="175" t="s">
        <v>1</v>
      </c>
      <c r="F772" s="176" t="s">
        <v>825</v>
      </c>
      <c r="H772" s="175" t="s">
        <v>1</v>
      </c>
      <c r="I772" s="177"/>
      <c r="L772" s="173"/>
      <c r="M772" s="178"/>
      <c r="N772" s="179"/>
      <c r="O772" s="179"/>
      <c r="P772" s="179"/>
      <c r="Q772" s="179"/>
      <c r="R772" s="179"/>
      <c r="S772" s="179"/>
      <c r="T772" s="180"/>
      <c r="AT772" s="175" t="s">
        <v>167</v>
      </c>
      <c r="AU772" s="175" t="s">
        <v>157</v>
      </c>
      <c r="AV772" s="13" t="s">
        <v>81</v>
      </c>
      <c r="AW772" s="13" t="s">
        <v>30</v>
      </c>
      <c r="AX772" s="13" t="s">
        <v>76</v>
      </c>
      <c r="AY772" s="175" t="s">
        <v>150</v>
      </c>
    </row>
    <row r="773" spans="2:51" s="14" customFormat="1" ht="11.25">
      <c r="B773" s="181"/>
      <c r="D773" s="174" t="s">
        <v>167</v>
      </c>
      <c r="E773" s="182" t="s">
        <v>1</v>
      </c>
      <c r="F773" s="183" t="s">
        <v>826</v>
      </c>
      <c r="H773" s="184">
        <v>42.185000000000002</v>
      </c>
      <c r="I773" s="185"/>
      <c r="L773" s="181"/>
      <c r="M773" s="186"/>
      <c r="N773" s="187"/>
      <c r="O773" s="187"/>
      <c r="P773" s="187"/>
      <c r="Q773" s="187"/>
      <c r="R773" s="187"/>
      <c r="S773" s="187"/>
      <c r="T773" s="188"/>
      <c r="AT773" s="182" t="s">
        <v>167</v>
      </c>
      <c r="AU773" s="182" t="s">
        <v>157</v>
      </c>
      <c r="AV773" s="14" t="s">
        <v>157</v>
      </c>
      <c r="AW773" s="14" t="s">
        <v>30</v>
      </c>
      <c r="AX773" s="14" t="s">
        <v>76</v>
      </c>
      <c r="AY773" s="182" t="s">
        <v>150</v>
      </c>
    </row>
    <row r="774" spans="2:51" s="14" customFormat="1" ht="11.25">
      <c r="B774" s="181"/>
      <c r="D774" s="174" t="s">
        <v>167</v>
      </c>
      <c r="E774" s="182" t="s">
        <v>1</v>
      </c>
      <c r="F774" s="183" t="s">
        <v>786</v>
      </c>
      <c r="H774" s="184">
        <v>-1.7</v>
      </c>
      <c r="I774" s="185"/>
      <c r="L774" s="181"/>
      <c r="M774" s="186"/>
      <c r="N774" s="187"/>
      <c r="O774" s="187"/>
      <c r="P774" s="187"/>
      <c r="Q774" s="187"/>
      <c r="R774" s="187"/>
      <c r="S774" s="187"/>
      <c r="T774" s="188"/>
      <c r="AT774" s="182" t="s">
        <v>167</v>
      </c>
      <c r="AU774" s="182" t="s">
        <v>157</v>
      </c>
      <c r="AV774" s="14" t="s">
        <v>157</v>
      </c>
      <c r="AW774" s="14" t="s">
        <v>30</v>
      </c>
      <c r="AX774" s="14" t="s">
        <v>76</v>
      </c>
      <c r="AY774" s="182" t="s">
        <v>150</v>
      </c>
    </row>
    <row r="775" spans="2:51" s="14" customFormat="1" ht="11.25">
      <c r="B775" s="181"/>
      <c r="D775" s="174" t="s">
        <v>167</v>
      </c>
      <c r="E775" s="182" t="s">
        <v>1</v>
      </c>
      <c r="F775" s="183" t="s">
        <v>720</v>
      </c>
      <c r="H775" s="184">
        <v>-2.2400000000000002</v>
      </c>
      <c r="I775" s="185"/>
      <c r="L775" s="181"/>
      <c r="M775" s="186"/>
      <c r="N775" s="187"/>
      <c r="O775" s="187"/>
      <c r="P775" s="187"/>
      <c r="Q775" s="187"/>
      <c r="R775" s="187"/>
      <c r="S775" s="187"/>
      <c r="T775" s="188"/>
      <c r="AT775" s="182" t="s">
        <v>167</v>
      </c>
      <c r="AU775" s="182" t="s">
        <v>157</v>
      </c>
      <c r="AV775" s="14" t="s">
        <v>157</v>
      </c>
      <c r="AW775" s="14" t="s">
        <v>30</v>
      </c>
      <c r="AX775" s="14" t="s">
        <v>76</v>
      </c>
      <c r="AY775" s="182" t="s">
        <v>150</v>
      </c>
    </row>
    <row r="776" spans="2:51" s="13" customFormat="1" ht="11.25">
      <c r="B776" s="173"/>
      <c r="D776" s="174" t="s">
        <v>167</v>
      </c>
      <c r="E776" s="175" t="s">
        <v>1</v>
      </c>
      <c r="F776" s="176" t="s">
        <v>827</v>
      </c>
      <c r="H776" s="175" t="s">
        <v>1</v>
      </c>
      <c r="I776" s="177"/>
      <c r="L776" s="173"/>
      <c r="M776" s="178"/>
      <c r="N776" s="179"/>
      <c r="O776" s="179"/>
      <c r="P776" s="179"/>
      <c r="Q776" s="179"/>
      <c r="R776" s="179"/>
      <c r="S776" s="179"/>
      <c r="T776" s="180"/>
      <c r="AT776" s="175" t="s">
        <v>167</v>
      </c>
      <c r="AU776" s="175" t="s">
        <v>157</v>
      </c>
      <c r="AV776" s="13" t="s">
        <v>81</v>
      </c>
      <c r="AW776" s="13" t="s">
        <v>30</v>
      </c>
      <c r="AX776" s="13" t="s">
        <v>76</v>
      </c>
      <c r="AY776" s="175" t="s">
        <v>150</v>
      </c>
    </row>
    <row r="777" spans="2:51" s="14" customFormat="1" ht="11.25">
      <c r="B777" s="181"/>
      <c r="D777" s="174" t="s">
        <v>167</v>
      </c>
      <c r="E777" s="182" t="s">
        <v>1</v>
      </c>
      <c r="F777" s="183" t="s">
        <v>828</v>
      </c>
      <c r="H777" s="184">
        <v>51.33</v>
      </c>
      <c r="I777" s="185"/>
      <c r="L777" s="181"/>
      <c r="M777" s="186"/>
      <c r="N777" s="187"/>
      <c r="O777" s="187"/>
      <c r="P777" s="187"/>
      <c r="Q777" s="187"/>
      <c r="R777" s="187"/>
      <c r="S777" s="187"/>
      <c r="T777" s="188"/>
      <c r="AT777" s="182" t="s">
        <v>167</v>
      </c>
      <c r="AU777" s="182" t="s">
        <v>157</v>
      </c>
      <c r="AV777" s="14" t="s">
        <v>157</v>
      </c>
      <c r="AW777" s="14" t="s">
        <v>30</v>
      </c>
      <c r="AX777" s="14" t="s">
        <v>76</v>
      </c>
      <c r="AY777" s="182" t="s">
        <v>150</v>
      </c>
    </row>
    <row r="778" spans="2:51" s="14" customFormat="1" ht="11.25">
      <c r="B778" s="181"/>
      <c r="D778" s="174" t="s">
        <v>167</v>
      </c>
      <c r="E778" s="182" t="s">
        <v>1</v>
      </c>
      <c r="F778" s="183" t="s">
        <v>786</v>
      </c>
      <c r="H778" s="184">
        <v>-1.7</v>
      </c>
      <c r="I778" s="185"/>
      <c r="L778" s="181"/>
      <c r="M778" s="186"/>
      <c r="N778" s="187"/>
      <c r="O778" s="187"/>
      <c r="P778" s="187"/>
      <c r="Q778" s="187"/>
      <c r="R778" s="187"/>
      <c r="S778" s="187"/>
      <c r="T778" s="188"/>
      <c r="AT778" s="182" t="s">
        <v>167</v>
      </c>
      <c r="AU778" s="182" t="s">
        <v>157</v>
      </c>
      <c r="AV778" s="14" t="s">
        <v>157</v>
      </c>
      <c r="AW778" s="14" t="s">
        <v>30</v>
      </c>
      <c r="AX778" s="14" t="s">
        <v>76</v>
      </c>
      <c r="AY778" s="182" t="s">
        <v>150</v>
      </c>
    </row>
    <row r="779" spans="2:51" s="14" customFormat="1" ht="11.25">
      <c r="B779" s="181"/>
      <c r="D779" s="174" t="s">
        <v>167</v>
      </c>
      <c r="E779" s="182" t="s">
        <v>1</v>
      </c>
      <c r="F779" s="183" t="s">
        <v>789</v>
      </c>
      <c r="H779" s="184">
        <v>-4.4800000000000004</v>
      </c>
      <c r="I779" s="185"/>
      <c r="L779" s="181"/>
      <c r="M779" s="186"/>
      <c r="N779" s="187"/>
      <c r="O779" s="187"/>
      <c r="P779" s="187"/>
      <c r="Q779" s="187"/>
      <c r="R779" s="187"/>
      <c r="S779" s="187"/>
      <c r="T779" s="188"/>
      <c r="AT779" s="182" t="s">
        <v>167</v>
      </c>
      <c r="AU779" s="182" t="s">
        <v>157</v>
      </c>
      <c r="AV779" s="14" t="s">
        <v>157</v>
      </c>
      <c r="AW779" s="14" t="s">
        <v>30</v>
      </c>
      <c r="AX779" s="14" t="s">
        <v>76</v>
      </c>
      <c r="AY779" s="182" t="s">
        <v>150</v>
      </c>
    </row>
    <row r="780" spans="2:51" s="13" customFormat="1" ht="11.25">
      <c r="B780" s="173"/>
      <c r="D780" s="174" t="s">
        <v>167</v>
      </c>
      <c r="E780" s="175" t="s">
        <v>1</v>
      </c>
      <c r="F780" s="176" t="s">
        <v>829</v>
      </c>
      <c r="H780" s="175" t="s">
        <v>1</v>
      </c>
      <c r="I780" s="177"/>
      <c r="L780" s="173"/>
      <c r="M780" s="178"/>
      <c r="N780" s="179"/>
      <c r="O780" s="179"/>
      <c r="P780" s="179"/>
      <c r="Q780" s="179"/>
      <c r="R780" s="179"/>
      <c r="S780" s="179"/>
      <c r="T780" s="180"/>
      <c r="AT780" s="175" t="s">
        <v>167</v>
      </c>
      <c r="AU780" s="175" t="s">
        <v>157</v>
      </c>
      <c r="AV780" s="13" t="s">
        <v>81</v>
      </c>
      <c r="AW780" s="13" t="s">
        <v>30</v>
      </c>
      <c r="AX780" s="13" t="s">
        <v>76</v>
      </c>
      <c r="AY780" s="175" t="s">
        <v>150</v>
      </c>
    </row>
    <row r="781" spans="2:51" s="14" customFormat="1" ht="11.25">
      <c r="B781" s="181"/>
      <c r="D781" s="174" t="s">
        <v>167</v>
      </c>
      <c r="E781" s="182" t="s">
        <v>1</v>
      </c>
      <c r="F781" s="183" t="s">
        <v>830</v>
      </c>
      <c r="H781" s="184">
        <v>49.854999999999997</v>
      </c>
      <c r="I781" s="185"/>
      <c r="L781" s="181"/>
      <c r="M781" s="186"/>
      <c r="N781" s="187"/>
      <c r="O781" s="187"/>
      <c r="P781" s="187"/>
      <c r="Q781" s="187"/>
      <c r="R781" s="187"/>
      <c r="S781" s="187"/>
      <c r="T781" s="188"/>
      <c r="AT781" s="182" t="s">
        <v>167</v>
      </c>
      <c r="AU781" s="182" t="s">
        <v>157</v>
      </c>
      <c r="AV781" s="14" t="s">
        <v>157</v>
      </c>
      <c r="AW781" s="14" t="s">
        <v>30</v>
      </c>
      <c r="AX781" s="14" t="s">
        <v>76</v>
      </c>
      <c r="AY781" s="182" t="s">
        <v>150</v>
      </c>
    </row>
    <row r="782" spans="2:51" s="14" customFormat="1" ht="11.25">
      <c r="B782" s="181"/>
      <c r="D782" s="174" t="s">
        <v>167</v>
      </c>
      <c r="E782" s="182" t="s">
        <v>1</v>
      </c>
      <c r="F782" s="183" t="s">
        <v>786</v>
      </c>
      <c r="H782" s="184">
        <v>-1.7</v>
      </c>
      <c r="I782" s="185"/>
      <c r="L782" s="181"/>
      <c r="M782" s="186"/>
      <c r="N782" s="187"/>
      <c r="O782" s="187"/>
      <c r="P782" s="187"/>
      <c r="Q782" s="187"/>
      <c r="R782" s="187"/>
      <c r="S782" s="187"/>
      <c r="T782" s="188"/>
      <c r="AT782" s="182" t="s">
        <v>167</v>
      </c>
      <c r="AU782" s="182" t="s">
        <v>157</v>
      </c>
      <c r="AV782" s="14" t="s">
        <v>157</v>
      </c>
      <c r="AW782" s="14" t="s">
        <v>30</v>
      </c>
      <c r="AX782" s="14" t="s">
        <v>76</v>
      </c>
      <c r="AY782" s="182" t="s">
        <v>150</v>
      </c>
    </row>
    <row r="783" spans="2:51" s="14" customFormat="1" ht="11.25">
      <c r="B783" s="181"/>
      <c r="D783" s="174" t="s">
        <v>167</v>
      </c>
      <c r="E783" s="182" t="s">
        <v>1</v>
      </c>
      <c r="F783" s="183" t="s">
        <v>720</v>
      </c>
      <c r="H783" s="184">
        <v>-2.2400000000000002</v>
      </c>
      <c r="I783" s="185"/>
      <c r="L783" s="181"/>
      <c r="M783" s="186"/>
      <c r="N783" s="187"/>
      <c r="O783" s="187"/>
      <c r="P783" s="187"/>
      <c r="Q783" s="187"/>
      <c r="R783" s="187"/>
      <c r="S783" s="187"/>
      <c r="T783" s="188"/>
      <c r="AT783" s="182" t="s">
        <v>167</v>
      </c>
      <c r="AU783" s="182" t="s">
        <v>157</v>
      </c>
      <c r="AV783" s="14" t="s">
        <v>157</v>
      </c>
      <c r="AW783" s="14" t="s">
        <v>30</v>
      </c>
      <c r="AX783" s="14" t="s">
        <v>76</v>
      </c>
      <c r="AY783" s="182" t="s">
        <v>150</v>
      </c>
    </row>
    <row r="784" spans="2:51" s="13" customFormat="1" ht="11.25">
      <c r="B784" s="173"/>
      <c r="D784" s="174" t="s">
        <v>167</v>
      </c>
      <c r="E784" s="175" t="s">
        <v>1</v>
      </c>
      <c r="F784" s="176" t="s">
        <v>831</v>
      </c>
      <c r="H784" s="175" t="s">
        <v>1</v>
      </c>
      <c r="I784" s="177"/>
      <c r="L784" s="173"/>
      <c r="M784" s="178"/>
      <c r="N784" s="179"/>
      <c r="O784" s="179"/>
      <c r="P784" s="179"/>
      <c r="Q784" s="179"/>
      <c r="R784" s="179"/>
      <c r="S784" s="179"/>
      <c r="T784" s="180"/>
      <c r="AT784" s="175" t="s">
        <v>167</v>
      </c>
      <c r="AU784" s="175" t="s">
        <v>157</v>
      </c>
      <c r="AV784" s="13" t="s">
        <v>81</v>
      </c>
      <c r="AW784" s="13" t="s">
        <v>30</v>
      </c>
      <c r="AX784" s="13" t="s">
        <v>76</v>
      </c>
      <c r="AY784" s="175" t="s">
        <v>150</v>
      </c>
    </row>
    <row r="785" spans="1:65" s="14" customFormat="1" ht="11.25">
      <c r="B785" s="181"/>
      <c r="D785" s="174" t="s">
        <v>167</v>
      </c>
      <c r="E785" s="182" t="s">
        <v>1</v>
      </c>
      <c r="F785" s="183" t="s">
        <v>832</v>
      </c>
      <c r="H785" s="184">
        <v>49.854999999999997</v>
      </c>
      <c r="I785" s="185"/>
      <c r="L785" s="181"/>
      <c r="M785" s="186"/>
      <c r="N785" s="187"/>
      <c r="O785" s="187"/>
      <c r="P785" s="187"/>
      <c r="Q785" s="187"/>
      <c r="R785" s="187"/>
      <c r="S785" s="187"/>
      <c r="T785" s="188"/>
      <c r="AT785" s="182" t="s">
        <v>167</v>
      </c>
      <c r="AU785" s="182" t="s">
        <v>157</v>
      </c>
      <c r="AV785" s="14" t="s">
        <v>157</v>
      </c>
      <c r="AW785" s="14" t="s">
        <v>30</v>
      </c>
      <c r="AX785" s="14" t="s">
        <v>76</v>
      </c>
      <c r="AY785" s="182" t="s">
        <v>150</v>
      </c>
    </row>
    <row r="786" spans="1:65" s="14" customFormat="1" ht="11.25">
      <c r="B786" s="181"/>
      <c r="D786" s="174" t="s">
        <v>167</v>
      </c>
      <c r="E786" s="182" t="s">
        <v>1</v>
      </c>
      <c r="F786" s="183" t="s">
        <v>786</v>
      </c>
      <c r="H786" s="184">
        <v>-1.7</v>
      </c>
      <c r="I786" s="185"/>
      <c r="L786" s="181"/>
      <c r="M786" s="186"/>
      <c r="N786" s="187"/>
      <c r="O786" s="187"/>
      <c r="P786" s="187"/>
      <c r="Q786" s="187"/>
      <c r="R786" s="187"/>
      <c r="S786" s="187"/>
      <c r="T786" s="188"/>
      <c r="AT786" s="182" t="s">
        <v>167</v>
      </c>
      <c r="AU786" s="182" t="s">
        <v>157</v>
      </c>
      <c r="AV786" s="14" t="s">
        <v>157</v>
      </c>
      <c r="AW786" s="14" t="s">
        <v>30</v>
      </c>
      <c r="AX786" s="14" t="s">
        <v>76</v>
      </c>
      <c r="AY786" s="182" t="s">
        <v>150</v>
      </c>
    </row>
    <row r="787" spans="1:65" s="14" customFormat="1" ht="11.25">
      <c r="B787" s="181"/>
      <c r="D787" s="174" t="s">
        <v>167</v>
      </c>
      <c r="E787" s="182" t="s">
        <v>1</v>
      </c>
      <c r="F787" s="183" t="s">
        <v>720</v>
      </c>
      <c r="H787" s="184">
        <v>-2.2400000000000002</v>
      </c>
      <c r="I787" s="185"/>
      <c r="L787" s="181"/>
      <c r="M787" s="186"/>
      <c r="N787" s="187"/>
      <c r="O787" s="187"/>
      <c r="P787" s="187"/>
      <c r="Q787" s="187"/>
      <c r="R787" s="187"/>
      <c r="S787" s="187"/>
      <c r="T787" s="188"/>
      <c r="AT787" s="182" t="s">
        <v>167</v>
      </c>
      <c r="AU787" s="182" t="s">
        <v>157</v>
      </c>
      <c r="AV787" s="14" t="s">
        <v>157</v>
      </c>
      <c r="AW787" s="14" t="s">
        <v>30</v>
      </c>
      <c r="AX787" s="14" t="s">
        <v>76</v>
      </c>
      <c r="AY787" s="182" t="s">
        <v>150</v>
      </c>
    </row>
    <row r="788" spans="1:65" s="13" customFormat="1" ht="11.25">
      <c r="B788" s="173"/>
      <c r="D788" s="174" t="s">
        <v>167</v>
      </c>
      <c r="E788" s="175" t="s">
        <v>1</v>
      </c>
      <c r="F788" s="176" t="s">
        <v>833</v>
      </c>
      <c r="H788" s="175" t="s">
        <v>1</v>
      </c>
      <c r="I788" s="177"/>
      <c r="L788" s="173"/>
      <c r="M788" s="178"/>
      <c r="N788" s="179"/>
      <c r="O788" s="179"/>
      <c r="P788" s="179"/>
      <c r="Q788" s="179"/>
      <c r="R788" s="179"/>
      <c r="S788" s="179"/>
      <c r="T788" s="180"/>
      <c r="AT788" s="175" t="s">
        <v>167</v>
      </c>
      <c r="AU788" s="175" t="s">
        <v>157</v>
      </c>
      <c r="AV788" s="13" t="s">
        <v>81</v>
      </c>
      <c r="AW788" s="13" t="s">
        <v>30</v>
      </c>
      <c r="AX788" s="13" t="s">
        <v>76</v>
      </c>
      <c r="AY788" s="175" t="s">
        <v>150</v>
      </c>
    </row>
    <row r="789" spans="1:65" s="14" customFormat="1" ht="11.25">
      <c r="B789" s="181"/>
      <c r="D789" s="174" t="s">
        <v>167</v>
      </c>
      <c r="E789" s="182" t="s">
        <v>1</v>
      </c>
      <c r="F789" s="183" t="s">
        <v>832</v>
      </c>
      <c r="H789" s="184">
        <v>49.854999999999997</v>
      </c>
      <c r="I789" s="185"/>
      <c r="L789" s="181"/>
      <c r="M789" s="186"/>
      <c r="N789" s="187"/>
      <c r="O789" s="187"/>
      <c r="P789" s="187"/>
      <c r="Q789" s="187"/>
      <c r="R789" s="187"/>
      <c r="S789" s="187"/>
      <c r="T789" s="188"/>
      <c r="AT789" s="182" t="s">
        <v>167</v>
      </c>
      <c r="AU789" s="182" t="s">
        <v>157</v>
      </c>
      <c r="AV789" s="14" t="s">
        <v>157</v>
      </c>
      <c r="AW789" s="14" t="s">
        <v>30</v>
      </c>
      <c r="AX789" s="14" t="s">
        <v>76</v>
      </c>
      <c r="AY789" s="182" t="s">
        <v>150</v>
      </c>
    </row>
    <row r="790" spans="1:65" s="14" customFormat="1" ht="11.25">
      <c r="B790" s="181"/>
      <c r="D790" s="174" t="s">
        <v>167</v>
      </c>
      <c r="E790" s="182" t="s">
        <v>1</v>
      </c>
      <c r="F790" s="183" t="s">
        <v>786</v>
      </c>
      <c r="H790" s="184">
        <v>-1.7</v>
      </c>
      <c r="I790" s="185"/>
      <c r="L790" s="181"/>
      <c r="M790" s="186"/>
      <c r="N790" s="187"/>
      <c r="O790" s="187"/>
      <c r="P790" s="187"/>
      <c r="Q790" s="187"/>
      <c r="R790" s="187"/>
      <c r="S790" s="187"/>
      <c r="T790" s="188"/>
      <c r="AT790" s="182" t="s">
        <v>167</v>
      </c>
      <c r="AU790" s="182" t="s">
        <v>157</v>
      </c>
      <c r="AV790" s="14" t="s">
        <v>157</v>
      </c>
      <c r="AW790" s="14" t="s">
        <v>30</v>
      </c>
      <c r="AX790" s="14" t="s">
        <v>76</v>
      </c>
      <c r="AY790" s="182" t="s">
        <v>150</v>
      </c>
    </row>
    <row r="791" spans="1:65" s="14" customFormat="1" ht="11.25">
      <c r="B791" s="181"/>
      <c r="D791" s="174" t="s">
        <v>167</v>
      </c>
      <c r="E791" s="182" t="s">
        <v>1</v>
      </c>
      <c r="F791" s="183" t="s">
        <v>834</v>
      </c>
      <c r="H791" s="184">
        <v>-2</v>
      </c>
      <c r="I791" s="185"/>
      <c r="L791" s="181"/>
      <c r="M791" s="186"/>
      <c r="N791" s="187"/>
      <c r="O791" s="187"/>
      <c r="P791" s="187"/>
      <c r="Q791" s="187"/>
      <c r="R791" s="187"/>
      <c r="S791" s="187"/>
      <c r="T791" s="188"/>
      <c r="AT791" s="182" t="s">
        <v>167</v>
      </c>
      <c r="AU791" s="182" t="s">
        <v>157</v>
      </c>
      <c r="AV791" s="14" t="s">
        <v>157</v>
      </c>
      <c r="AW791" s="14" t="s">
        <v>30</v>
      </c>
      <c r="AX791" s="14" t="s">
        <v>76</v>
      </c>
      <c r="AY791" s="182" t="s">
        <v>150</v>
      </c>
    </row>
    <row r="792" spans="1:65" s="14" customFormat="1" ht="11.25">
      <c r="B792" s="181"/>
      <c r="D792" s="174" t="s">
        <v>167</v>
      </c>
      <c r="E792" s="182" t="s">
        <v>1</v>
      </c>
      <c r="F792" s="183" t="s">
        <v>720</v>
      </c>
      <c r="H792" s="184">
        <v>-2.2400000000000002</v>
      </c>
      <c r="I792" s="185"/>
      <c r="L792" s="181"/>
      <c r="M792" s="186"/>
      <c r="N792" s="187"/>
      <c r="O792" s="187"/>
      <c r="P792" s="187"/>
      <c r="Q792" s="187"/>
      <c r="R792" s="187"/>
      <c r="S792" s="187"/>
      <c r="T792" s="188"/>
      <c r="AT792" s="182" t="s">
        <v>167</v>
      </c>
      <c r="AU792" s="182" t="s">
        <v>157</v>
      </c>
      <c r="AV792" s="14" t="s">
        <v>157</v>
      </c>
      <c r="AW792" s="14" t="s">
        <v>30</v>
      </c>
      <c r="AX792" s="14" t="s">
        <v>76</v>
      </c>
      <c r="AY792" s="182" t="s">
        <v>150</v>
      </c>
    </row>
    <row r="793" spans="1:65" s="13" customFormat="1" ht="11.25">
      <c r="B793" s="173"/>
      <c r="D793" s="174" t="s">
        <v>167</v>
      </c>
      <c r="E793" s="175" t="s">
        <v>1</v>
      </c>
      <c r="F793" s="176" t="s">
        <v>835</v>
      </c>
      <c r="H793" s="175" t="s">
        <v>1</v>
      </c>
      <c r="I793" s="177"/>
      <c r="L793" s="173"/>
      <c r="M793" s="178"/>
      <c r="N793" s="179"/>
      <c r="O793" s="179"/>
      <c r="P793" s="179"/>
      <c r="Q793" s="179"/>
      <c r="R793" s="179"/>
      <c r="S793" s="179"/>
      <c r="T793" s="180"/>
      <c r="AT793" s="175" t="s">
        <v>167</v>
      </c>
      <c r="AU793" s="175" t="s">
        <v>157</v>
      </c>
      <c r="AV793" s="13" t="s">
        <v>81</v>
      </c>
      <c r="AW793" s="13" t="s">
        <v>30</v>
      </c>
      <c r="AX793" s="13" t="s">
        <v>76</v>
      </c>
      <c r="AY793" s="175" t="s">
        <v>150</v>
      </c>
    </row>
    <row r="794" spans="1:65" s="14" customFormat="1" ht="11.25">
      <c r="B794" s="181"/>
      <c r="D794" s="174" t="s">
        <v>167</v>
      </c>
      <c r="E794" s="182" t="s">
        <v>1</v>
      </c>
      <c r="F794" s="183" t="s">
        <v>836</v>
      </c>
      <c r="H794" s="184">
        <v>47.2</v>
      </c>
      <c r="I794" s="185"/>
      <c r="L794" s="181"/>
      <c r="M794" s="186"/>
      <c r="N794" s="187"/>
      <c r="O794" s="187"/>
      <c r="P794" s="187"/>
      <c r="Q794" s="187"/>
      <c r="R794" s="187"/>
      <c r="S794" s="187"/>
      <c r="T794" s="188"/>
      <c r="AT794" s="182" t="s">
        <v>167</v>
      </c>
      <c r="AU794" s="182" t="s">
        <v>157</v>
      </c>
      <c r="AV794" s="14" t="s">
        <v>157</v>
      </c>
      <c r="AW794" s="14" t="s">
        <v>30</v>
      </c>
      <c r="AX794" s="14" t="s">
        <v>76</v>
      </c>
      <c r="AY794" s="182" t="s">
        <v>150</v>
      </c>
    </row>
    <row r="795" spans="1:65" s="14" customFormat="1" ht="11.25">
      <c r="B795" s="181"/>
      <c r="D795" s="174" t="s">
        <v>167</v>
      </c>
      <c r="E795" s="182" t="s">
        <v>1</v>
      </c>
      <c r="F795" s="183" t="s">
        <v>834</v>
      </c>
      <c r="H795" s="184">
        <v>-2</v>
      </c>
      <c r="I795" s="185"/>
      <c r="L795" s="181"/>
      <c r="M795" s="186"/>
      <c r="N795" s="187"/>
      <c r="O795" s="187"/>
      <c r="P795" s="187"/>
      <c r="Q795" s="187"/>
      <c r="R795" s="187"/>
      <c r="S795" s="187"/>
      <c r="T795" s="188"/>
      <c r="AT795" s="182" t="s">
        <v>167</v>
      </c>
      <c r="AU795" s="182" t="s">
        <v>157</v>
      </c>
      <c r="AV795" s="14" t="s">
        <v>157</v>
      </c>
      <c r="AW795" s="14" t="s">
        <v>30</v>
      </c>
      <c r="AX795" s="14" t="s">
        <v>76</v>
      </c>
      <c r="AY795" s="182" t="s">
        <v>150</v>
      </c>
    </row>
    <row r="796" spans="1:65" s="14" customFormat="1" ht="11.25">
      <c r="B796" s="181"/>
      <c r="D796" s="174" t="s">
        <v>167</v>
      </c>
      <c r="E796" s="182" t="s">
        <v>1</v>
      </c>
      <c r="F796" s="183" t="s">
        <v>720</v>
      </c>
      <c r="H796" s="184">
        <v>-2.2400000000000002</v>
      </c>
      <c r="I796" s="185"/>
      <c r="L796" s="181"/>
      <c r="M796" s="186"/>
      <c r="N796" s="187"/>
      <c r="O796" s="187"/>
      <c r="P796" s="187"/>
      <c r="Q796" s="187"/>
      <c r="R796" s="187"/>
      <c r="S796" s="187"/>
      <c r="T796" s="188"/>
      <c r="AT796" s="182" t="s">
        <v>167</v>
      </c>
      <c r="AU796" s="182" t="s">
        <v>157</v>
      </c>
      <c r="AV796" s="14" t="s">
        <v>157</v>
      </c>
      <c r="AW796" s="14" t="s">
        <v>30</v>
      </c>
      <c r="AX796" s="14" t="s">
        <v>76</v>
      </c>
      <c r="AY796" s="182" t="s">
        <v>150</v>
      </c>
    </row>
    <row r="797" spans="1:65" s="16" customFormat="1" ht="11.25">
      <c r="B797" s="197"/>
      <c r="D797" s="174" t="s">
        <v>167</v>
      </c>
      <c r="E797" s="198" t="s">
        <v>1</v>
      </c>
      <c r="F797" s="199" t="s">
        <v>299</v>
      </c>
      <c r="H797" s="200">
        <v>2138.567</v>
      </c>
      <c r="I797" s="201"/>
      <c r="L797" s="197"/>
      <c r="M797" s="202"/>
      <c r="N797" s="203"/>
      <c r="O797" s="203"/>
      <c r="P797" s="203"/>
      <c r="Q797" s="203"/>
      <c r="R797" s="203"/>
      <c r="S797" s="203"/>
      <c r="T797" s="204"/>
      <c r="AT797" s="198" t="s">
        <v>167</v>
      </c>
      <c r="AU797" s="198" t="s">
        <v>157</v>
      </c>
      <c r="AV797" s="16" t="s">
        <v>162</v>
      </c>
      <c r="AW797" s="16" t="s">
        <v>30</v>
      </c>
      <c r="AX797" s="16" t="s">
        <v>76</v>
      </c>
      <c r="AY797" s="198" t="s">
        <v>150</v>
      </c>
    </row>
    <row r="798" spans="1:65" s="15" customFormat="1" ht="11.25">
      <c r="B798" s="189"/>
      <c r="D798" s="174" t="s">
        <v>167</v>
      </c>
      <c r="E798" s="190" t="s">
        <v>1</v>
      </c>
      <c r="F798" s="191" t="s">
        <v>173</v>
      </c>
      <c r="H798" s="192">
        <v>4462.0429999999997</v>
      </c>
      <c r="I798" s="193"/>
      <c r="L798" s="189"/>
      <c r="M798" s="194"/>
      <c r="N798" s="195"/>
      <c r="O798" s="195"/>
      <c r="P798" s="195"/>
      <c r="Q798" s="195"/>
      <c r="R798" s="195"/>
      <c r="S798" s="195"/>
      <c r="T798" s="196"/>
      <c r="AT798" s="190" t="s">
        <v>167</v>
      </c>
      <c r="AU798" s="190" t="s">
        <v>157</v>
      </c>
      <c r="AV798" s="15" t="s">
        <v>156</v>
      </c>
      <c r="AW798" s="15" t="s">
        <v>30</v>
      </c>
      <c r="AX798" s="15" t="s">
        <v>81</v>
      </c>
      <c r="AY798" s="190" t="s">
        <v>150</v>
      </c>
    </row>
    <row r="799" spans="1:65" s="2" customFormat="1" ht="16.5" customHeight="1">
      <c r="A799" s="33"/>
      <c r="B799" s="158"/>
      <c r="C799" s="159" t="s">
        <v>837</v>
      </c>
      <c r="D799" s="159" t="s">
        <v>152</v>
      </c>
      <c r="E799" s="160" t="s">
        <v>838</v>
      </c>
      <c r="F799" s="161" t="s">
        <v>839</v>
      </c>
      <c r="G799" s="162" t="s">
        <v>155</v>
      </c>
      <c r="H799" s="163">
        <v>18</v>
      </c>
      <c r="I799" s="164"/>
      <c r="J799" s="163">
        <f>ROUND(I799*H799,3)</f>
        <v>0</v>
      </c>
      <c r="K799" s="165"/>
      <c r="L799" s="34"/>
      <c r="M799" s="166" t="s">
        <v>1</v>
      </c>
      <c r="N799" s="167" t="s">
        <v>42</v>
      </c>
      <c r="O799" s="59"/>
      <c r="P799" s="168">
        <f>O799*H799</f>
        <v>0</v>
      </c>
      <c r="Q799" s="168">
        <v>3.2550000000000003E-2</v>
      </c>
      <c r="R799" s="168">
        <f>Q799*H799</f>
        <v>0.58590000000000009</v>
      </c>
      <c r="S799" s="168">
        <v>0</v>
      </c>
      <c r="T799" s="169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70" t="s">
        <v>156</v>
      </c>
      <c r="AT799" s="170" t="s">
        <v>152</v>
      </c>
      <c r="AU799" s="170" t="s">
        <v>157</v>
      </c>
      <c r="AY799" s="18" t="s">
        <v>150</v>
      </c>
      <c r="BE799" s="171">
        <f>IF(N799="základná",J799,0)</f>
        <v>0</v>
      </c>
      <c r="BF799" s="171">
        <f>IF(N799="znížená",J799,0)</f>
        <v>0</v>
      </c>
      <c r="BG799" s="171">
        <f>IF(N799="zákl. prenesená",J799,0)</f>
        <v>0</v>
      </c>
      <c r="BH799" s="171">
        <f>IF(N799="zníž. prenesená",J799,0)</f>
        <v>0</v>
      </c>
      <c r="BI799" s="171">
        <f>IF(N799="nulová",J799,0)</f>
        <v>0</v>
      </c>
      <c r="BJ799" s="18" t="s">
        <v>157</v>
      </c>
      <c r="BK799" s="172">
        <f>ROUND(I799*H799,3)</f>
        <v>0</v>
      </c>
      <c r="BL799" s="18" t="s">
        <v>156</v>
      </c>
      <c r="BM799" s="170" t="s">
        <v>840</v>
      </c>
    </row>
    <row r="800" spans="1:65" s="13" customFormat="1" ht="11.25">
      <c r="B800" s="173"/>
      <c r="D800" s="174" t="s">
        <v>167</v>
      </c>
      <c r="E800" s="175" t="s">
        <v>1</v>
      </c>
      <c r="F800" s="176" t="s">
        <v>212</v>
      </c>
      <c r="H800" s="175" t="s">
        <v>1</v>
      </c>
      <c r="I800" s="177"/>
      <c r="L800" s="173"/>
      <c r="M800" s="178"/>
      <c r="N800" s="179"/>
      <c r="O800" s="179"/>
      <c r="P800" s="179"/>
      <c r="Q800" s="179"/>
      <c r="R800" s="179"/>
      <c r="S800" s="179"/>
      <c r="T800" s="180"/>
      <c r="AT800" s="175" t="s">
        <v>167</v>
      </c>
      <c r="AU800" s="175" t="s">
        <v>157</v>
      </c>
      <c r="AV800" s="13" t="s">
        <v>81</v>
      </c>
      <c r="AW800" s="13" t="s">
        <v>30</v>
      </c>
      <c r="AX800" s="13" t="s">
        <v>76</v>
      </c>
      <c r="AY800" s="175" t="s">
        <v>150</v>
      </c>
    </row>
    <row r="801" spans="1:65" s="13" customFormat="1" ht="11.25">
      <c r="B801" s="173"/>
      <c r="D801" s="174" t="s">
        <v>167</v>
      </c>
      <c r="E801" s="175" t="s">
        <v>1</v>
      </c>
      <c r="F801" s="176" t="s">
        <v>841</v>
      </c>
      <c r="H801" s="175" t="s">
        <v>1</v>
      </c>
      <c r="I801" s="177"/>
      <c r="L801" s="173"/>
      <c r="M801" s="178"/>
      <c r="N801" s="179"/>
      <c r="O801" s="179"/>
      <c r="P801" s="179"/>
      <c r="Q801" s="179"/>
      <c r="R801" s="179"/>
      <c r="S801" s="179"/>
      <c r="T801" s="180"/>
      <c r="AT801" s="175" t="s">
        <v>167</v>
      </c>
      <c r="AU801" s="175" t="s">
        <v>157</v>
      </c>
      <c r="AV801" s="13" t="s">
        <v>81</v>
      </c>
      <c r="AW801" s="13" t="s">
        <v>30</v>
      </c>
      <c r="AX801" s="13" t="s">
        <v>76</v>
      </c>
      <c r="AY801" s="175" t="s">
        <v>150</v>
      </c>
    </row>
    <row r="802" spans="1:65" s="14" customFormat="1" ht="11.25">
      <c r="B802" s="181"/>
      <c r="D802" s="174" t="s">
        <v>167</v>
      </c>
      <c r="E802" s="182" t="s">
        <v>1</v>
      </c>
      <c r="F802" s="183" t="s">
        <v>842</v>
      </c>
      <c r="H802" s="184">
        <v>18</v>
      </c>
      <c r="I802" s="185"/>
      <c r="L802" s="181"/>
      <c r="M802" s="186"/>
      <c r="N802" s="187"/>
      <c r="O802" s="187"/>
      <c r="P802" s="187"/>
      <c r="Q802" s="187"/>
      <c r="R802" s="187"/>
      <c r="S802" s="187"/>
      <c r="T802" s="188"/>
      <c r="AT802" s="182" t="s">
        <v>167</v>
      </c>
      <c r="AU802" s="182" t="s">
        <v>157</v>
      </c>
      <c r="AV802" s="14" t="s">
        <v>157</v>
      </c>
      <c r="AW802" s="14" t="s">
        <v>30</v>
      </c>
      <c r="AX802" s="14" t="s">
        <v>81</v>
      </c>
      <c r="AY802" s="182" t="s">
        <v>150</v>
      </c>
    </row>
    <row r="803" spans="1:65" s="2" customFormat="1" ht="24" customHeight="1">
      <c r="A803" s="33"/>
      <c r="B803" s="158"/>
      <c r="C803" s="159" t="s">
        <v>843</v>
      </c>
      <c r="D803" s="159" t="s">
        <v>152</v>
      </c>
      <c r="E803" s="160" t="s">
        <v>844</v>
      </c>
      <c r="F803" s="161" t="s">
        <v>845</v>
      </c>
      <c r="G803" s="162" t="s">
        <v>155</v>
      </c>
      <c r="H803" s="163">
        <v>685.03499999999997</v>
      </c>
      <c r="I803" s="164"/>
      <c r="J803" s="163">
        <f>ROUND(I803*H803,3)</f>
        <v>0</v>
      </c>
      <c r="K803" s="165"/>
      <c r="L803" s="34"/>
      <c r="M803" s="166" t="s">
        <v>1</v>
      </c>
      <c r="N803" s="167" t="s">
        <v>42</v>
      </c>
      <c r="O803" s="59"/>
      <c r="P803" s="168">
        <f>O803*H803</f>
        <v>0</v>
      </c>
      <c r="Q803" s="168">
        <v>3.9449999999999999E-2</v>
      </c>
      <c r="R803" s="168">
        <f>Q803*H803</f>
        <v>27.024630749999996</v>
      </c>
      <c r="S803" s="168">
        <v>0</v>
      </c>
      <c r="T803" s="169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70" t="s">
        <v>156</v>
      </c>
      <c r="AT803" s="170" t="s">
        <v>152</v>
      </c>
      <c r="AU803" s="170" t="s">
        <v>157</v>
      </c>
      <c r="AY803" s="18" t="s">
        <v>150</v>
      </c>
      <c r="BE803" s="171">
        <f>IF(N803="základná",J803,0)</f>
        <v>0</v>
      </c>
      <c r="BF803" s="171">
        <f>IF(N803="znížená",J803,0)</f>
        <v>0</v>
      </c>
      <c r="BG803" s="171">
        <f>IF(N803="zákl. prenesená",J803,0)</f>
        <v>0</v>
      </c>
      <c r="BH803" s="171">
        <f>IF(N803="zníž. prenesená",J803,0)</f>
        <v>0</v>
      </c>
      <c r="BI803" s="171">
        <f>IF(N803="nulová",J803,0)</f>
        <v>0</v>
      </c>
      <c r="BJ803" s="18" t="s">
        <v>157</v>
      </c>
      <c r="BK803" s="172">
        <f>ROUND(I803*H803,3)</f>
        <v>0</v>
      </c>
      <c r="BL803" s="18" t="s">
        <v>156</v>
      </c>
      <c r="BM803" s="170" t="s">
        <v>846</v>
      </c>
    </row>
    <row r="804" spans="1:65" s="13" customFormat="1" ht="11.25">
      <c r="B804" s="173"/>
      <c r="D804" s="174" t="s">
        <v>167</v>
      </c>
      <c r="E804" s="175" t="s">
        <v>1</v>
      </c>
      <c r="F804" s="176" t="s">
        <v>847</v>
      </c>
      <c r="H804" s="175" t="s">
        <v>1</v>
      </c>
      <c r="I804" s="177"/>
      <c r="L804" s="173"/>
      <c r="M804" s="178"/>
      <c r="N804" s="179"/>
      <c r="O804" s="179"/>
      <c r="P804" s="179"/>
      <c r="Q804" s="179"/>
      <c r="R804" s="179"/>
      <c r="S804" s="179"/>
      <c r="T804" s="180"/>
      <c r="AT804" s="175" t="s">
        <v>167</v>
      </c>
      <c r="AU804" s="175" t="s">
        <v>157</v>
      </c>
      <c r="AV804" s="13" t="s">
        <v>81</v>
      </c>
      <c r="AW804" s="13" t="s">
        <v>30</v>
      </c>
      <c r="AX804" s="13" t="s">
        <v>76</v>
      </c>
      <c r="AY804" s="175" t="s">
        <v>150</v>
      </c>
    </row>
    <row r="805" spans="1:65" s="13" customFormat="1" ht="11.25">
      <c r="B805" s="173"/>
      <c r="D805" s="174" t="s">
        <v>167</v>
      </c>
      <c r="E805" s="175" t="s">
        <v>1</v>
      </c>
      <c r="F805" s="176" t="s">
        <v>212</v>
      </c>
      <c r="H805" s="175" t="s">
        <v>1</v>
      </c>
      <c r="I805" s="177"/>
      <c r="L805" s="173"/>
      <c r="M805" s="178"/>
      <c r="N805" s="179"/>
      <c r="O805" s="179"/>
      <c r="P805" s="179"/>
      <c r="Q805" s="179"/>
      <c r="R805" s="179"/>
      <c r="S805" s="179"/>
      <c r="T805" s="180"/>
      <c r="AT805" s="175" t="s">
        <v>167</v>
      </c>
      <c r="AU805" s="175" t="s">
        <v>157</v>
      </c>
      <c r="AV805" s="13" t="s">
        <v>81</v>
      </c>
      <c r="AW805" s="13" t="s">
        <v>30</v>
      </c>
      <c r="AX805" s="13" t="s">
        <v>76</v>
      </c>
      <c r="AY805" s="175" t="s">
        <v>150</v>
      </c>
    </row>
    <row r="806" spans="1:65" s="13" customFormat="1" ht="11.25">
      <c r="B806" s="173"/>
      <c r="D806" s="174" t="s">
        <v>167</v>
      </c>
      <c r="E806" s="175" t="s">
        <v>1</v>
      </c>
      <c r="F806" s="176" t="s">
        <v>848</v>
      </c>
      <c r="H806" s="175" t="s">
        <v>1</v>
      </c>
      <c r="I806" s="177"/>
      <c r="L806" s="173"/>
      <c r="M806" s="178"/>
      <c r="N806" s="179"/>
      <c r="O806" s="179"/>
      <c r="P806" s="179"/>
      <c r="Q806" s="179"/>
      <c r="R806" s="179"/>
      <c r="S806" s="179"/>
      <c r="T806" s="180"/>
      <c r="AT806" s="175" t="s">
        <v>167</v>
      </c>
      <c r="AU806" s="175" t="s">
        <v>157</v>
      </c>
      <c r="AV806" s="13" t="s">
        <v>81</v>
      </c>
      <c r="AW806" s="13" t="s">
        <v>30</v>
      </c>
      <c r="AX806" s="13" t="s">
        <v>76</v>
      </c>
      <c r="AY806" s="175" t="s">
        <v>150</v>
      </c>
    </row>
    <row r="807" spans="1:65" s="14" customFormat="1" ht="11.25">
      <c r="B807" s="181"/>
      <c r="D807" s="174" t="s">
        <v>167</v>
      </c>
      <c r="E807" s="182" t="s">
        <v>1</v>
      </c>
      <c r="F807" s="183" t="s">
        <v>849</v>
      </c>
      <c r="H807" s="184">
        <v>19.559999999999999</v>
      </c>
      <c r="I807" s="185"/>
      <c r="L807" s="181"/>
      <c r="M807" s="186"/>
      <c r="N807" s="187"/>
      <c r="O807" s="187"/>
      <c r="P807" s="187"/>
      <c r="Q807" s="187"/>
      <c r="R807" s="187"/>
      <c r="S807" s="187"/>
      <c r="T807" s="188"/>
      <c r="AT807" s="182" t="s">
        <v>167</v>
      </c>
      <c r="AU807" s="182" t="s">
        <v>157</v>
      </c>
      <c r="AV807" s="14" t="s">
        <v>157</v>
      </c>
      <c r="AW807" s="14" t="s">
        <v>30</v>
      </c>
      <c r="AX807" s="14" t="s">
        <v>76</v>
      </c>
      <c r="AY807" s="182" t="s">
        <v>150</v>
      </c>
    </row>
    <row r="808" spans="1:65" s="14" customFormat="1" ht="11.25">
      <c r="B808" s="181"/>
      <c r="D808" s="174" t="s">
        <v>167</v>
      </c>
      <c r="E808" s="182" t="s">
        <v>1</v>
      </c>
      <c r="F808" s="183" t="s">
        <v>700</v>
      </c>
      <c r="H808" s="184">
        <v>-1.6</v>
      </c>
      <c r="I808" s="185"/>
      <c r="L808" s="181"/>
      <c r="M808" s="186"/>
      <c r="N808" s="187"/>
      <c r="O808" s="187"/>
      <c r="P808" s="187"/>
      <c r="Q808" s="187"/>
      <c r="R808" s="187"/>
      <c r="S808" s="187"/>
      <c r="T808" s="188"/>
      <c r="AT808" s="182" t="s">
        <v>167</v>
      </c>
      <c r="AU808" s="182" t="s">
        <v>157</v>
      </c>
      <c r="AV808" s="14" t="s">
        <v>157</v>
      </c>
      <c r="AW808" s="14" t="s">
        <v>30</v>
      </c>
      <c r="AX808" s="14" t="s">
        <v>76</v>
      </c>
      <c r="AY808" s="182" t="s">
        <v>150</v>
      </c>
    </row>
    <row r="809" spans="1:65" s="13" customFormat="1" ht="11.25">
      <c r="B809" s="173"/>
      <c r="D809" s="174" t="s">
        <v>167</v>
      </c>
      <c r="E809" s="175" t="s">
        <v>1</v>
      </c>
      <c r="F809" s="176" t="s">
        <v>850</v>
      </c>
      <c r="H809" s="175" t="s">
        <v>1</v>
      </c>
      <c r="I809" s="177"/>
      <c r="L809" s="173"/>
      <c r="M809" s="178"/>
      <c r="N809" s="179"/>
      <c r="O809" s="179"/>
      <c r="P809" s="179"/>
      <c r="Q809" s="179"/>
      <c r="R809" s="179"/>
      <c r="S809" s="179"/>
      <c r="T809" s="180"/>
      <c r="AT809" s="175" t="s">
        <v>167</v>
      </c>
      <c r="AU809" s="175" t="s">
        <v>157</v>
      </c>
      <c r="AV809" s="13" t="s">
        <v>81</v>
      </c>
      <c r="AW809" s="13" t="s">
        <v>30</v>
      </c>
      <c r="AX809" s="13" t="s">
        <v>76</v>
      </c>
      <c r="AY809" s="175" t="s">
        <v>150</v>
      </c>
    </row>
    <row r="810" spans="1:65" s="14" customFormat="1" ht="11.25">
      <c r="B810" s="181"/>
      <c r="D810" s="174" t="s">
        <v>167</v>
      </c>
      <c r="E810" s="182" t="s">
        <v>1</v>
      </c>
      <c r="F810" s="183" t="s">
        <v>851</v>
      </c>
      <c r="H810" s="184">
        <v>4.2</v>
      </c>
      <c r="I810" s="185"/>
      <c r="L810" s="181"/>
      <c r="M810" s="186"/>
      <c r="N810" s="187"/>
      <c r="O810" s="187"/>
      <c r="P810" s="187"/>
      <c r="Q810" s="187"/>
      <c r="R810" s="187"/>
      <c r="S810" s="187"/>
      <c r="T810" s="188"/>
      <c r="AT810" s="182" t="s">
        <v>167</v>
      </c>
      <c r="AU810" s="182" t="s">
        <v>157</v>
      </c>
      <c r="AV810" s="14" t="s">
        <v>157</v>
      </c>
      <c r="AW810" s="14" t="s">
        <v>30</v>
      </c>
      <c r="AX810" s="14" t="s">
        <v>76</v>
      </c>
      <c r="AY810" s="182" t="s">
        <v>150</v>
      </c>
    </row>
    <row r="811" spans="1:65" s="13" customFormat="1" ht="11.25">
      <c r="B811" s="173"/>
      <c r="D811" s="174" t="s">
        <v>167</v>
      </c>
      <c r="E811" s="175" t="s">
        <v>1</v>
      </c>
      <c r="F811" s="176" t="s">
        <v>852</v>
      </c>
      <c r="H811" s="175" t="s">
        <v>1</v>
      </c>
      <c r="I811" s="177"/>
      <c r="L811" s="173"/>
      <c r="M811" s="178"/>
      <c r="N811" s="179"/>
      <c r="O811" s="179"/>
      <c r="P811" s="179"/>
      <c r="Q811" s="179"/>
      <c r="R811" s="179"/>
      <c r="S811" s="179"/>
      <c r="T811" s="180"/>
      <c r="AT811" s="175" t="s">
        <v>167</v>
      </c>
      <c r="AU811" s="175" t="s">
        <v>157</v>
      </c>
      <c r="AV811" s="13" t="s">
        <v>81</v>
      </c>
      <c r="AW811" s="13" t="s">
        <v>30</v>
      </c>
      <c r="AX811" s="13" t="s">
        <v>76</v>
      </c>
      <c r="AY811" s="175" t="s">
        <v>150</v>
      </c>
    </row>
    <row r="812" spans="1:65" s="14" customFormat="1" ht="11.25">
      <c r="B812" s="181"/>
      <c r="D812" s="174" t="s">
        <v>167</v>
      </c>
      <c r="E812" s="182" t="s">
        <v>1</v>
      </c>
      <c r="F812" s="183" t="s">
        <v>853</v>
      </c>
      <c r="H812" s="184">
        <v>23.8</v>
      </c>
      <c r="I812" s="185"/>
      <c r="L812" s="181"/>
      <c r="M812" s="186"/>
      <c r="N812" s="187"/>
      <c r="O812" s="187"/>
      <c r="P812" s="187"/>
      <c r="Q812" s="187"/>
      <c r="R812" s="187"/>
      <c r="S812" s="187"/>
      <c r="T812" s="188"/>
      <c r="AT812" s="182" t="s">
        <v>167</v>
      </c>
      <c r="AU812" s="182" t="s">
        <v>157</v>
      </c>
      <c r="AV812" s="14" t="s">
        <v>157</v>
      </c>
      <c r="AW812" s="14" t="s">
        <v>30</v>
      </c>
      <c r="AX812" s="14" t="s">
        <v>76</v>
      </c>
      <c r="AY812" s="182" t="s">
        <v>150</v>
      </c>
    </row>
    <row r="813" spans="1:65" s="14" customFormat="1" ht="11.25">
      <c r="B813" s="181"/>
      <c r="D813" s="174" t="s">
        <v>167</v>
      </c>
      <c r="E813" s="182" t="s">
        <v>1</v>
      </c>
      <c r="F813" s="183" t="s">
        <v>717</v>
      </c>
      <c r="H813" s="184">
        <v>-1.8</v>
      </c>
      <c r="I813" s="185"/>
      <c r="L813" s="181"/>
      <c r="M813" s="186"/>
      <c r="N813" s="187"/>
      <c r="O813" s="187"/>
      <c r="P813" s="187"/>
      <c r="Q813" s="187"/>
      <c r="R813" s="187"/>
      <c r="S813" s="187"/>
      <c r="T813" s="188"/>
      <c r="AT813" s="182" t="s">
        <v>167</v>
      </c>
      <c r="AU813" s="182" t="s">
        <v>157</v>
      </c>
      <c r="AV813" s="14" t="s">
        <v>157</v>
      </c>
      <c r="AW813" s="14" t="s">
        <v>30</v>
      </c>
      <c r="AX813" s="14" t="s">
        <v>76</v>
      </c>
      <c r="AY813" s="182" t="s">
        <v>150</v>
      </c>
    </row>
    <row r="814" spans="1:65" s="16" customFormat="1" ht="11.25">
      <c r="B814" s="197"/>
      <c r="D814" s="174" t="s">
        <v>167</v>
      </c>
      <c r="E814" s="198" t="s">
        <v>1</v>
      </c>
      <c r="F814" s="199" t="s">
        <v>299</v>
      </c>
      <c r="H814" s="200">
        <v>44.16</v>
      </c>
      <c r="I814" s="201"/>
      <c r="L814" s="197"/>
      <c r="M814" s="202"/>
      <c r="N814" s="203"/>
      <c r="O814" s="203"/>
      <c r="P814" s="203"/>
      <c r="Q814" s="203"/>
      <c r="R814" s="203"/>
      <c r="S814" s="203"/>
      <c r="T814" s="204"/>
      <c r="AT814" s="198" t="s">
        <v>167</v>
      </c>
      <c r="AU814" s="198" t="s">
        <v>157</v>
      </c>
      <c r="AV814" s="16" t="s">
        <v>162</v>
      </c>
      <c r="AW814" s="16" t="s">
        <v>30</v>
      </c>
      <c r="AX814" s="16" t="s">
        <v>76</v>
      </c>
      <c r="AY814" s="198" t="s">
        <v>150</v>
      </c>
    </row>
    <row r="815" spans="1:65" s="13" customFormat="1" ht="11.25">
      <c r="B815" s="173"/>
      <c r="D815" s="174" t="s">
        <v>167</v>
      </c>
      <c r="E815" s="175" t="s">
        <v>1</v>
      </c>
      <c r="F815" s="176" t="s">
        <v>215</v>
      </c>
      <c r="H815" s="175" t="s">
        <v>1</v>
      </c>
      <c r="I815" s="177"/>
      <c r="L815" s="173"/>
      <c r="M815" s="178"/>
      <c r="N815" s="179"/>
      <c r="O815" s="179"/>
      <c r="P815" s="179"/>
      <c r="Q815" s="179"/>
      <c r="R815" s="179"/>
      <c r="S815" s="179"/>
      <c r="T815" s="180"/>
      <c r="AT815" s="175" t="s">
        <v>167</v>
      </c>
      <c r="AU815" s="175" t="s">
        <v>157</v>
      </c>
      <c r="AV815" s="13" t="s">
        <v>81</v>
      </c>
      <c r="AW815" s="13" t="s">
        <v>30</v>
      </c>
      <c r="AX815" s="13" t="s">
        <v>76</v>
      </c>
      <c r="AY815" s="175" t="s">
        <v>150</v>
      </c>
    </row>
    <row r="816" spans="1:65" s="13" customFormat="1" ht="11.25">
      <c r="B816" s="173"/>
      <c r="D816" s="174" t="s">
        <v>167</v>
      </c>
      <c r="E816" s="175" t="s">
        <v>1</v>
      </c>
      <c r="F816" s="176" t="s">
        <v>854</v>
      </c>
      <c r="H816" s="175" t="s">
        <v>1</v>
      </c>
      <c r="I816" s="177"/>
      <c r="L816" s="173"/>
      <c r="M816" s="178"/>
      <c r="N816" s="179"/>
      <c r="O816" s="179"/>
      <c r="P816" s="179"/>
      <c r="Q816" s="179"/>
      <c r="R816" s="179"/>
      <c r="S816" s="179"/>
      <c r="T816" s="180"/>
      <c r="AT816" s="175" t="s">
        <v>167</v>
      </c>
      <c r="AU816" s="175" t="s">
        <v>157</v>
      </c>
      <c r="AV816" s="13" t="s">
        <v>81</v>
      </c>
      <c r="AW816" s="13" t="s">
        <v>30</v>
      </c>
      <c r="AX816" s="13" t="s">
        <v>76</v>
      </c>
      <c r="AY816" s="175" t="s">
        <v>150</v>
      </c>
    </row>
    <row r="817" spans="2:51" s="14" customFormat="1" ht="11.25">
      <c r="B817" s="181"/>
      <c r="D817" s="174" t="s">
        <v>167</v>
      </c>
      <c r="E817" s="182" t="s">
        <v>1</v>
      </c>
      <c r="F817" s="183" t="s">
        <v>855</v>
      </c>
      <c r="H817" s="184">
        <v>1.8</v>
      </c>
      <c r="I817" s="185"/>
      <c r="L817" s="181"/>
      <c r="M817" s="186"/>
      <c r="N817" s="187"/>
      <c r="O817" s="187"/>
      <c r="P817" s="187"/>
      <c r="Q817" s="187"/>
      <c r="R817" s="187"/>
      <c r="S817" s="187"/>
      <c r="T817" s="188"/>
      <c r="AT817" s="182" t="s">
        <v>167</v>
      </c>
      <c r="AU817" s="182" t="s">
        <v>157</v>
      </c>
      <c r="AV817" s="14" t="s">
        <v>157</v>
      </c>
      <c r="AW817" s="14" t="s">
        <v>30</v>
      </c>
      <c r="AX817" s="14" t="s">
        <v>76</v>
      </c>
      <c r="AY817" s="182" t="s">
        <v>150</v>
      </c>
    </row>
    <row r="818" spans="2:51" s="13" customFormat="1" ht="11.25">
      <c r="B818" s="173"/>
      <c r="D818" s="174" t="s">
        <v>167</v>
      </c>
      <c r="E818" s="175" t="s">
        <v>1</v>
      </c>
      <c r="F818" s="176" t="s">
        <v>466</v>
      </c>
      <c r="H818" s="175" t="s">
        <v>1</v>
      </c>
      <c r="I818" s="177"/>
      <c r="L818" s="173"/>
      <c r="M818" s="178"/>
      <c r="N818" s="179"/>
      <c r="O818" s="179"/>
      <c r="P818" s="179"/>
      <c r="Q818" s="179"/>
      <c r="R818" s="179"/>
      <c r="S818" s="179"/>
      <c r="T818" s="180"/>
      <c r="AT818" s="175" t="s">
        <v>167</v>
      </c>
      <c r="AU818" s="175" t="s">
        <v>157</v>
      </c>
      <c r="AV818" s="13" t="s">
        <v>81</v>
      </c>
      <c r="AW818" s="13" t="s">
        <v>30</v>
      </c>
      <c r="AX818" s="13" t="s">
        <v>76</v>
      </c>
      <c r="AY818" s="175" t="s">
        <v>150</v>
      </c>
    </row>
    <row r="819" spans="2:51" s="14" customFormat="1" ht="11.25">
      <c r="B819" s="181"/>
      <c r="D819" s="174" t="s">
        <v>167</v>
      </c>
      <c r="E819" s="182" t="s">
        <v>1</v>
      </c>
      <c r="F819" s="183" t="s">
        <v>856</v>
      </c>
      <c r="H819" s="184">
        <v>24.9</v>
      </c>
      <c r="I819" s="185"/>
      <c r="L819" s="181"/>
      <c r="M819" s="186"/>
      <c r="N819" s="187"/>
      <c r="O819" s="187"/>
      <c r="P819" s="187"/>
      <c r="Q819" s="187"/>
      <c r="R819" s="187"/>
      <c r="S819" s="187"/>
      <c r="T819" s="188"/>
      <c r="AT819" s="182" t="s">
        <v>167</v>
      </c>
      <c r="AU819" s="182" t="s">
        <v>157</v>
      </c>
      <c r="AV819" s="14" t="s">
        <v>157</v>
      </c>
      <c r="AW819" s="14" t="s">
        <v>30</v>
      </c>
      <c r="AX819" s="14" t="s">
        <v>76</v>
      </c>
      <c r="AY819" s="182" t="s">
        <v>150</v>
      </c>
    </row>
    <row r="820" spans="2:51" s="14" customFormat="1" ht="11.25">
      <c r="B820" s="181"/>
      <c r="D820" s="174" t="s">
        <v>167</v>
      </c>
      <c r="E820" s="182" t="s">
        <v>1</v>
      </c>
      <c r="F820" s="183" t="s">
        <v>857</v>
      </c>
      <c r="H820" s="184">
        <v>-1.9</v>
      </c>
      <c r="I820" s="185"/>
      <c r="L820" s="181"/>
      <c r="M820" s="186"/>
      <c r="N820" s="187"/>
      <c r="O820" s="187"/>
      <c r="P820" s="187"/>
      <c r="Q820" s="187"/>
      <c r="R820" s="187"/>
      <c r="S820" s="187"/>
      <c r="T820" s="188"/>
      <c r="AT820" s="182" t="s">
        <v>167</v>
      </c>
      <c r="AU820" s="182" t="s">
        <v>157</v>
      </c>
      <c r="AV820" s="14" t="s">
        <v>157</v>
      </c>
      <c r="AW820" s="14" t="s">
        <v>30</v>
      </c>
      <c r="AX820" s="14" t="s">
        <v>76</v>
      </c>
      <c r="AY820" s="182" t="s">
        <v>150</v>
      </c>
    </row>
    <row r="821" spans="2:51" s="13" customFormat="1" ht="11.25">
      <c r="B821" s="173"/>
      <c r="D821" s="174" t="s">
        <v>167</v>
      </c>
      <c r="E821" s="175" t="s">
        <v>1</v>
      </c>
      <c r="F821" s="176" t="s">
        <v>468</v>
      </c>
      <c r="H821" s="175" t="s">
        <v>1</v>
      </c>
      <c r="I821" s="177"/>
      <c r="L821" s="173"/>
      <c r="M821" s="178"/>
      <c r="N821" s="179"/>
      <c r="O821" s="179"/>
      <c r="P821" s="179"/>
      <c r="Q821" s="179"/>
      <c r="R821" s="179"/>
      <c r="S821" s="179"/>
      <c r="T821" s="180"/>
      <c r="AT821" s="175" t="s">
        <v>167</v>
      </c>
      <c r="AU821" s="175" t="s">
        <v>157</v>
      </c>
      <c r="AV821" s="13" t="s">
        <v>81</v>
      </c>
      <c r="AW821" s="13" t="s">
        <v>30</v>
      </c>
      <c r="AX821" s="13" t="s">
        <v>76</v>
      </c>
      <c r="AY821" s="175" t="s">
        <v>150</v>
      </c>
    </row>
    <row r="822" spans="2:51" s="14" customFormat="1" ht="11.25">
      <c r="B822" s="181"/>
      <c r="D822" s="174" t="s">
        <v>167</v>
      </c>
      <c r="E822" s="182" t="s">
        <v>1</v>
      </c>
      <c r="F822" s="183" t="s">
        <v>856</v>
      </c>
      <c r="H822" s="184">
        <v>24.9</v>
      </c>
      <c r="I822" s="185"/>
      <c r="L822" s="181"/>
      <c r="M822" s="186"/>
      <c r="N822" s="187"/>
      <c r="O822" s="187"/>
      <c r="P822" s="187"/>
      <c r="Q822" s="187"/>
      <c r="R822" s="187"/>
      <c r="S822" s="187"/>
      <c r="T822" s="188"/>
      <c r="AT822" s="182" t="s">
        <v>167</v>
      </c>
      <c r="AU822" s="182" t="s">
        <v>157</v>
      </c>
      <c r="AV822" s="14" t="s">
        <v>157</v>
      </c>
      <c r="AW822" s="14" t="s">
        <v>30</v>
      </c>
      <c r="AX822" s="14" t="s">
        <v>76</v>
      </c>
      <c r="AY822" s="182" t="s">
        <v>150</v>
      </c>
    </row>
    <row r="823" spans="2:51" s="14" customFormat="1" ht="11.25">
      <c r="B823" s="181"/>
      <c r="D823" s="174" t="s">
        <v>167</v>
      </c>
      <c r="E823" s="182" t="s">
        <v>1</v>
      </c>
      <c r="F823" s="183" t="s">
        <v>857</v>
      </c>
      <c r="H823" s="184">
        <v>-1.9</v>
      </c>
      <c r="I823" s="185"/>
      <c r="L823" s="181"/>
      <c r="M823" s="186"/>
      <c r="N823" s="187"/>
      <c r="O823" s="187"/>
      <c r="P823" s="187"/>
      <c r="Q823" s="187"/>
      <c r="R823" s="187"/>
      <c r="S823" s="187"/>
      <c r="T823" s="188"/>
      <c r="AT823" s="182" t="s">
        <v>167</v>
      </c>
      <c r="AU823" s="182" t="s">
        <v>157</v>
      </c>
      <c r="AV823" s="14" t="s">
        <v>157</v>
      </c>
      <c r="AW823" s="14" t="s">
        <v>30</v>
      </c>
      <c r="AX823" s="14" t="s">
        <v>76</v>
      </c>
      <c r="AY823" s="182" t="s">
        <v>150</v>
      </c>
    </row>
    <row r="824" spans="2:51" s="13" customFormat="1" ht="11.25">
      <c r="B824" s="173"/>
      <c r="D824" s="174" t="s">
        <v>167</v>
      </c>
      <c r="E824" s="175" t="s">
        <v>1</v>
      </c>
      <c r="F824" s="176" t="s">
        <v>858</v>
      </c>
      <c r="H824" s="175" t="s">
        <v>1</v>
      </c>
      <c r="I824" s="177"/>
      <c r="L824" s="173"/>
      <c r="M824" s="178"/>
      <c r="N824" s="179"/>
      <c r="O824" s="179"/>
      <c r="P824" s="179"/>
      <c r="Q824" s="179"/>
      <c r="R824" s="179"/>
      <c r="S824" s="179"/>
      <c r="T824" s="180"/>
      <c r="AT824" s="175" t="s">
        <v>167</v>
      </c>
      <c r="AU824" s="175" t="s">
        <v>157</v>
      </c>
      <c r="AV824" s="13" t="s">
        <v>81</v>
      </c>
      <c r="AW824" s="13" t="s">
        <v>30</v>
      </c>
      <c r="AX824" s="13" t="s">
        <v>76</v>
      </c>
      <c r="AY824" s="175" t="s">
        <v>150</v>
      </c>
    </row>
    <row r="825" spans="2:51" s="14" customFormat="1" ht="11.25">
      <c r="B825" s="181"/>
      <c r="D825" s="174" t="s">
        <v>167</v>
      </c>
      <c r="E825" s="182" t="s">
        <v>1</v>
      </c>
      <c r="F825" s="183" t="s">
        <v>859</v>
      </c>
      <c r="H825" s="184">
        <v>14.4</v>
      </c>
      <c r="I825" s="185"/>
      <c r="L825" s="181"/>
      <c r="M825" s="186"/>
      <c r="N825" s="187"/>
      <c r="O825" s="187"/>
      <c r="P825" s="187"/>
      <c r="Q825" s="187"/>
      <c r="R825" s="187"/>
      <c r="S825" s="187"/>
      <c r="T825" s="188"/>
      <c r="AT825" s="182" t="s">
        <v>167</v>
      </c>
      <c r="AU825" s="182" t="s">
        <v>157</v>
      </c>
      <c r="AV825" s="14" t="s">
        <v>157</v>
      </c>
      <c r="AW825" s="14" t="s">
        <v>30</v>
      </c>
      <c r="AX825" s="14" t="s">
        <v>76</v>
      </c>
      <c r="AY825" s="182" t="s">
        <v>150</v>
      </c>
    </row>
    <row r="826" spans="2:51" s="14" customFormat="1" ht="11.25">
      <c r="B826" s="181"/>
      <c r="D826" s="174" t="s">
        <v>167</v>
      </c>
      <c r="E826" s="182" t="s">
        <v>1</v>
      </c>
      <c r="F826" s="183" t="s">
        <v>717</v>
      </c>
      <c r="H826" s="184">
        <v>-1.8</v>
      </c>
      <c r="I826" s="185"/>
      <c r="L826" s="181"/>
      <c r="M826" s="186"/>
      <c r="N826" s="187"/>
      <c r="O826" s="187"/>
      <c r="P826" s="187"/>
      <c r="Q826" s="187"/>
      <c r="R826" s="187"/>
      <c r="S826" s="187"/>
      <c r="T826" s="188"/>
      <c r="AT826" s="182" t="s">
        <v>167</v>
      </c>
      <c r="AU826" s="182" t="s">
        <v>157</v>
      </c>
      <c r="AV826" s="14" t="s">
        <v>157</v>
      </c>
      <c r="AW826" s="14" t="s">
        <v>30</v>
      </c>
      <c r="AX826" s="14" t="s">
        <v>76</v>
      </c>
      <c r="AY826" s="182" t="s">
        <v>150</v>
      </c>
    </row>
    <row r="827" spans="2:51" s="14" customFormat="1" ht="11.25">
      <c r="B827" s="181"/>
      <c r="D827" s="174" t="s">
        <v>167</v>
      </c>
      <c r="E827" s="182" t="s">
        <v>1</v>
      </c>
      <c r="F827" s="183" t="s">
        <v>860</v>
      </c>
      <c r="H827" s="184">
        <v>-3.8</v>
      </c>
      <c r="I827" s="185"/>
      <c r="L827" s="181"/>
      <c r="M827" s="186"/>
      <c r="N827" s="187"/>
      <c r="O827" s="187"/>
      <c r="P827" s="187"/>
      <c r="Q827" s="187"/>
      <c r="R827" s="187"/>
      <c r="S827" s="187"/>
      <c r="T827" s="188"/>
      <c r="AT827" s="182" t="s">
        <v>167</v>
      </c>
      <c r="AU827" s="182" t="s">
        <v>157</v>
      </c>
      <c r="AV827" s="14" t="s">
        <v>157</v>
      </c>
      <c r="AW827" s="14" t="s">
        <v>30</v>
      </c>
      <c r="AX827" s="14" t="s">
        <v>76</v>
      </c>
      <c r="AY827" s="182" t="s">
        <v>150</v>
      </c>
    </row>
    <row r="828" spans="2:51" s="13" customFormat="1" ht="11.25">
      <c r="B828" s="173"/>
      <c r="D828" s="174" t="s">
        <v>167</v>
      </c>
      <c r="E828" s="175" t="s">
        <v>1</v>
      </c>
      <c r="F828" s="176" t="s">
        <v>469</v>
      </c>
      <c r="H828" s="175" t="s">
        <v>1</v>
      </c>
      <c r="I828" s="177"/>
      <c r="L828" s="173"/>
      <c r="M828" s="178"/>
      <c r="N828" s="179"/>
      <c r="O828" s="179"/>
      <c r="P828" s="179"/>
      <c r="Q828" s="179"/>
      <c r="R828" s="179"/>
      <c r="S828" s="179"/>
      <c r="T828" s="180"/>
      <c r="AT828" s="175" t="s">
        <v>167</v>
      </c>
      <c r="AU828" s="175" t="s">
        <v>157</v>
      </c>
      <c r="AV828" s="13" t="s">
        <v>81</v>
      </c>
      <c r="AW828" s="13" t="s">
        <v>30</v>
      </c>
      <c r="AX828" s="13" t="s">
        <v>76</v>
      </c>
      <c r="AY828" s="175" t="s">
        <v>150</v>
      </c>
    </row>
    <row r="829" spans="2:51" s="14" customFormat="1" ht="11.25">
      <c r="B829" s="181"/>
      <c r="D829" s="174" t="s">
        <v>167</v>
      </c>
      <c r="E829" s="182" t="s">
        <v>1</v>
      </c>
      <c r="F829" s="183" t="s">
        <v>861</v>
      </c>
      <c r="H829" s="184">
        <v>24.7</v>
      </c>
      <c r="I829" s="185"/>
      <c r="L829" s="181"/>
      <c r="M829" s="186"/>
      <c r="N829" s="187"/>
      <c r="O829" s="187"/>
      <c r="P829" s="187"/>
      <c r="Q829" s="187"/>
      <c r="R829" s="187"/>
      <c r="S829" s="187"/>
      <c r="T829" s="188"/>
      <c r="AT829" s="182" t="s">
        <v>167</v>
      </c>
      <c r="AU829" s="182" t="s">
        <v>157</v>
      </c>
      <c r="AV829" s="14" t="s">
        <v>157</v>
      </c>
      <c r="AW829" s="14" t="s">
        <v>30</v>
      </c>
      <c r="AX829" s="14" t="s">
        <v>76</v>
      </c>
      <c r="AY829" s="182" t="s">
        <v>150</v>
      </c>
    </row>
    <row r="830" spans="2:51" s="14" customFormat="1" ht="11.25">
      <c r="B830" s="181"/>
      <c r="D830" s="174" t="s">
        <v>167</v>
      </c>
      <c r="E830" s="182" t="s">
        <v>1</v>
      </c>
      <c r="F830" s="183" t="s">
        <v>857</v>
      </c>
      <c r="H830" s="184">
        <v>-1.9</v>
      </c>
      <c r="I830" s="185"/>
      <c r="L830" s="181"/>
      <c r="M830" s="186"/>
      <c r="N830" s="187"/>
      <c r="O830" s="187"/>
      <c r="P830" s="187"/>
      <c r="Q830" s="187"/>
      <c r="R830" s="187"/>
      <c r="S830" s="187"/>
      <c r="T830" s="188"/>
      <c r="AT830" s="182" t="s">
        <v>167</v>
      </c>
      <c r="AU830" s="182" t="s">
        <v>157</v>
      </c>
      <c r="AV830" s="14" t="s">
        <v>157</v>
      </c>
      <c r="AW830" s="14" t="s">
        <v>30</v>
      </c>
      <c r="AX830" s="14" t="s">
        <v>76</v>
      </c>
      <c r="AY830" s="182" t="s">
        <v>150</v>
      </c>
    </row>
    <row r="831" spans="2:51" s="13" customFormat="1" ht="11.25">
      <c r="B831" s="173"/>
      <c r="D831" s="174" t="s">
        <v>167</v>
      </c>
      <c r="E831" s="175" t="s">
        <v>1</v>
      </c>
      <c r="F831" s="176" t="s">
        <v>862</v>
      </c>
      <c r="H831" s="175" t="s">
        <v>1</v>
      </c>
      <c r="I831" s="177"/>
      <c r="L831" s="173"/>
      <c r="M831" s="178"/>
      <c r="N831" s="179"/>
      <c r="O831" s="179"/>
      <c r="P831" s="179"/>
      <c r="Q831" s="179"/>
      <c r="R831" s="179"/>
      <c r="S831" s="179"/>
      <c r="T831" s="180"/>
      <c r="AT831" s="175" t="s">
        <v>167</v>
      </c>
      <c r="AU831" s="175" t="s">
        <v>157</v>
      </c>
      <c r="AV831" s="13" t="s">
        <v>81</v>
      </c>
      <c r="AW831" s="13" t="s">
        <v>30</v>
      </c>
      <c r="AX831" s="13" t="s">
        <v>76</v>
      </c>
      <c r="AY831" s="175" t="s">
        <v>150</v>
      </c>
    </row>
    <row r="832" spans="2:51" s="14" customFormat="1" ht="11.25">
      <c r="B832" s="181"/>
      <c r="D832" s="174" t="s">
        <v>167</v>
      </c>
      <c r="E832" s="182" t="s">
        <v>1</v>
      </c>
      <c r="F832" s="183" t="s">
        <v>863</v>
      </c>
      <c r="H832" s="184">
        <v>15.5</v>
      </c>
      <c r="I832" s="185"/>
      <c r="L832" s="181"/>
      <c r="M832" s="186"/>
      <c r="N832" s="187"/>
      <c r="O832" s="187"/>
      <c r="P832" s="187"/>
      <c r="Q832" s="187"/>
      <c r="R832" s="187"/>
      <c r="S832" s="187"/>
      <c r="T832" s="188"/>
      <c r="AT832" s="182" t="s">
        <v>167</v>
      </c>
      <c r="AU832" s="182" t="s">
        <v>157</v>
      </c>
      <c r="AV832" s="14" t="s">
        <v>157</v>
      </c>
      <c r="AW832" s="14" t="s">
        <v>30</v>
      </c>
      <c r="AX832" s="14" t="s">
        <v>76</v>
      </c>
      <c r="AY832" s="182" t="s">
        <v>150</v>
      </c>
    </row>
    <row r="833" spans="2:51" s="14" customFormat="1" ht="11.25">
      <c r="B833" s="181"/>
      <c r="D833" s="174" t="s">
        <v>167</v>
      </c>
      <c r="E833" s="182" t="s">
        <v>1</v>
      </c>
      <c r="F833" s="183" t="s">
        <v>857</v>
      </c>
      <c r="H833" s="184">
        <v>-1.9</v>
      </c>
      <c r="I833" s="185"/>
      <c r="L833" s="181"/>
      <c r="M833" s="186"/>
      <c r="N833" s="187"/>
      <c r="O833" s="187"/>
      <c r="P833" s="187"/>
      <c r="Q833" s="187"/>
      <c r="R833" s="187"/>
      <c r="S833" s="187"/>
      <c r="T833" s="188"/>
      <c r="AT833" s="182" t="s">
        <v>167</v>
      </c>
      <c r="AU833" s="182" t="s">
        <v>157</v>
      </c>
      <c r="AV833" s="14" t="s">
        <v>157</v>
      </c>
      <c r="AW833" s="14" t="s">
        <v>30</v>
      </c>
      <c r="AX833" s="14" t="s">
        <v>76</v>
      </c>
      <c r="AY833" s="182" t="s">
        <v>150</v>
      </c>
    </row>
    <row r="834" spans="2:51" s="13" customFormat="1" ht="11.25">
      <c r="B834" s="173"/>
      <c r="D834" s="174" t="s">
        <v>167</v>
      </c>
      <c r="E834" s="175" t="s">
        <v>1</v>
      </c>
      <c r="F834" s="176" t="s">
        <v>864</v>
      </c>
      <c r="H834" s="175" t="s">
        <v>1</v>
      </c>
      <c r="I834" s="177"/>
      <c r="L834" s="173"/>
      <c r="M834" s="178"/>
      <c r="N834" s="179"/>
      <c r="O834" s="179"/>
      <c r="P834" s="179"/>
      <c r="Q834" s="179"/>
      <c r="R834" s="179"/>
      <c r="S834" s="179"/>
      <c r="T834" s="180"/>
      <c r="AT834" s="175" t="s">
        <v>167</v>
      </c>
      <c r="AU834" s="175" t="s">
        <v>157</v>
      </c>
      <c r="AV834" s="13" t="s">
        <v>81</v>
      </c>
      <c r="AW834" s="13" t="s">
        <v>30</v>
      </c>
      <c r="AX834" s="13" t="s">
        <v>76</v>
      </c>
      <c r="AY834" s="175" t="s">
        <v>150</v>
      </c>
    </row>
    <row r="835" spans="2:51" s="14" customFormat="1" ht="11.25">
      <c r="B835" s="181"/>
      <c r="D835" s="174" t="s">
        <v>167</v>
      </c>
      <c r="E835" s="182" t="s">
        <v>1</v>
      </c>
      <c r="F835" s="183" t="s">
        <v>865</v>
      </c>
      <c r="H835" s="184">
        <v>53.46</v>
      </c>
      <c r="I835" s="185"/>
      <c r="L835" s="181"/>
      <c r="M835" s="186"/>
      <c r="N835" s="187"/>
      <c r="O835" s="187"/>
      <c r="P835" s="187"/>
      <c r="Q835" s="187"/>
      <c r="R835" s="187"/>
      <c r="S835" s="187"/>
      <c r="T835" s="188"/>
      <c r="AT835" s="182" t="s">
        <v>167</v>
      </c>
      <c r="AU835" s="182" t="s">
        <v>157</v>
      </c>
      <c r="AV835" s="14" t="s">
        <v>157</v>
      </c>
      <c r="AW835" s="14" t="s">
        <v>30</v>
      </c>
      <c r="AX835" s="14" t="s">
        <v>76</v>
      </c>
      <c r="AY835" s="182" t="s">
        <v>150</v>
      </c>
    </row>
    <row r="836" spans="2:51" s="14" customFormat="1" ht="11.25">
      <c r="B836" s="181"/>
      <c r="D836" s="174" t="s">
        <v>167</v>
      </c>
      <c r="E836" s="182" t="s">
        <v>1</v>
      </c>
      <c r="F836" s="183" t="s">
        <v>794</v>
      </c>
      <c r="H836" s="184">
        <v>-3.6</v>
      </c>
      <c r="I836" s="185"/>
      <c r="L836" s="181"/>
      <c r="M836" s="186"/>
      <c r="N836" s="187"/>
      <c r="O836" s="187"/>
      <c r="P836" s="187"/>
      <c r="Q836" s="187"/>
      <c r="R836" s="187"/>
      <c r="S836" s="187"/>
      <c r="T836" s="188"/>
      <c r="AT836" s="182" t="s">
        <v>167</v>
      </c>
      <c r="AU836" s="182" t="s">
        <v>157</v>
      </c>
      <c r="AV836" s="14" t="s">
        <v>157</v>
      </c>
      <c r="AW836" s="14" t="s">
        <v>30</v>
      </c>
      <c r="AX836" s="14" t="s">
        <v>76</v>
      </c>
      <c r="AY836" s="182" t="s">
        <v>150</v>
      </c>
    </row>
    <row r="837" spans="2:51" s="13" customFormat="1" ht="11.25">
      <c r="B837" s="173"/>
      <c r="D837" s="174" t="s">
        <v>167</v>
      </c>
      <c r="E837" s="175" t="s">
        <v>1</v>
      </c>
      <c r="F837" s="176" t="s">
        <v>866</v>
      </c>
      <c r="H837" s="175" t="s">
        <v>1</v>
      </c>
      <c r="I837" s="177"/>
      <c r="L837" s="173"/>
      <c r="M837" s="178"/>
      <c r="N837" s="179"/>
      <c r="O837" s="179"/>
      <c r="P837" s="179"/>
      <c r="Q837" s="179"/>
      <c r="R837" s="179"/>
      <c r="S837" s="179"/>
      <c r="T837" s="180"/>
      <c r="AT837" s="175" t="s">
        <v>167</v>
      </c>
      <c r="AU837" s="175" t="s">
        <v>157</v>
      </c>
      <c r="AV837" s="13" t="s">
        <v>81</v>
      </c>
      <c r="AW837" s="13" t="s">
        <v>30</v>
      </c>
      <c r="AX837" s="13" t="s">
        <v>76</v>
      </c>
      <c r="AY837" s="175" t="s">
        <v>150</v>
      </c>
    </row>
    <row r="838" spans="2:51" s="14" customFormat="1" ht="11.25">
      <c r="B838" s="181"/>
      <c r="D838" s="174" t="s">
        <v>167</v>
      </c>
      <c r="E838" s="182" t="s">
        <v>1</v>
      </c>
      <c r="F838" s="183" t="s">
        <v>867</v>
      </c>
      <c r="H838" s="184">
        <v>39.799999999999997</v>
      </c>
      <c r="I838" s="185"/>
      <c r="L838" s="181"/>
      <c r="M838" s="186"/>
      <c r="N838" s="187"/>
      <c r="O838" s="187"/>
      <c r="P838" s="187"/>
      <c r="Q838" s="187"/>
      <c r="R838" s="187"/>
      <c r="S838" s="187"/>
      <c r="T838" s="188"/>
      <c r="AT838" s="182" t="s">
        <v>167</v>
      </c>
      <c r="AU838" s="182" t="s">
        <v>157</v>
      </c>
      <c r="AV838" s="14" t="s">
        <v>157</v>
      </c>
      <c r="AW838" s="14" t="s">
        <v>30</v>
      </c>
      <c r="AX838" s="14" t="s">
        <v>76</v>
      </c>
      <c r="AY838" s="182" t="s">
        <v>150</v>
      </c>
    </row>
    <row r="839" spans="2:51" s="14" customFormat="1" ht="11.25">
      <c r="B839" s="181"/>
      <c r="D839" s="174" t="s">
        <v>167</v>
      </c>
      <c r="E839" s="182" t="s">
        <v>1</v>
      </c>
      <c r="F839" s="183" t="s">
        <v>794</v>
      </c>
      <c r="H839" s="184">
        <v>-3.6</v>
      </c>
      <c r="I839" s="185"/>
      <c r="L839" s="181"/>
      <c r="M839" s="186"/>
      <c r="N839" s="187"/>
      <c r="O839" s="187"/>
      <c r="P839" s="187"/>
      <c r="Q839" s="187"/>
      <c r="R839" s="187"/>
      <c r="S839" s="187"/>
      <c r="T839" s="188"/>
      <c r="AT839" s="182" t="s">
        <v>167</v>
      </c>
      <c r="AU839" s="182" t="s">
        <v>157</v>
      </c>
      <c r="AV839" s="14" t="s">
        <v>157</v>
      </c>
      <c r="AW839" s="14" t="s">
        <v>30</v>
      </c>
      <c r="AX839" s="14" t="s">
        <v>76</v>
      </c>
      <c r="AY839" s="182" t="s">
        <v>150</v>
      </c>
    </row>
    <row r="840" spans="2:51" s="13" customFormat="1" ht="11.25">
      <c r="B840" s="173"/>
      <c r="D840" s="174" t="s">
        <v>167</v>
      </c>
      <c r="E840" s="175" t="s">
        <v>1</v>
      </c>
      <c r="F840" s="176" t="s">
        <v>868</v>
      </c>
      <c r="H840" s="175" t="s">
        <v>1</v>
      </c>
      <c r="I840" s="177"/>
      <c r="L840" s="173"/>
      <c r="M840" s="178"/>
      <c r="N840" s="179"/>
      <c r="O840" s="179"/>
      <c r="P840" s="179"/>
      <c r="Q840" s="179"/>
      <c r="R840" s="179"/>
      <c r="S840" s="179"/>
      <c r="T840" s="180"/>
      <c r="AT840" s="175" t="s">
        <v>167</v>
      </c>
      <c r="AU840" s="175" t="s">
        <v>157</v>
      </c>
      <c r="AV840" s="13" t="s">
        <v>81</v>
      </c>
      <c r="AW840" s="13" t="s">
        <v>30</v>
      </c>
      <c r="AX840" s="13" t="s">
        <v>76</v>
      </c>
      <c r="AY840" s="175" t="s">
        <v>150</v>
      </c>
    </row>
    <row r="841" spans="2:51" s="14" customFormat="1" ht="11.25">
      <c r="B841" s="181"/>
      <c r="D841" s="174" t="s">
        <v>167</v>
      </c>
      <c r="E841" s="182" t="s">
        <v>1</v>
      </c>
      <c r="F841" s="183" t="s">
        <v>869</v>
      </c>
      <c r="H841" s="184">
        <v>13.05</v>
      </c>
      <c r="I841" s="185"/>
      <c r="L841" s="181"/>
      <c r="M841" s="186"/>
      <c r="N841" s="187"/>
      <c r="O841" s="187"/>
      <c r="P841" s="187"/>
      <c r="Q841" s="187"/>
      <c r="R841" s="187"/>
      <c r="S841" s="187"/>
      <c r="T841" s="188"/>
      <c r="AT841" s="182" t="s">
        <v>167</v>
      </c>
      <c r="AU841" s="182" t="s">
        <v>157</v>
      </c>
      <c r="AV841" s="14" t="s">
        <v>157</v>
      </c>
      <c r="AW841" s="14" t="s">
        <v>30</v>
      </c>
      <c r="AX841" s="14" t="s">
        <v>76</v>
      </c>
      <c r="AY841" s="182" t="s">
        <v>150</v>
      </c>
    </row>
    <row r="842" spans="2:51" s="14" customFormat="1" ht="11.25">
      <c r="B842" s="181"/>
      <c r="D842" s="174" t="s">
        <v>167</v>
      </c>
      <c r="E842" s="182" t="s">
        <v>1</v>
      </c>
      <c r="F842" s="183" t="s">
        <v>870</v>
      </c>
      <c r="H842" s="184">
        <v>-1.35</v>
      </c>
      <c r="I842" s="185"/>
      <c r="L842" s="181"/>
      <c r="M842" s="186"/>
      <c r="N842" s="187"/>
      <c r="O842" s="187"/>
      <c r="P842" s="187"/>
      <c r="Q842" s="187"/>
      <c r="R842" s="187"/>
      <c r="S842" s="187"/>
      <c r="T842" s="188"/>
      <c r="AT842" s="182" t="s">
        <v>167</v>
      </c>
      <c r="AU842" s="182" t="s">
        <v>157</v>
      </c>
      <c r="AV842" s="14" t="s">
        <v>157</v>
      </c>
      <c r="AW842" s="14" t="s">
        <v>30</v>
      </c>
      <c r="AX842" s="14" t="s">
        <v>76</v>
      </c>
      <c r="AY842" s="182" t="s">
        <v>150</v>
      </c>
    </row>
    <row r="843" spans="2:51" s="13" customFormat="1" ht="11.25">
      <c r="B843" s="173"/>
      <c r="D843" s="174" t="s">
        <v>167</v>
      </c>
      <c r="E843" s="175" t="s">
        <v>1</v>
      </c>
      <c r="F843" s="176" t="s">
        <v>871</v>
      </c>
      <c r="H843" s="175" t="s">
        <v>1</v>
      </c>
      <c r="I843" s="177"/>
      <c r="L843" s="173"/>
      <c r="M843" s="178"/>
      <c r="N843" s="179"/>
      <c r="O843" s="179"/>
      <c r="P843" s="179"/>
      <c r="Q843" s="179"/>
      <c r="R843" s="179"/>
      <c r="S843" s="179"/>
      <c r="T843" s="180"/>
      <c r="AT843" s="175" t="s">
        <v>167</v>
      </c>
      <c r="AU843" s="175" t="s">
        <v>157</v>
      </c>
      <c r="AV843" s="13" t="s">
        <v>81</v>
      </c>
      <c r="AW843" s="13" t="s">
        <v>30</v>
      </c>
      <c r="AX843" s="13" t="s">
        <v>76</v>
      </c>
      <c r="AY843" s="175" t="s">
        <v>150</v>
      </c>
    </row>
    <row r="844" spans="2:51" s="14" customFormat="1" ht="11.25">
      <c r="B844" s="181"/>
      <c r="D844" s="174" t="s">
        <v>167</v>
      </c>
      <c r="E844" s="182" t="s">
        <v>1</v>
      </c>
      <c r="F844" s="183" t="s">
        <v>872</v>
      </c>
      <c r="H844" s="184">
        <v>6.72</v>
      </c>
      <c r="I844" s="185"/>
      <c r="L844" s="181"/>
      <c r="M844" s="186"/>
      <c r="N844" s="187"/>
      <c r="O844" s="187"/>
      <c r="P844" s="187"/>
      <c r="Q844" s="187"/>
      <c r="R844" s="187"/>
      <c r="S844" s="187"/>
      <c r="T844" s="188"/>
      <c r="AT844" s="182" t="s">
        <v>167</v>
      </c>
      <c r="AU844" s="182" t="s">
        <v>157</v>
      </c>
      <c r="AV844" s="14" t="s">
        <v>157</v>
      </c>
      <c r="AW844" s="14" t="s">
        <v>30</v>
      </c>
      <c r="AX844" s="14" t="s">
        <v>76</v>
      </c>
      <c r="AY844" s="182" t="s">
        <v>150</v>
      </c>
    </row>
    <row r="845" spans="2:51" s="13" customFormat="1" ht="11.25">
      <c r="B845" s="173"/>
      <c r="D845" s="174" t="s">
        <v>167</v>
      </c>
      <c r="E845" s="175" t="s">
        <v>1</v>
      </c>
      <c r="F845" s="176" t="s">
        <v>873</v>
      </c>
      <c r="H845" s="175" t="s">
        <v>1</v>
      </c>
      <c r="I845" s="177"/>
      <c r="L845" s="173"/>
      <c r="M845" s="178"/>
      <c r="N845" s="179"/>
      <c r="O845" s="179"/>
      <c r="P845" s="179"/>
      <c r="Q845" s="179"/>
      <c r="R845" s="179"/>
      <c r="S845" s="179"/>
      <c r="T845" s="180"/>
      <c r="AT845" s="175" t="s">
        <v>167</v>
      </c>
      <c r="AU845" s="175" t="s">
        <v>157</v>
      </c>
      <c r="AV845" s="13" t="s">
        <v>81</v>
      </c>
      <c r="AW845" s="13" t="s">
        <v>30</v>
      </c>
      <c r="AX845" s="13" t="s">
        <v>76</v>
      </c>
      <c r="AY845" s="175" t="s">
        <v>150</v>
      </c>
    </row>
    <row r="846" spans="2:51" s="14" customFormat="1" ht="11.25">
      <c r="B846" s="181"/>
      <c r="D846" s="174" t="s">
        <v>167</v>
      </c>
      <c r="E846" s="182" t="s">
        <v>1</v>
      </c>
      <c r="F846" s="183" t="s">
        <v>874</v>
      </c>
      <c r="H846" s="184">
        <v>2.1</v>
      </c>
      <c r="I846" s="185"/>
      <c r="L846" s="181"/>
      <c r="M846" s="186"/>
      <c r="N846" s="187"/>
      <c r="O846" s="187"/>
      <c r="P846" s="187"/>
      <c r="Q846" s="187"/>
      <c r="R846" s="187"/>
      <c r="S846" s="187"/>
      <c r="T846" s="188"/>
      <c r="AT846" s="182" t="s">
        <v>167</v>
      </c>
      <c r="AU846" s="182" t="s">
        <v>157</v>
      </c>
      <c r="AV846" s="14" t="s">
        <v>157</v>
      </c>
      <c r="AW846" s="14" t="s">
        <v>30</v>
      </c>
      <c r="AX846" s="14" t="s">
        <v>76</v>
      </c>
      <c r="AY846" s="182" t="s">
        <v>150</v>
      </c>
    </row>
    <row r="847" spans="2:51" s="13" customFormat="1" ht="11.25">
      <c r="B847" s="173"/>
      <c r="D847" s="174" t="s">
        <v>167</v>
      </c>
      <c r="E847" s="175" t="s">
        <v>1</v>
      </c>
      <c r="F847" s="176" t="s">
        <v>875</v>
      </c>
      <c r="H847" s="175" t="s">
        <v>1</v>
      </c>
      <c r="I847" s="177"/>
      <c r="L847" s="173"/>
      <c r="M847" s="178"/>
      <c r="N847" s="179"/>
      <c r="O847" s="179"/>
      <c r="P847" s="179"/>
      <c r="Q847" s="179"/>
      <c r="R847" s="179"/>
      <c r="S847" s="179"/>
      <c r="T847" s="180"/>
      <c r="AT847" s="175" t="s">
        <v>167</v>
      </c>
      <c r="AU847" s="175" t="s">
        <v>157</v>
      </c>
      <c r="AV847" s="13" t="s">
        <v>81</v>
      </c>
      <c r="AW847" s="13" t="s">
        <v>30</v>
      </c>
      <c r="AX847" s="13" t="s">
        <v>76</v>
      </c>
      <c r="AY847" s="175" t="s">
        <v>150</v>
      </c>
    </row>
    <row r="848" spans="2:51" s="14" customFormat="1" ht="11.25">
      <c r="B848" s="181"/>
      <c r="D848" s="174" t="s">
        <v>167</v>
      </c>
      <c r="E848" s="182" t="s">
        <v>1</v>
      </c>
      <c r="F848" s="183" t="s">
        <v>876</v>
      </c>
      <c r="H848" s="184">
        <v>16.2</v>
      </c>
      <c r="I848" s="185"/>
      <c r="L848" s="181"/>
      <c r="M848" s="186"/>
      <c r="N848" s="187"/>
      <c r="O848" s="187"/>
      <c r="P848" s="187"/>
      <c r="Q848" s="187"/>
      <c r="R848" s="187"/>
      <c r="S848" s="187"/>
      <c r="T848" s="188"/>
      <c r="AT848" s="182" t="s">
        <v>167</v>
      </c>
      <c r="AU848" s="182" t="s">
        <v>157</v>
      </c>
      <c r="AV848" s="14" t="s">
        <v>157</v>
      </c>
      <c r="AW848" s="14" t="s">
        <v>30</v>
      </c>
      <c r="AX848" s="14" t="s">
        <v>76</v>
      </c>
      <c r="AY848" s="182" t="s">
        <v>150</v>
      </c>
    </row>
    <row r="849" spans="2:51" s="14" customFormat="1" ht="11.25">
      <c r="B849" s="181"/>
      <c r="D849" s="174" t="s">
        <v>167</v>
      </c>
      <c r="E849" s="182" t="s">
        <v>1</v>
      </c>
      <c r="F849" s="183" t="s">
        <v>857</v>
      </c>
      <c r="H849" s="184">
        <v>-1.9</v>
      </c>
      <c r="I849" s="185"/>
      <c r="L849" s="181"/>
      <c r="M849" s="186"/>
      <c r="N849" s="187"/>
      <c r="O849" s="187"/>
      <c r="P849" s="187"/>
      <c r="Q849" s="187"/>
      <c r="R849" s="187"/>
      <c r="S849" s="187"/>
      <c r="T849" s="188"/>
      <c r="AT849" s="182" t="s">
        <v>167</v>
      </c>
      <c r="AU849" s="182" t="s">
        <v>157</v>
      </c>
      <c r="AV849" s="14" t="s">
        <v>157</v>
      </c>
      <c r="AW849" s="14" t="s">
        <v>30</v>
      </c>
      <c r="AX849" s="14" t="s">
        <v>76</v>
      </c>
      <c r="AY849" s="182" t="s">
        <v>150</v>
      </c>
    </row>
    <row r="850" spans="2:51" s="13" customFormat="1" ht="11.25">
      <c r="B850" s="173"/>
      <c r="D850" s="174" t="s">
        <v>167</v>
      </c>
      <c r="E850" s="175" t="s">
        <v>1</v>
      </c>
      <c r="F850" s="176" t="s">
        <v>704</v>
      </c>
      <c r="H850" s="175" t="s">
        <v>1</v>
      </c>
      <c r="I850" s="177"/>
      <c r="L850" s="173"/>
      <c r="M850" s="178"/>
      <c r="N850" s="179"/>
      <c r="O850" s="179"/>
      <c r="P850" s="179"/>
      <c r="Q850" s="179"/>
      <c r="R850" s="179"/>
      <c r="S850" s="179"/>
      <c r="T850" s="180"/>
      <c r="AT850" s="175" t="s">
        <v>167</v>
      </c>
      <c r="AU850" s="175" t="s">
        <v>157</v>
      </c>
      <c r="AV850" s="13" t="s">
        <v>81</v>
      </c>
      <c r="AW850" s="13" t="s">
        <v>30</v>
      </c>
      <c r="AX850" s="13" t="s">
        <v>76</v>
      </c>
      <c r="AY850" s="175" t="s">
        <v>150</v>
      </c>
    </row>
    <row r="851" spans="2:51" s="14" customFormat="1" ht="11.25">
      <c r="B851" s="181"/>
      <c r="D851" s="174" t="s">
        <v>167</v>
      </c>
      <c r="E851" s="182" t="s">
        <v>1</v>
      </c>
      <c r="F851" s="183" t="s">
        <v>874</v>
      </c>
      <c r="H851" s="184">
        <v>2.1</v>
      </c>
      <c r="I851" s="185"/>
      <c r="L851" s="181"/>
      <c r="M851" s="186"/>
      <c r="N851" s="187"/>
      <c r="O851" s="187"/>
      <c r="P851" s="187"/>
      <c r="Q851" s="187"/>
      <c r="R851" s="187"/>
      <c r="S851" s="187"/>
      <c r="T851" s="188"/>
      <c r="AT851" s="182" t="s">
        <v>167</v>
      </c>
      <c r="AU851" s="182" t="s">
        <v>157</v>
      </c>
      <c r="AV851" s="14" t="s">
        <v>157</v>
      </c>
      <c r="AW851" s="14" t="s">
        <v>30</v>
      </c>
      <c r="AX851" s="14" t="s">
        <v>76</v>
      </c>
      <c r="AY851" s="182" t="s">
        <v>150</v>
      </c>
    </row>
    <row r="852" spans="2:51" s="13" customFormat="1" ht="11.25">
      <c r="B852" s="173"/>
      <c r="D852" s="174" t="s">
        <v>167</v>
      </c>
      <c r="E852" s="175" t="s">
        <v>1</v>
      </c>
      <c r="F852" s="176" t="s">
        <v>707</v>
      </c>
      <c r="H852" s="175" t="s">
        <v>1</v>
      </c>
      <c r="I852" s="177"/>
      <c r="L852" s="173"/>
      <c r="M852" s="178"/>
      <c r="N852" s="179"/>
      <c r="O852" s="179"/>
      <c r="P852" s="179"/>
      <c r="Q852" s="179"/>
      <c r="R852" s="179"/>
      <c r="S852" s="179"/>
      <c r="T852" s="180"/>
      <c r="AT852" s="175" t="s">
        <v>167</v>
      </c>
      <c r="AU852" s="175" t="s">
        <v>157</v>
      </c>
      <c r="AV852" s="13" t="s">
        <v>81</v>
      </c>
      <c r="AW852" s="13" t="s">
        <v>30</v>
      </c>
      <c r="AX852" s="13" t="s">
        <v>76</v>
      </c>
      <c r="AY852" s="175" t="s">
        <v>150</v>
      </c>
    </row>
    <row r="853" spans="2:51" s="14" customFormat="1" ht="11.25">
      <c r="B853" s="181"/>
      <c r="D853" s="174" t="s">
        <v>167</v>
      </c>
      <c r="E853" s="182" t="s">
        <v>1</v>
      </c>
      <c r="F853" s="183" t="s">
        <v>874</v>
      </c>
      <c r="H853" s="184">
        <v>2.1</v>
      </c>
      <c r="I853" s="185"/>
      <c r="L853" s="181"/>
      <c r="M853" s="186"/>
      <c r="N853" s="187"/>
      <c r="O853" s="187"/>
      <c r="P853" s="187"/>
      <c r="Q853" s="187"/>
      <c r="R853" s="187"/>
      <c r="S853" s="187"/>
      <c r="T853" s="188"/>
      <c r="AT853" s="182" t="s">
        <v>167</v>
      </c>
      <c r="AU853" s="182" t="s">
        <v>157</v>
      </c>
      <c r="AV853" s="14" t="s">
        <v>157</v>
      </c>
      <c r="AW853" s="14" t="s">
        <v>30</v>
      </c>
      <c r="AX853" s="14" t="s">
        <v>76</v>
      </c>
      <c r="AY853" s="182" t="s">
        <v>150</v>
      </c>
    </row>
    <row r="854" spans="2:51" s="13" customFormat="1" ht="11.25">
      <c r="B854" s="173"/>
      <c r="D854" s="174" t="s">
        <v>167</v>
      </c>
      <c r="E854" s="175" t="s">
        <v>1</v>
      </c>
      <c r="F854" s="176" t="s">
        <v>708</v>
      </c>
      <c r="H854" s="175" t="s">
        <v>1</v>
      </c>
      <c r="I854" s="177"/>
      <c r="L854" s="173"/>
      <c r="M854" s="178"/>
      <c r="N854" s="179"/>
      <c r="O854" s="179"/>
      <c r="P854" s="179"/>
      <c r="Q854" s="179"/>
      <c r="R854" s="179"/>
      <c r="S854" s="179"/>
      <c r="T854" s="180"/>
      <c r="AT854" s="175" t="s">
        <v>167</v>
      </c>
      <c r="AU854" s="175" t="s">
        <v>157</v>
      </c>
      <c r="AV854" s="13" t="s">
        <v>81</v>
      </c>
      <c r="AW854" s="13" t="s">
        <v>30</v>
      </c>
      <c r="AX854" s="13" t="s">
        <v>76</v>
      </c>
      <c r="AY854" s="175" t="s">
        <v>150</v>
      </c>
    </row>
    <row r="855" spans="2:51" s="14" customFormat="1" ht="11.25">
      <c r="B855" s="181"/>
      <c r="D855" s="174" t="s">
        <v>167</v>
      </c>
      <c r="E855" s="182" t="s">
        <v>1</v>
      </c>
      <c r="F855" s="183" t="s">
        <v>874</v>
      </c>
      <c r="H855" s="184">
        <v>2.1</v>
      </c>
      <c r="I855" s="185"/>
      <c r="L855" s="181"/>
      <c r="M855" s="186"/>
      <c r="N855" s="187"/>
      <c r="O855" s="187"/>
      <c r="P855" s="187"/>
      <c r="Q855" s="187"/>
      <c r="R855" s="187"/>
      <c r="S855" s="187"/>
      <c r="T855" s="188"/>
      <c r="AT855" s="182" t="s">
        <v>167</v>
      </c>
      <c r="AU855" s="182" t="s">
        <v>157</v>
      </c>
      <c r="AV855" s="14" t="s">
        <v>157</v>
      </c>
      <c r="AW855" s="14" t="s">
        <v>30</v>
      </c>
      <c r="AX855" s="14" t="s">
        <v>76</v>
      </c>
      <c r="AY855" s="182" t="s">
        <v>150</v>
      </c>
    </row>
    <row r="856" spans="2:51" s="13" customFormat="1" ht="11.25">
      <c r="B856" s="173"/>
      <c r="D856" s="174" t="s">
        <v>167</v>
      </c>
      <c r="E856" s="175" t="s">
        <v>1</v>
      </c>
      <c r="F856" s="176" t="s">
        <v>877</v>
      </c>
      <c r="H856" s="175" t="s">
        <v>1</v>
      </c>
      <c r="I856" s="177"/>
      <c r="L856" s="173"/>
      <c r="M856" s="178"/>
      <c r="N856" s="179"/>
      <c r="O856" s="179"/>
      <c r="P856" s="179"/>
      <c r="Q856" s="179"/>
      <c r="R856" s="179"/>
      <c r="S856" s="179"/>
      <c r="T856" s="180"/>
      <c r="AT856" s="175" t="s">
        <v>167</v>
      </c>
      <c r="AU856" s="175" t="s">
        <v>157</v>
      </c>
      <c r="AV856" s="13" t="s">
        <v>81</v>
      </c>
      <c r="AW856" s="13" t="s">
        <v>30</v>
      </c>
      <c r="AX856" s="13" t="s">
        <v>76</v>
      </c>
      <c r="AY856" s="175" t="s">
        <v>150</v>
      </c>
    </row>
    <row r="857" spans="2:51" s="14" customFormat="1" ht="11.25">
      <c r="B857" s="181"/>
      <c r="D857" s="174" t="s">
        <v>167</v>
      </c>
      <c r="E857" s="182" t="s">
        <v>1</v>
      </c>
      <c r="F857" s="183" t="s">
        <v>874</v>
      </c>
      <c r="H857" s="184">
        <v>2.1</v>
      </c>
      <c r="I857" s="185"/>
      <c r="L857" s="181"/>
      <c r="M857" s="186"/>
      <c r="N857" s="187"/>
      <c r="O857" s="187"/>
      <c r="P857" s="187"/>
      <c r="Q857" s="187"/>
      <c r="R857" s="187"/>
      <c r="S857" s="187"/>
      <c r="T857" s="188"/>
      <c r="AT857" s="182" t="s">
        <v>167</v>
      </c>
      <c r="AU857" s="182" t="s">
        <v>157</v>
      </c>
      <c r="AV857" s="14" t="s">
        <v>157</v>
      </c>
      <c r="AW857" s="14" t="s">
        <v>30</v>
      </c>
      <c r="AX857" s="14" t="s">
        <v>76</v>
      </c>
      <c r="AY857" s="182" t="s">
        <v>150</v>
      </c>
    </row>
    <row r="858" spans="2:51" s="13" customFormat="1" ht="11.25">
      <c r="B858" s="173"/>
      <c r="D858" s="174" t="s">
        <v>167</v>
      </c>
      <c r="E858" s="175" t="s">
        <v>1</v>
      </c>
      <c r="F858" s="176" t="s">
        <v>878</v>
      </c>
      <c r="H858" s="175" t="s">
        <v>1</v>
      </c>
      <c r="I858" s="177"/>
      <c r="L858" s="173"/>
      <c r="M858" s="178"/>
      <c r="N858" s="179"/>
      <c r="O858" s="179"/>
      <c r="P858" s="179"/>
      <c r="Q858" s="179"/>
      <c r="R858" s="179"/>
      <c r="S858" s="179"/>
      <c r="T858" s="180"/>
      <c r="AT858" s="175" t="s">
        <v>167</v>
      </c>
      <c r="AU858" s="175" t="s">
        <v>157</v>
      </c>
      <c r="AV858" s="13" t="s">
        <v>81</v>
      </c>
      <c r="AW858" s="13" t="s">
        <v>30</v>
      </c>
      <c r="AX858" s="13" t="s">
        <v>76</v>
      </c>
      <c r="AY858" s="175" t="s">
        <v>150</v>
      </c>
    </row>
    <row r="859" spans="2:51" s="14" customFormat="1" ht="11.25">
      <c r="B859" s="181"/>
      <c r="D859" s="174" t="s">
        <v>167</v>
      </c>
      <c r="E859" s="182" t="s">
        <v>1</v>
      </c>
      <c r="F859" s="183" t="s">
        <v>874</v>
      </c>
      <c r="H859" s="184">
        <v>2.1</v>
      </c>
      <c r="I859" s="185"/>
      <c r="L859" s="181"/>
      <c r="M859" s="186"/>
      <c r="N859" s="187"/>
      <c r="O859" s="187"/>
      <c r="P859" s="187"/>
      <c r="Q859" s="187"/>
      <c r="R859" s="187"/>
      <c r="S859" s="187"/>
      <c r="T859" s="188"/>
      <c r="AT859" s="182" t="s">
        <v>167</v>
      </c>
      <c r="AU859" s="182" t="s">
        <v>157</v>
      </c>
      <c r="AV859" s="14" t="s">
        <v>157</v>
      </c>
      <c r="AW859" s="14" t="s">
        <v>30</v>
      </c>
      <c r="AX859" s="14" t="s">
        <v>76</v>
      </c>
      <c r="AY859" s="182" t="s">
        <v>150</v>
      </c>
    </row>
    <row r="860" spans="2:51" s="13" customFormat="1" ht="11.25">
      <c r="B860" s="173"/>
      <c r="D860" s="174" t="s">
        <v>167</v>
      </c>
      <c r="E860" s="175" t="s">
        <v>1</v>
      </c>
      <c r="F860" s="176" t="s">
        <v>879</v>
      </c>
      <c r="H860" s="175" t="s">
        <v>1</v>
      </c>
      <c r="I860" s="177"/>
      <c r="L860" s="173"/>
      <c r="M860" s="178"/>
      <c r="N860" s="179"/>
      <c r="O860" s="179"/>
      <c r="P860" s="179"/>
      <c r="Q860" s="179"/>
      <c r="R860" s="179"/>
      <c r="S860" s="179"/>
      <c r="T860" s="180"/>
      <c r="AT860" s="175" t="s">
        <v>167</v>
      </c>
      <c r="AU860" s="175" t="s">
        <v>157</v>
      </c>
      <c r="AV860" s="13" t="s">
        <v>81</v>
      </c>
      <c r="AW860" s="13" t="s">
        <v>30</v>
      </c>
      <c r="AX860" s="13" t="s">
        <v>76</v>
      </c>
      <c r="AY860" s="175" t="s">
        <v>150</v>
      </c>
    </row>
    <row r="861" spans="2:51" s="14" customFormat="1" ht="11.25">
      <c r="B861" s="181"/>
      <c r="D861" s="174" t="s">
        <v>167</v>
      </c>
      <c r="E861" s="182" t="s">
        <v>1</v>
      </c>
      <c r="F861" s="183" t="s">
        <v>874</v>
      </c>
      <c r="H861" s="184">
        <v>2.1</v>
      </c>
      <c r="I861" s="185"/>
      <c r="L861" s="181"/>
      <c r="M861" s="186"/>
      <c r="N861" s="187"/>
      <c r="O861" s="187"/>
      <c r="P861" s="187"/>
      <c r="Q861" s="187"/>
      <c r="R861" s="187"/>
      <c r="S861" s="187"/>
      <c r="T861" s="188"/>
      <c r="AT861" s="182" t="s">
        <v>167</v>
      </c>
      <c r="AU861" s="182" t="s">
        <v>157</v>
      </c>
      <c r="AV861" s="14" t="s">
        <v>157</v>
      </c>
      <c r="AW861" s="14" t="s">
        <v>30</v>
      </c>
      <c r="AX861" s="14" t="s">
        <v>76</v>
      </c>
      <c r="AY861" s="182" t="s">
        <v>150</v>
      </c>
    </row>
    <row r="862" spans="2:51" s="13" customFormat="1" ht="11.25">
      <c r="B862" s="173"/>
      <c r="D862" s="174" t="s">
        <v>167</v>
      </c>
      <c r="E862" s="175" t="s">
        <v>1</v>
      </c>
      <c r="F862" s="176" t="s">
        <v>880</v>
      </c>
      <c r="H862" s="175" t="s">
        <v>1</v>
      </c>
      <c r="I862" s="177"/>
      <c r="L862" s="173"/>
      <c r="M862" s="178"/>
      <c r="N862" s="179"/>
      <c r="O862" s="179"/>
      <c r="P862" s="179"/>
      <c r="Q862" s="179"/>
      <c r="R862" s="179"/>
      <c r="S862" s="179"/>
      <c r="T862" s="180"/>
      <c r="AT862" s="175" t="s">
        <v>167</v>
      </c>
      <c r="AU862" s="175" t="s">
        <v>157</v>
      </c>
      <c r="AV862" s="13" t="s">
        <v>81</v>
      </c>
      <c r="AW862" s="13" t="s">
        <v>30</v>
      </c>
      <c r="AX862" s="13" t="s">
        <v>76</v>
      </c>
      <c r="AY862" s="175" t="s">
        <v>150</v>
      </c>
    </row>
    <row r="863" spans="2:51" s="14" customFormat="1" ht="11.25">
      <c r="B863" s="181"/>
      <c r="D863" s="174" t="s">
        <v>167</v>
      </c>
      <c r="E863" s="182" t="s">
        <v>1</v>
      </c>
      <c r="F863" s="183" t="s">
        <v>874</v>
      </c>
      <c r="H863" s="184">
        <v>2.1</v>
      </c>
      <c r="I863" s="185"/>
      <c r="L863" s="181"/>
      <c r="M863" s="186"/>
      <c r="N863" s="187"/>
      <c r="O863" s="187"/>
      <c r="P863" s="187"/>
      <c r="Q863" s="187"/>
      <c r="R863" s="187"/>
      <c r="S863" s="187"/>
      <c r="T863" s="188"/>
      <c r="AT863" s="182" t="s">
        <v>167</v>
      </c>
      <c r="AU863" s="182" t="s">
        <v>157</v>
      </c>
      <c r="AV863" s="14" t="s">
        <v>157</v>
      </c>
      <c r="AW863" s="14" t="s">
        <v>30</v>
      </c>
      <c r="AX863" s="14" t="s">
        <v>76</v>
      </c>
      <c r="AY863" s="182" t="s">
        <v>150</v>
      </c>
    </row>
    <row r="864" spans="2:51" s="16" customFormat="1" ht="11.25">
      <c r="B864" s="197"/>
      <c r="D864" s="174" t="s">
        <v>167</v>
      </c>
      <c r="E864" s="198" t="s">
        <v>1</v>
      </c>
      <c r="F864" s="199" t="s">
        <v>299</v>
      </c>
      <c r="H864" s="200">
        <v>228.58</v>
      </c>
      <c r="I864" s="201"/>
      <c r="L864" s="197"/>
      <c r="M864" s="202"/>
      <c r="N864" s="203"/>
      <c r="O864" s="203"/>
      <c r="P864" s="203"/>
      <c r="Q864" s="203"/>
      <c r="R864" s="203"/>
      <c r="S864" s="203"/>
      <c r="T864" s="204"/>
      <c r="AT864" s="198" t="s">
        <v>167</v>
      </c>
      <c r="AU864" s="198" t="s">
        <v>157</v>
      </c>
      <c r="AV864" s="16" t="s">
        <v>162</v>
      </c>
      <c r="AW864" s="16" t="s">
        <v>30</v>
      </c>
      <c r="AX864" s="16" t="s">
        <v>76</v>
      </c>
      <c r="AY864" s="198" t="s">
        <v>150</v>
      </c>
    </row>
    <row r="865" spans="2:51" s="13" customFormat="1" ht="11.25">
      <c r="B865" s="173"/>
      <c r="D865" s="174" t="s">
        <v>167</v>
      </c>
      <c r="E865" s="175" t="s">
        <v>1</v>
      </c>
      <c r="F865" s="176" t="s">
        <v>302</v>
      </c>
      <c r="H865" s="175" t="s">
        <v>1</v>
      </c>
      <c r="I865" s="177"/>
      <c r="L865" s="173"/>
      <c r="M865" s="178"/>
      <c r="N865" s="179"/>
      <c r="O865" s="179"/>
      <c r="P865" s="179"/>
      <c r="Q865" s="179"/>
      <c r="R865" s="179"/>
      <c r="S865" s="179"/>
      <c r="T865" s="180"/>
      <c r="AT865" s="175" t="s">
        <v>167</v>
      </c>
      <c r="AU865" s="175" t="s">
        <v>157</v>
      </c>
      <c r="AV865" s="13" t="s">
        <v>81</v>
      </c>
      <c r="AW865" s="13" t="s">
        <v>30</v>
      </c>
      <c r="AX865" s="13" t="s">
        <v>76</v>
      </c>
      <c r="AY865" s="175" t="s">
        <v>150</v>
      </c>
    </row>
    <row r="866" spans="2:51" s="13" customFormat="1" ht="11.25">
      <c r="B866" s="173"/>
      <c r="D866" s="174" t="s">
        <v>167</v>
      </c>
      <c r="E866" s="175" t="s">
        <v>1</v>
      </c>
      <c r="F866" s="176" t="s">
        <v>881</v>
      </c>
      <c r="H866" s="175" t="s">
        <v>1</v>
      </c>
      <c r="I866" s="177"/>
      <c r="L866" s="173"/>
      <c r="M866" s="178"/>
      <c r="N866" s="179"/>
      <c r="O866" s="179"/>
      <c r="P866" s="179"/>
      <c r="Q866" s="179"/>
      <c r="R866" s="179"/>
      <c r="S866" s="179"/>
      <c r="T866" s="180"/>
      <c r="AT866" s="175" t="s">
        <v>167</v>
      </c>
      <c r="AU866" s="175" t="s">
        <v>157</v>
      </c>
      <c r="AV866" s="13" t="s">
        <v>81</v>
      </c>
      <c r="AW866" s="13" t="s">
        <v>30</v>
      </c>
      <c r="AX866" s="13" t="s">
        <v>76</v>
      </c>
      <c r="AY866" s="175" t="s">
        <v>150</v>
      </c>
    </row>
    <row r="867" spans="2:51" s="14" customFormat="1" ht="11.25">
      <c r="B867" s="181"/>
      <c r="D867" s="174" t="s">
        <v>167</v>
      </c>
      <c r="E867" s="182" t="s">
        <v>1</v>
      </c>
      <c r="F867" s="183" t="s">
        <v>882</v>
      </c>
      <c r="H867" s="184">
        <v>2.5499999999999998</v>
      </c>
      <c r="I867" s="185"/>
      <c r="L867" s="181"/>
      <c r="M867" s="186"/>
      <c r="N867" s="187"/>
      <c r="O867" s="187"/>
      <c r="P867" s="187"/>
      <c r="Q867" s="187"/>
      <c r="R867" s="187"/>
      <c r="S867" s="187"/>
      <c r="T867" s="188"/>
      <c r="AT867" s="182" t="s">
        <v>167</v>
      </c>
      <c r="AU867" s="182" t="s">
        <v>157</v>
      </c>
      <c r="AV867" s="14" t="s">
        <v>157</v>
      </c>
      <c r="AW867" s="14" t="s">
        <v>30</v>
      </c>
      <c r="AX867" s="14" t="s">
        <v>76</v>
      </c>
      <c r="AY867" s="182" t="s">
        <v>150</v>
      </c>
    </row>
    <row r="868" spans="2:51" s="13" customFormat="1" ht="11.25">
      <c r="B868" s="173"/>
      <c r="D868" s="174" t="s">
        <v>167</v>
      </c>
      <c r="E868" s="175" t="s">
        <v>1</v>
      </c>
      <c r="F868" s="176" t="s">
        <v>883</v>
      </c>
      <c r="H868" s="175" t="s">
        <v>1</v>
      </c>
      <c r="I868" s="177"/>
      <c r="L868" s="173"/>
      <c r="M868" s="178"/>
      <c r="N868" s="179"/>
      <c r="O868" s="179"/>
      <c r="P868" s="179"/>
      <c r="Q868" s="179"/>
      <c r="R868" s="179"/>
      <c r="S868" s="179"/>
      <c r="T868" s="180"/>
      <c r="AT868" s="175" t="s">
        <v>167</v>
      </c>
      <c r="AU868" s="175" t="s">
        <v>157</v>
      </c>
      <c r="AV868" s="13" t="s">
        <v>81</v>
      </c>
      <c r="AW868" s="13" t="s">
        <v>30</v>
      </c>
      <c r="AX868" s="13" t="s">
        <v>76</v>
      </c>
      <c r="AY868" s="175" t="s">
        <v>150</v>
      </c>
    </row>
    <row r="869" spans="2:51" s="14" customFormat="1" ht="11.25">
      <c r="B869" s="181"/>
      <c r="D869" s="174" t="s">
        <v>167</v>
      </c>
      <c r="E869" s="182" t="s">
        <v>1</v>
      </c>
      <c r="F869" s="183" t="s">
        <v>884</v>
      </c>
      <c r="H869" s="184">
        <v>3.75</v>
      </c>
      <c r="I869" s="185"/>
      <c r="L869" s="181"/>
      <c r="M869" s="186"/>
      <c r="N869" s="187"/>
      <c r="O869" s="187"/>
      <c r="P869" s="187"/>
      <c r="Q869" s="187"/>
      <c r="R869" s="187"/>
      <c r="S869" s="187"/>
      <c r="T869" s="188"/>
      <c r="AT869" s="182" t="s">
        <v>167</v>
      </c>
      <c r="AU869" s="182" t="s">
        <v>157</v>
      </c>
      <c r="AV869" s="14" t="s">
        <v>157</v>
      </c>
      <c r="AW869" s="14" t="s">
        <v>30</v>
      </c>
      <c r="AX869" s="14" t="s">
        <v>76</v>
      </c>
      <c r="AY869" s="182" t="s">
        <v>150</v>
      </c>
    </row>
    <row r="870" spans="2:51" s="13" customFormat="1" ht="11.25">
      <c r="B870" s="173"/>
      <c r="D870" s="174" t="s">
        <v>167</v>
      </c>
      <c r="E870" s="175" t="s">
        <v>1</v>
      </c>
      <c r="F870" s="176" t="s">
        <v>885</v>
      </c>
      <c r="H870" s="175" t="s">
        <v>1</v>
      </c>
      <c r="I870" s="177"/>
      <c r="L870" s="173"/>
      <c r="M870" s="178"/>
      <c r="N870" s="179"/>
      <c r="O870" s="179"/>
      <c r="P870" s="179"/>
      <c r="Q870" s="179"/>
      <c r="R870" s="179"/>
      <c r="S870" s="179"/>
      <c r="T870" s="180"/>
      <c r="AT870" s="175" t="s">
        <v>167</v>
      </c>
      <c r="AU870" s="175" t="s">
        <v>157</v>
      </c>
      <c r="AV870" s="13" t="s">
        <v>81</v>
      </c>
      <c r="AW870" s="13" t="s">
        <v>30</v>
      </c>
      <c r="AX870" s="13" t="s">
        <v>76</v>
      </c>
      <c r="AY870" s="175" t="s">
        <v>150</v>
      </c>
    </row>
    <row r="871" spans="2:51" s="14" customFormat="1" ht="11.25">
      <c r="B871" s="181"/>
      <c r="D871" s="174" t="s">
        <v>167</v>
      </c>
      <c r="E871" s="182" t="s">
        <v>1</v>
      </c>
      <c r="F871" s="183" t="s">
        <v>874</v>
      </c>
      <c r="H871" s="184">
        <v>2.1</v>
      </c>
      <c r="I871" s="185"/>
      <c r="L871" s="181"/>
      <c r="M871" s="186"/>
      <c r="N871" s="187"/>
      <c r="O871" s="187"/>
      <c r="P871" s="187"/>
      <c r="Q871" s="187"/>
      <c r="R871" s="187"/>
      <c r="S871" s="187"/>
      <c r="T871" s="188"/>
      <c r="AT871" s="182" t="s">
        <v>167</v>
      </c>
      <c r="AU871" s="182" t="s">
        <v>157</v>
      </c>
      <c r="AV871" s="14" t="s">
        <v>157</v>
      </c>
      <c r="AW871" s="14" t="s">
        <v>30</v>
      </c>
      <c r="AX871" s="14" t="s">
        <v>76</v>
      </c>
      <c r="AY871" s="182" t="s">
        <v>150</v>
      </c>
    </row>
    <row r="872" spans="2:51" s="13" customFormat="1" ht="11.25">
      <c r="B872" s="173"/>
      <c r="D872" s="174" t="s">
        <v>167</v>
      </c>
      <c r="E872" s="175" t="s">
        <v>1</v>
      </c>
      <c r="F872" s="176" t="s">
        <v>470</v>
      </c>
      <c r="H872" s="175" t="s">
        <v>1</v>
      </c>
      <c r="I872" s="177"/>
      <c r="L872" s="173"/>
      <c r="M872" s="178"/>
      <c r="N872" s="179"/>
      <c r="O872" s="179"/>
      <c r="P872" s="179"/>
      <c r="Q872" s="179"/>
      <c r="R872" s="179"/>
      <c r="S872" s="179"/>
      <c r="T872" s="180"/>
      <c r="AT872" s="175" t="s">
        <v>167</v>
      </c>
      <c r="AU872" s="175" t="s">
        <v>157</v>
      </c>
      <c r="AV872" s="13" t="s">
        <v>81</v>
      </c>
      <c r="AW872" s="13" t="s">
        <v>30</v>
      </c>
      <c r="AX872" s="13" t="s">
        <v>76</v>
      </c>
      <c r="AY872" s="175" t="s">
        <v>150</v>
      </c>
    </row>
    <row r="873" spans="2:51" s="14" customFormat="1" ht="11.25">
      <c r="B873" s="181"/>
      <c r="D873" s="174" t="s">
        <v>167</v>
      </c>
      <c r="E873" s="182" t="s">
        <v>1</v>
      </c>
      <c r="F873" s="183" t="s">
        <v>856</v>
      </c>
      <c r="H873" s="184">
        <v>24.9</v>
      </c>
      <c r="I873" s="185"/>
      <c r="L873" s="181"/>
      <c r="M873" s="186"/>
      <c r="N873" s="187"/>
      <c r="O873" s="187"/>
      <c r="P873" s="187"/>
      <c r="Q873" s="187"/>
      <c r="R873" s="187"/>
      <c r="S873" s="187"/>
      <c r="T873" s="188"/>
      <c r="AT873" s="182" t="s">
        <v>167</v>
      </c>
      <c r="AU873" s="182" t="s">
        <v>157</v>
      </c>
      <c r="AV873" s="14" t="s">
        <v>157</v>
      </c>
      <c r="AW873" s="14" t="s">
        <v>30</v>
      </c>
      <c r="AX873" s="14" t="s">
        <v>76</v>
      </c>
      <c r="AY873" s="182" t="s">
        <v>150</v>
      </c>
    </row>
    <row r="874" spans="2:51" s="14" customFormat="1" ht="11.25">
      <c r="B874" s="181"/>
      <c r="D874" s="174" t="s">
        <v>167</v>
      </c>
      <c r="E874" s="182" t="s">
        <v>1</v>
      </c>
      <c r="F874" s="183" t="s">
        <v>857</v>
      </c>
      <c r="H874" s="184">
        <v>-1.9</v>
      </c>
      <c r="I874" s="185"/>
      <c r="L874" s="181"/>
      <c r="M874" s="186"/>
      <c r="N874" s="187"/>
      <c r="O874" s="187"/>
      <c r="P874" s="187"/>
      <c r="Q874" s="187"/>
      <c r="R874" s="187"/>
      <c r="S874" s="187"/>
      <c r="T874" s="188"/>
      <c r="AT874" s="182" t="s">
        <v>167</v>
      </c>
      <c r="AU874" s="182" t="s">
        <v>157</v>
      </c>
      <c r="AV874" s="14" t="s">
        <v>157</v>
      </c>
      <c r="AW874" s="14" t="s">
        <v>30</v>
      </c>
      <c r="AX874" s="14" t="s">
        <v>76</v>
      </c>
      <c r="AY874" s="182" t="s">
        <v>150</v>
      </c>
    </row>
    <row r="875" spans="2:51" s="13" customFormat="1" ht="11.25">
      <c r="B875" s="173"/>
      <c r="D875" s="174" t="s">
        <v>167</v>
      </c>
      <c r="E875" s="175" t="s">
        <v>1</v>
      </c>
      <c r="F875" s="176" t="s">
        <v>471</v>
      </c>
      <c r="H875" s="175" t="s">
        <v>1</v>
      </c>
      <c r="I875" s="177"/>
      <c r="L875" s="173"/>
      <c r="M875" s="178"/>
      <c r="N875" s="179"/>
      <c r="O875" s="179"/>
      <c r="P875" s="179"/>
      <c r="Q875" s="179"/>
      <c r="R875" s="179"/>
      <c r="S875" s="179"/>
      <c r="T875" s="180"/>
      <c r="AT875" s="175" t="s">
        <v>167</v>
      </c>
      <c r="AU875" s="175" t="s">
        <v>157</v>
      </c>
      <c r="AV875" s="13" t="s">
        <v>81</v>
      </c>
      <c r="AW875" s="13" t="s">
        <v>30</v>
      </c>
      <c r="AX875" s="13" t="s">
        <v>76</v>
      </c>
      <c r="AY875" s="175" t="s">
        <v>150</v>
      </c>
    </row>
    <row r="876" spans="2:51" s="14" customFormat="1" ht="11.25">
      <c r="B876" s="181"/>
      <c r="D876" s="174" t="s">
        <v>167</v>
      </c>
      <c r="E876" s="182" t="s">
        <v>1</v>
      </c>
      <c r="F876" s="183" t="s">
        <v>856</v>
      </c>
      <c r="H876" s="184">
        <v>24.9</v>
      </c>
      <c r="I876" s="185"/>
      <c r="L876" s="181"/>
      <c r="M876" s="186"/>
      <c r="N876" s="187"/>
      <c r="O876" s="187"/>
      <c r="P876" s="187"/>
      <c r="Q876" s="187"/>
      <c r="R876" s="187"/>
      <c r="S876" s="187"/>
      <c r="T876" s="188"/>
      <c r="AT876" s="182" t="s">
        <v>167</v>
      </c>
      <c r="AU876" s="182" t="s">
        <v>157</v>
      </c>
      <c r="AV876" s="14" t="s">
        <v>157</v>
      </c>
      <c r="AW876" s="14" t="s">
        <v>30</v>
      </c>
      <c r="AX876" s="14" t="s">
        <v>76</v>
      </c>
      <c r="AY876" s="182" t="s">
        <v>150</v>
      </c>
    </row>
    <row r="877" spans="2:51" s="14" customFormat="1" ht="11.25">
      <c r="B877" s="181"/>
      <c r="D877" s="174" t="s">
        <v>167</v>
      </c>
      <c r="E877" s="182" t="s">
        <v>1</v>
      </c>
      <c r="F877" s="183" t="s">
        <v>857</v>
      </c>
      <c r="H877" s="184">
        <v>-1.9</v>
      </c>
      <c r="I877" s="185"/>
      <c r="L877" s="181"/>
      <c r="M877" s="186"/>
      <c r="N877" s="187"/>
      <c r="O877" s="187"/>
      <c r="P877" s="187"/>
      <c r="Q877" s="187"/>
      <c r="R877" s="187"/>
      <c r="S877" s="187"/>
      <c r="T877" s="188"/>
      <c r="AT877" s="182" t="s">
        <v>167</v>
      </c>
      <c r="AU877" s="182" t="s">
        <v>157</v>
      </c>
      <c r="AV877" s="14" t="s">
        <v>157</v>
      </c>
      <c r="AW877" s="14" t="s">
        <v>30</v>
      </c>
      <c r="AX877" s="14" t="s">
        <v>76</v>
      </c>
      <c r="AY877" s="182" t="s">
        <v>150</v>
      </c>
    </row>
    <row r="878" spans="2:51" s="13" customFormat="1" ht="11.25">
      <c r="B878" s="173"/>
      <c r="D878" s="174" t="s">
        <v>167</v>
      </c>
      <c r="E878" s="175" t="s">
        <v>1</v>
      </c>
      <c r="F878" s="176" t="s">
        <v>472</v>
      </c>
      <c r="H878" s="175" t="s">
        <v>1</v>
      </c>
      <c r="I878" s="177"/>
      <c r="L878" s="173"/>
      <c r="M878" s="178"/>
      <c r="N878" s="179"/>
      <c r="O878" s="179"/>
      <c r="P878" s="179"/>
      <c r="Q878" s="179"/>
      <c r="R878" s="179"/>
      <c r="S878" s="179"/>
      <c r="T878" s="180"/>
      <c r="AT878" s="175" t="s">
        <v>167</v>
      </c>
      <c r="AU878" s="175" t="s">
        <v>157</v>
      </c>
      <c r="AV878" s="13" t="s">
        <v>81</v>
      </c>
      <c r="AW878" s="13" t="s">
        <v>30</v>
      </c>
      <c r="AX878" s="13" t="s">
        <v>76</v>
      </c>
      <c r="AY878" s="175" t="s">
        <v>150</v>
      </c>
    </row>
    <row r="879" spans="2:51" s="14" customFormat="1" ht="11.25">
      <c r="B879" s="181"/>
      <c r="D879" s="174" t="s">
        <v>167</v>
      </c>
      <c r="E879" s="182" t="s">
        <v>1</v>
      </c>
      <c r="F879" s="183" t="s">
        <v>856</v>
      </c>
      <c r="H879" s="184">
        <v>24.9</v>
      </c>
      <c r="I879" s="185"/>
      <c r="L879" s="181"/>
      <c r="M879" s="186"/>
      <c r="N879" s="187"/>
      <c r="O879" s="187"/>
      <c r="P879" s="187"/>
      <c r="Q879" s="187"/>
      <c r="R879" s="187"/>
      <c r="S879" s="187"/>
      <c r="T879" s="188"/>
      <c r="AT879" s="182" t="s">
        <v>167</v>
      </c>
      <c r="AU879" s="182" t="s">
        <v>157</v>
      </c>
      <c r="AV879" s="14" t="s">
        <v>157</v>
      </c>
      <c r="AW879" s="14" t="s">
        <v>30</v>
      </c>
      <c r="AX879" s="14" t="s">
        <v>76</v>
      </c>
      <c r="AY879" s="182" t="s">
        <v>150</v>
      </c>
    </row>
    <row r="880" spans="2:51" s="14" customFormat="1" ht="11.25">
      <c r="B880" s="181"/>
      <c r="D880" s="174" t="s">
        <v>167</v>
      </c>
      <c r="E880" s="182" t="s">
        <v>1</v>
      </c>
      <c r="F880" s="183" t="s">
        <v>857</v>
      </c>
      <c r="H880" s="184">
        <v>-1.9</v>
      </c>
      <c r="I880" s="185"/>
      <c r="L880" s="181"/>
      <c r="M880" s="186"/>
      <c r="N880" s="187"/>
      <c r="O880" s="187"/>
      <c r="P880" s="187"/>
      <c r="Q880" s="187"/>
      <c r="R880" s="187"/>
      <c r="S880" s="187"/>
      <c r="T880" s="188"/>
      <c r="AT880" s="182" t="s">
        <v>167</v>
      </c>
      <c r="AU880" s="182" t="s">
        <v>157</v>
      </c>
      <c r="AV880" s="14" t="s">
        <v>157</v>
      </c>
      <c r="AW880" s="14" t="s">
        <v>30</v>
      </c>
      <c r="AX880" s="14" t="s">
        <v>76</v>
      </c>
      <c r="AY880" s="182" t="s">
        <v>150</v>
      </c>
    </row>
    <row r="881" spans="2:51" s="13" customFormat="1" ht="11.25">
      <c r="B881" s="173"/>
      <c r="D881" s="174" t="s">
        <v>167</v>
      </c>
      <c r="E881" s="175" t="s">
        <v>1</v>
      </c>
      <c r="F881" s="176" t="s">
        <v>473</v>
      </c>
      <c r="H881" s="175" t="s">
        <v>1</v>
      </c>
      <c r="I881" s="177"/>
      <c r="L881" s="173"/>
      <c r="M881" s="178"/>
      <c r="N881" s="179"/>
      <c r="O881" s="179"/>
      <c r="P881" s="179"/>
      <c r="Q881" s="179"/>
      <c r="R881" s="179"/>
      <c r="S881" s="179"/>
      <c r="T881" s="180"/>
      <c r="AT881" s="175" t="s">
        <v>167</v>
      </c>
      <c r="AU881" s="175" t="s">
        <v>157</v>
      </c>
      <c r="AV881" s="13" t="s">
        <v>81</v>
      </c>
      <c r="AW881" s="13" t="s">
        <v>30</v>
      </c>
      <c r="AX881" s="13" t="s">
        <v>76</v>
      </c>
      <c r="AY881" s="175" t="s">
        <v>150</v>
      </c>
    </row>
    <row r="882" spans="2:51" s="14" customFormat="1" ht="11.25">
      <c r="B882" s="181"/>
      <c r="D882" s="174" t="s">
        <v>167</v>
      </c>
      <c r="E882" s="182" t="s">
        <v>1</v>
      </c>
      <c r="F882" s="183" t="s">
        <v>886</v>
      </c>
      <c r="H882" s="184">
        <v>38</v>
      </c>
      <c r="I882" s="185"/>
      <c r="L882" s="181"/>
      <c r="M882" s="186"/>
      <c r="N882" s="187"/>
      <c r="O882" s="187"/>
      <c r="P882" s="187"/>
      <c r="Q882" s="187"/>
      <c r="R882" s="187"/>
      <c r="S882" s="187"/>
      <c r="T882" s="188"/>
      <c r="AT882" s="182" t="s">
        <v>167</v>
      </c>
      <c r="AU882" s="182" t="s">
        <v>157</v>
      </c>
      <c r="AV882" s="14" t="s">
        <v>157</v>
      </c>
      <c r="AW882" s="14" t="s">
        <v>30</v>
      </c>
      <c r="AX882" s="14" t="s">
        <v>76</v>
      </c>
      <c r="AY882" s="182" t="s">
        <v>150</v>
      </c>
    </row>
    <row r="883" spans="2:51" s="14" customFormat="1" ht="11.25">
      <c r="B883" s="181"/>
      <c r="D883" s="174" t="s">
        <v>167</v>
      </c>
      <c r="E883" s="182" t="s">
        <v>1</v>
      </c>
      <c r="F883" s="183" t="s">
        <v>794</v>
      </c>
      <c r="H883" s="184">
        <v>-3.6</v>
      </c>
      <c r="I883" s="185"/>
      <c r="L883" s="181"/>
      <c r="M883" s="186"/>
      <c r="N883" s="187"/>
      <c r="O883" s="187"/>
      <c r="P883" s="187"/>
      <c r="Q883" s="187"/>
      <c r="R883" s="187"/>
      <c r="S883" s="187"/>
      <c r="T883" s="188"/>
      <c r="AT883" s="182" t="s">
        <v>167</v>
      </c>
      <c r="AU883" s="182" t="s">
        <v>157</v>
      </c>
      <c r="AV883" s="14" t="s">
        <v>157</v>
      </c>
      <c r="AW883" s="14" t="s">
        <v>30</v>
      </c>
      <c r="AX883" s="14" t="s">
        <v>76</v>
      </c>
      <c r="AY883" s="182" t="s">
        <v>150</v>
      </c>
    </row>
    <row r="884" spans="2:51" s="13" customFormat="1" ht="11.25">
      <c r="B884" s="173"/>
      <c r="D884" s="174" t="s">
        <v>167</v>
      </c>
      <c r="E884" s="175" t="s">
        <v>1</v>
      </c>
      <c r="F884" s="176" t="s">
        <v>887</v>
      </c>
      <c r="H884" s="175" t="s">
        <v>1</v>
      </c>
      <c r="I884" s="177"/>
      <c r="L884" s="173"/>
      <c r="M884" s="178"/>
      <c r="N884" s="179"/>
      <c r="O884" s="179"/>
      <c r="P884" s="179"/>
      <c r="Q884" s="179"/>
      <c r="R884" s="179"/>
      <c r="S884" s="179"/>
      <c r="T884" s="180"/>
      <c r="AT884" s="175" t="s">
        <v>167</v>
      </c>
      <c r="AU884" s="175" t="s">
        <v>157</v>
      </c>
      <c r="AV884" s="13" t="s">
        <v>81</v>
      </c>
      <c r="AW884" s="13" t="s">
        <v>30</v>
      </c>
      <c r="AX884" s="13" t="s">
        <v>76</v>
      </c>
      <c r="AY884" s="175" t="s">
        <v>150</v>
      </c>
    </row>
    <row r="885" spans="2:51" s="14" customFormat="1" ht="11.25">
      <c r="B885" s="181"/>
      <c r="D885" s="174" t="s">
        <v>167</v>
      </c>
      <c r="E885" s="182" t="s">
        <v>1</v>
      </c>
      <c r="F885" s="183" t="s">
        <v>888</v>
      </c>
      <c r="H885" s="184">
        <v>14.7</v>
      </c>
      <c r="I885" s="185"/>
      <c r="L885" s="181"/>
      <c r="M885" s="186"/>
      <c r="N885" s="187"/>
      <c r="O885" s="187"/>
      <c r="P885" s="187"/>
      <c r="Q885" s="187"/>
      <c r="R885" s="187"/>
      <c r="S885" s="187"/>
      <c r="T885" s="188"/>
      <c r="AT885" s="182" t="s">
        <v>167</v>
      </c>
      <c r="AU885" s="182" t="s">
        <v>157</v>
      </c>
      <c r="AV885" s="14" t="s">
        <v>157</v>
      </c>
      <c r="AW885" s="14" t="s">
        <v>30</v>
      </c>
      <c r="AX885" s="14" t="s">
        <v>76</v>
      </c>
      <c r="AY885" s="182" t="s">
        <v>150</v>
      </c>
    </row>
    <row r="886" spans="2:51" s="14" customFormat="1" ht="11.25">
      <c r="B886" s="181"/>
      <c r="D886" s="174" t="s">
        <v>167</v>
      </c>
      <c r="E886" s="182" t="s">
        <v>1</v>
      </c>
      <c r="F886" s="183" t="s">
        <v>870</v>
      </c>
      <c r="H886" s="184">
        <v>-1.35</v>
      </c>
      <c r="I886" s="185"/>
      <c r="L886" s="181"/>
      <c r="M886" s="186"/>
      <c r="N886" s="187"/>
      <c r="O886" s="187"/>
      <c r="P886" s="187"/>
      <c r="Q886" s="187"/>
      <c r="R886" s="187"/>
      <c r="S886" s="187"/>
      <c r="T886" s="188"/>
      <c r="AT886" s="182" t="s">
        <v>167</v>
      </c>
      <c r="AU886" s="182" t="s">
        <v>157</v>
      </c>
      <c r="AV886" s="14" t="s">
        <v>157</v>
      </c>
      <c r="AW886" s="14" t="s">
        <v>30</v>
      </c>
      <c r="AX886" s="14" t="s">
        <v>76</v>
      </c>
      <c r="AY886" s="182" t="s">
        <v>150</v>
      </c>
    </row>
    <row r="887" spans="2:51" s="13" customFormat="1" ht="11.25">
      <c r="B887" s="173"/>
      <c r="D887" s="174" t="s">
        <v>167</v>
      </c>
      <c r="E887" s="175" t="s">
        <v>1</v>
      </c>
      <c r="F887" s="176" t="s">
        <v>889</v>
      </c>
      <c r="H887" s="175" t="s">
        <v>1</v>
      </c>
      <c r="I887" s="177"/>
      <c r="L887" s="173"/>
      <c r="M887" s="178"/>
      <c r="N887" s="179"/>
      <c r="O887" s="179"/>
      <c r="P887" s="179"/>
      <c r="Q887" s="179"/>
      <c r="R887" s="179"/>
      <c r="S887" s="179"/>
      <c r="T887" s="180"/>
      <c r="AT887" s="175" t="s">
        <v>167</v>
      </c>
      <c r="AU887" s="175" t="s">
        <v>157</v>
      </c>
      <c r="AV887" s="13" t="s">
        <v>81</v>
      </c>
      <c r="AW887" s="13" t="s">
        <v>30</v>
      </c>
      <c r="AX887" s="13" t="s">
        <v>76</v>
      </c>
      <c r="AY887" s="175" t="s">
        <v>150</v>
      </c>
    </row>
    <row r="888" spans="2:51" s="14" customFormat="1" ht="11.25">
      <c r="B888" s="181"/>
      <c r="D888" s="174" t="s">
        <v>167</v>
      </c>
      <c r="E888" s="182" t="s">
        <v>1</v>
      </c>
      <c r="F888" s="183" t="s">
        <v>890</v>
      </c>
      <c r="H888" s="184">
        <v>15.6</v>
      </c>
      <c r="I888" s="185"/>
      <c r="L888" s="181"/>
      <c r="M888" s="186"/>
      <c r="N888" s="187"/>
      <c r="O888" s="187"/>
      <c r="P888" s="187"/>
      <c r="Q888" s="187"/>
      <c r="R888" s="187"/>
      <c r="S888" s="187"/>
      <c r="T888" s="188"/>
      <c r="AT888" s="182" t="s">
        <v>167</v>
      </c>
      <c r="AU888" s="182" t="s">
        <v>157</v>
      </c>
      <c r="AV888" s="14" t="s">
        <v>157</v>
      </c>
      <c r="AW888" s="14" t="s">
        <v>30</v>
      </c>
      <c r="AX888" s="14" t="s">
        <v>76</v>
      </c>
      <c r="AY888" s="182" t="s">
        <v>150</v>
      </c>
    </row>
    <row r="889" spans="2:51" s="14" customFormat="1" ht="11.25">
      <c r="B889" s="181"/>
      <c r="D889" s="174" t="s">
        <v>167</v>
      </c>
      <c r="E889" s="182" t="s">
        <v>1</v>
      </c>
      <c r="F889" s="183" t="s">
        <v>717</v>
      </c>
      <c r="H889" s="184">
        <v>-1.8</v>
      </c>
      <c r="I889" s="185"/>
      <c r="L889" s="181"/>
      <c r="M889" s="186"/>
      <c r="N889" s="187"/>
      <c r="O889" s="187"/>
      <c r="P889" s="187"/>
      <c r="Q889" s="187"/>
      <c r="R889" s="187"/>
      <c r="S889" s="187"/>
      <c r="T889" s="188"/>
      <c r="AT889" s="182" t="s">
        <v>167</v>
      </c>
      <c r="AU889" s="182" t="s">
        <v>157</v>
      </c>
      <c r="AV889" s="14" t="s">
        <v>157</v>
      </c>
      <c r="AW889" s="14" t="s">
        <v>30</v>
      </c>
      <c r="AX889" s="14" t="s">
        <v>76</v>
      </c>
      <c r="AY889" s="182" t="s">
        <v>150</v>
      </c>
    </row>
    <row r="890" spans="2:51" s="14" customFormat="1" ht="11.25">
      <c r="B890" s="181"/>
      <c r="D890" s="174" t="s">
        <v>167</v>
      </c>
      <c r="E890" s="182" t="s">
        <v>1</v>
      </c>
      <c r="F890" s="183" t="s">
        <v>857</v>
      </c>
      <c r="H890" s="184">
        <v>-1.9</v>
      </c>
      <c r="I890" s="185"/>
      <c r="L890" s="181"/>
      <c r="M890" s="186"/>
      <c r="N890" s="187"/>
      <c r="O890" s="187"/>
      <c r="P890" s="187"/>
      <c r="Q890" s="187"/>
      <c r="R890" s="187"/>
      <c r="S890" s="187"/>
      <c r="T890" s="188"/>
      <c r="AT890" s="182" t="s">
        <v>167</v>
      </c>
      <c r="AU890" s="182" t="s">
        <v>157</v>
      </c>
      <c r="AV890" s="14" t="s">
        <v>157</v>
      </c>
      <c r="AW890" s="14" t="s">
        <v>30</v>
      </c>
      <c r="AX890" s="14" t="s">
        <v>76</v>
      </c>
      <c r="AY890" s="182" t="s">
        <v>150</v>
      </c>
    </row>
    <row r="891" spans="2:51" s="13" customFormat="1" ht="11.25">
      <c r="B891" s="173"/>
      <c r="D891" s="174" t="s">
        <v>167</v>
      </c>
      <c r="E891" s="175" t="s">
        <v>1</v>
      </c>
      <c r="F891" s="176" t="s">
        <v>891</v>
      </c>
      <c r="H891" s="175" t="s">
        <v>1</v>
      </c>
      <c r="I891" s="177"/>
      <c r="L891" s="173"/>
      <c r="M891" s="178"/>
      <c r="N891" s="179"/>
      <c r="O891" s="179"/>
      <c r="P891" s="179"/>
      <c r="Q891" s="179"/>
      <c r="R891" s="179"/>
      <c r="S891" s="179"/>
      <c r="T891" s="180"/>
      <c r="AT891" s="175" t="s">
        <v>167</v>
      </c>
      <c r="AU891" s="175" t="s">
        <v>157</v>
      </c>
      <c r="AV891" s="13" t="s">
        <v>81</v>
      </c>
      <c r="AW891" s="13" t="s">
        <v>30</v>
      </c>
      <c r="AX891" s="13" t="s">
        <v>76</v>
      </c>
      <c r="AY891" s="175" t="s">
        <v>150</v>
      </c>
    </row>
    <row r="892" spans="2:51" s="14" customFormat="1" ht="11.25">
      <c r="B892" s="181"/>
      <c r="D892" s="174" t="s">
        <v>167</v>
      </c>
      <c r="E892" s="182" t="s">
        <v>1</v>
      </c>
      <c r="F892" s="183" t="s">
        <v>892</v>
      </c>
      <c r="H892" s="184">
        <v>15.5</v>
      </c>
      <c r="I892" s="185"/>
      <c r="L892" s="181"/>
      <c r="M892" s="186"/>
      <c r="N892" s="187"/>
      <c r="O892" s="187"/>
      <c r="P892" s="187"/>
      <c r="Q892" s="187"/>
      <c r="R892" s="187"/>
      <c r="S892" s="187"/>
      <c r="T892" s="188"/>
      <c r="AT892" s="182" t="s">
        <v>167</v>
      </c>
      <c r="AU892" s="182" t="s">
        <v>157</v>
      </c>
      <c r="AV892" s="14" t="s">
        <v>157</v>
      </c>
      <c r="AW892" s="14" t="s">
        <v>30</v>
      </c>
      <c r="AX892" s="14" t="s">
        <v>76</v>
      </c>
      <c r="AY892" s="182" t="s">
        <v>150</v>
      </c>
    </row>
    <row r="893" spans="2:51" s="14" customFormat="1" ht="11.25">
      <c r="B893" s="181"/>
      <c r="D893" s="174" t="s">
        <v>167</v>
      </c>
      <c r="E893" s="182" t="s">
        <v>1</v>
      </c>
      <c r="F893" s="183" t="s">
        <v>857</v>
      </c>
      <c r="H893" s="184">
        <v>-1.9</v>
      </c>
      <c r="I893" s="185"/>
      <c r="L893" s="181"/>
      <c r="M893" s="186"/>
      <c r="N893" s="187"/>
      <c r="O893" s="187"/>
      <c r="P893" s="187"/>
      <c r="Q893" s="187"/>
      <c r="R893" s="187"/>
      <c r="S893" s="187"/>
      <c r="T893" s="188"/>
      <c r="AT893" s="182" t="s">
        <v>167</v>
      </c>
      <c r="AU893" s="182" t="s">
        <v>157</v>
      </c>
      <c r="AV893" s="14" t="s">
        <v>157</v>
      </c>
      <c r="AW893" s="14" t="s">
        <v>30</v>
      </c>
      <c r="AX893" s="14" t="s">
        <v>76</v>
      </c>
      <c r="AY893" s="182" t="s">
        <v>150</v>
      </c>
    </row>
    <row r="894" spans="2:51" s="13" customFormat="1" ht="11.25">
      <c r="B894" s="173"/>
      <c r="D894" s="174" t="s">
        <v>167</v>
      </c>
      <c r="E894" s="175" t="s">
        <v>1</v>
      </c>
      <c r="F894" s="176" t="s">
        <v>893</v>
      </c>
      <c r="H894" s="175" t="s">
        <v>1</v>
      </c>
      <c r="I894" s="177"/>
      <c r="L894" s="173"/>
      <c r="M894" s="178"/>
      <c r="N894" s="179"/>
      <c r="O894" s="179"/>
      <c r="P894" s="179"/>
      <c r="Q894" s="179"/>
      <c r="R894" s="179"/>
      <c r="S894" s="179"/>
      <c r="T894" s="180"/>
      <c r="AT894" s="175" t="s">
        <v>167</v>
      </c>
      <c r="AU894" s="175" t="s">
        <v>157</v>
      </c>
      <c r="AV894" s="13" t="s">
        <v>81</v>
      </c>
      <c r="AW894" s="13" t="s">
        <v>30</v>
      </c>
      <c r="AX894" s="13" t="s">
        <v>76</v>
      </c>
      <c r="AY894" s="175" t="s">
        <v>150</v>
      </c>
    </row>
    <row r="895" spans="2:51" s="14" customFormat="1" ht="11.25">
      <c r="B895" s="181"/>
      <c r="D895" s="174" t="s">
        <v>167</v>
      </c>
      <c r="E895" s="182" t="s">
        <v>1</v>
      </c>
      <c r="F895" s="183" t="s">
        <v>892</v>
      </c>
      <c r="H895" s="184">
        <v>15.5</v>
      </c>
      <c r="I895" s="185"/>
      <c r="L895" s="181"/>
      <c r="M895" s="186"/>
      <c r="N895" s="187"/>
      <c r="O895" s="187"/>
      <c r="P895" s="187"/>
      <c r="Q895" s="187"/>
      <c r="R895" s="187"/>
      <c r="S895" s="187"/>
      <c r="T895" s="188"/>
      <c r="AT895" s="182" t="s">
        <v>167</v>
      </c>
      <c r="AU895" s="182" t="s">
        <v>157</v>
      </c>
      <c r="AV895" s="14" t="s">
        <v>157</v>
      </c>
      <c r="AW895" s="14" t="s">
        <v>30</v>
      </c>
      <c r="AX895" s="14" t="s">
        <v>76</v>
      </c>
      <c r="AY895" s="182" t="s">
        <v>150</v>
      </c>
    </row>
    <row r="896" spans="2:51" s="14" customFormat="1" ht="11.25">
      <c r="B896" s="181"/>
      <c r="D896" s="174" t="s">
        <v>167</v>
      </c>
      <c r="E896" s="182" t="s">
        <v>1</v>
      </c>
      <c r="F896" s="183" t="s">
        <v>857</v>
      </c>
      <c r="H896" s="184">
        <v>-1.9</v>
      </c>
      <c r="I896" s="185"/>
      <c r="L896" s="181"/>
      <c r="M896" s="186"/>
      <c r="N896" s="187"/>
      <c r="O896" s="187"/>
      <c r="P896" s="187"/>
      <c r="Q896" s="187"/>
      <c r="R896" s="187"/>
      <c r="S896" s="187"/>
      <c r="T896" s="188"/>
      <c r="AT896" s="182" t="s">
        <v>167</v>
      </c>
      <c r="AU896" s="182" t="s">
        <v>157</v>
      </c>
      <c r="AV896" s="14" t="s">
        <v>157</v>
      </c>
      <c r="AW896" s="14" t="s">
        <v>30</v>
      </c>
      <c r="AX896" s="14" t="s">
        <v>76</v>
      </c>
      <c r="AY896" s="182" t="s">
        <v>150</v>
      </c>
    </row>
    <row r="897" spans="2:51" s="13" customFormat="1" ht="11.25">
      <c r="B897" s="173"/>
      <c r="D897" s="174" t="s">
        <v>167</v>
      </c>
      <c r="E897" s="175" t="s">
        <v>1</v>
      </c>
      <c r="F897" s="176" t="s">
        <v>894</v>
      </c>
      <c r="H897" s="175" t="s">
        <v>1</v>
      </c>
      <c r="I897" s="177"/>
      <c r="L897" s="173"/>
      <c r="M897" s="178"/>
      <c r="N897" s="179"/>
      <c r="O897" s="179"/>
      <c r="P897" s="179"/>
      <c r="Q897" s="179"/>
      <c r="R897" s="179"/>
      <c r="S897" s="179"/>
      <c r="T897" s="180"/>
      <c r="AT897" s="175" t="s">
        <v>167</v>
      </c>
      <c r="AU897" s="175" t="s">
        <v>157</v>
      </c>
      <c r="AV897" s="13" t="s">
        <v>81</v>
      </c>
      <c r="AW897" s="13" t="s">
        <v>30</v>
      </c>
      <c r="AX897" s="13" t="s">
        <v>76</v>
      </c>
      <c r="AY897" s="175" t="s">
        <v>150</v>
      </c>
    </row>
    <row r="898" spans="2:51" s="14" customFormat="1" ht="11.25">
      <c r="B898" s="181"/>
      <c r="D898" s="174" t="s">
        <v>167</v>
      </c>
      <c r="E898" s="182" t="s">
        <v>1</v>
      </c>
      <c r="F898" s="183" t="s">
        <v>890</v>
      </c>
      <c r="H898" s="184">
        <v>15.6</v>
      </c>
      <c r="I898" s="185"/>
      <c r="L898" s="181"/>
      <c r="M898" s="186"/>
      <c r="N898" s="187"/>
      <c r="O898" s="187"/>
      <c r="P898" s="187"/>
      <c r="Q898" s="187"/>
      <c r="R898" s="187"/>
      <c r="S898" s="187"/>
      <c r="T898" s="188"/>
      <c r="AT898" s="182" t="s">
        <v>167</v>
      </c>
      <c r="AU898" s="182" t="s">
        <v>157</v>
      </c>
      <c r="AV898" s="14" t="s">
        <v>157</v>
      </c>
      <c r="AW898" s="14" t="s">
        <v>30</v>
      </c>
      <c r="AX898" s="14" t="s">
        <v>76</v>
      </c>
      <c r="AY898" s="182" t="s">
        <v>150</v>
      </c>
    </row>
    <row r="899" spans="2:51" s="14" customFormat="1" ht="11.25">
      <c r="B899" s="181"/>
      <c r="D899" s="174" t="s">
        <v>167</v>
      </c>
      <c r="E899" s="182" t="s">
        <v>1</v>
      </c>
      <c r="F899" s="183" t="s">
        <v>717</v>
      </c>
      <c r="H899" s="184">
        <v>-1.8</v>
      </c>
      <c r="I899" s="185"/>
      <c r="L899" s="181"/>
      <c r="M899" s="186"/>
      <c r="N899" s="187"/>
      <c r="O899" s="187"/>
      <c r="P899" s="187"/>
      <c r="Q899" s="187"/>
      <c r="R899" s="187"/>
      <c r="S899" s="187"/>
      <c r="T899" s="188"/>
      <c r="AT899" s="182" t="s">
        <v>167</v>
      </c>
      <c r="AU899" s="182" t="s">
        <v>157</v>
      </c>
      <c r="AV899" s="14" t="s">
        <v>157</v>
      </c>
      <c r="AW899" s="14" t="s">
        <v>30</v>
      </c>
      <c r="AX899" s="14" t="s">
        <v>76</v>
      </c>
      <c r="AY899" s="182" t="s">
        <v>150</v>
      </c>
    </row>
    <row r="900" spans="2:51" s="14" customFormat="1" ht="11.25">
      <c r="B900" s="181"/>
      <c r="D900" s="174" t="s">
        <v>167</v>
      </c>
      <c r="E900" s="182" t="s">
        <v>1</v>
      </c>
      <c r="F900" s="183" t="s">
        <v>857</v>
      </c>
      <c r="H900" s="184">
        <v>-1.9</v>
      </c>
      <c r="I900" s="185"/>
      <c r="L900" s="181"/>
      <c r="M900" s="186"/>
      <c r="N900" s="187"/>
      <c r="O900" s="187"/>
      <c r="P900" s="187"/>
      <c r="Q900" s="187"/>
      <c r="R900" s="187"/>
      <c r="S900" s="187"/>
      <c r="T900" s="188"/>
      <c r="AT900" s="182" t="s">
        <v>167</v>
      </c>
      <c r="AU900" s="182" t="s">
        <v>157</v>
      </c>
      <c r="AV900" s="14" t="s">
        <v>157</v>
      </c>
      <c r="AW900" s="14" t="s">
        <v>30</v>
      </c>
      <c r="AX900" s="14" t="s">
        <v>76</v>
      </c>
      <c r="AY900" s="182" t="s">
        <v>150</v>
      </c>
    </row>
    <row r="901" spans="2:51" s="13" customFormat="1" ht="11.25">
      <c r="B901" s="173"/>
      <c r="D901" s="174" t="s">
        <v>167</v>
      </c>
      <c r="E901" s="175" t="s">
        <v>1</v>
      </c>
      <c r="F901" s="176" t="s">
        <v>895</v>
      </c>
      <c r="H901" s="175" t="s">
        <v>1</v>
      </c>
      <c r="I901" s="177"/>
      <c r="L901" s="173"/>
      <c r="M901" s="178"/>
      <c r="N901" s="179"/>
      <c r="O901" s="179"/>
      <c r="P901" s="179"/>
      <c r="Q901" s="179"/>
      <c r="R901" s="179"/>
      <c r="S901" s="179"/>
      <c r="T901" s="180"/>
      <c r="AT901" s="175" t="s">
        <v>167</v>
      </c>
      <c r="AU901" s="175" t="s">
        <v>157</v>
      </c>
      <c r="AV901" s="13" t="s">
        <v>81</v>
      </c>
      <c r="AW901" s="13" t="s">
        <v>30</v>
      </c>
      <c r="AX901" s="13" t="s">
        <v>76</v>
      </c>
      <c r="AY901" s="175" t="s">
        <v>150</v>
      </c>
    </row>
    <row r="902" spans="2:51" s="14" customFormat="1" ht="11.25">
      <c r="B902" s="181"/>
      <c r="D902" s="174" t="s">
        <v>167</v>
      </c>
      <c r="E902" s="182" t="s">
        <v>1</v>
      </c>
      <c r="F902" s="183" t="s">
        <v>874</v>
      </c>
      <c r="H902" s="184">
        <v>2.1</v>
      </c>
      <c r="I902" s="185"/>
      <c r="L902" s="181"/>
      <c r="M902" s="186"/>
      <c r="N902" s="187"/>
      <c r="O902" s="187"/>
      <c r="P902" s="187"/>
      <c r="Q902" s="187"/>
      <c r="R902" s="187"/>
      <c r="S902" s="187"/>
      <c r="T902" s="188"/>
      <c r="AT902" s="182" t="s">
        <v>167</v>
      </c>
      <c r="AU902" s="182" t="s">
        <v>157</v>
      </c>
      <c r="AV902" s="14" t="s">
        <v>157</v>
      </c>
      <c r="AW902" s="14" t="s">
        <v>30</v>
      </c>
      <c r="AX902" s="14" t="s">
        <v>76</v>
      </c>
      <c r="AY902" s="182" t="s">
        <v>150</v>
      </c>
    </row>
    <row r="903" spans="2:51" s="13" customFormat="1" ht="11.25">
      <c r="B903" s="173"/>
      <c r="D903" s="174" t="s">
        <v>167</v>
      </c>
      <c r="E903" s="175" t="s">
        <v>1</v>
      </c>
      <c r="F903" s="176" t="s">
        <v>896</v>
      </c>
      <c r="H903" s="175" t="s">
        <v>1</v>
      </c>
      <c r="I903" s="177"/>
      <c r="L903" s="173"/>
      <c r="M903" s="178"/>
      <c r="N903" s="179"/>
      <c r="O903" s="179"/>
      <c r="P903" s="179"/>
      <c r="Q903" s="179"/>
      <c r="R903" s="179"/>
      <c r="S903" s="179"/>
      <c r="T903" s="180"/>
      <c r="AT903" s="175" t="s">
        <v>167</v>
      </c>
      <c r="AU903" s="175" t="s">
        <v>157</v>
      </c>
      <c r="AV903" s="13" t="s">
        <v>81</v>
      </c>
      <c r="AW903" s="13" t="s">
        <v>30</v>
      </c>
      <c r="AX903" s="13" t="s">
        <v>76</v>
      </c>
      <c r="AY903" s="175" t="s">
        <v>150</v>
      </c>
    </row>
    <row r="904" spans="2:51" s="14" customFormat="1" ht="11.25">
      <c r="B904" s="181"/>
      <c r="D904" s="174" t="s">
        <v>167</v>
      </c>
      <c r="E904" s="182" t="s">
        <v>1</v>
      </c>
      <c r="F904" s="183" t="s">
        <v>874</v>
      </c>
      <c r="H904" s="184">
        <v>2.1</v>
      </c>
      <c r="I904" s="185"/>
      <c r="L904" s="181"/>
      <c r="M904" s="186"/>
      <c r="N904" s="187"/>
      <c r="O904" s="187"/>
      <c r="P904" s="187"/>
      <c r="Q904" s="187"/>
      <c r="R904" s="187"/>
      <c r="S904" s="187"/>
      <c r="T904" s="188"/>
      <c r="AT904" s="182" t="s">
        <v>167</v>
      </c>
      <c r="AU904" s="182" t="s">
        <v>157</v>
      </c>
      <c r="AV904" s="14" t="s">
        <v>157</v>
      </c>
      <c r="AW904" s="14" t="s">
        <v>30</v>
      </c>
      <c r="AX904" s="14" t="s">
        <v>76</v>
      </c>
      <c r="AY904" s="182" t="s">
        <v>150</v>
      </c>
    </row>
    <row r="905" spans="2:51" s="13" customFormat="1" ht="11.25">
      <c r="B905" s="173"/>
      <c r="D905" s="174" t="s">
        <v>167</v>
      </c>
      <c r="E905" s="175" t="s">
        <v>1</v>
      </c>
      <c r="F905" s="176" t="s">
        <v>897</v>
      </c>
      <c r="H905" s="175" t="s">
        <v>1</v>
      </c>
      <c r="I905" s="177"/>
      <c r="L905" s="173"/>
      <c r="M905" s="178"/>
      <c r="N905" s="179"/>
      <c r="O905" s="179"/>
      <c r="P905" s="179"/>
      <c r="Q905" s="179"/>
      <c r="R905" s="179"/>
      <c r="S905" s="179"/>
      <c r="T905" s="180"/>
      <c r="AT905" s="175" t="s">
        <v>167</v>
      </c>
      <c r="AU905" s="175" t="s">
        <v>157</v>
      </c>
      <c r="AV905" s="13" t="s">
        <v>81</v>
      </c>
      <c r="AW905" s="13" t="s">
        <v>30</v>
      </c>
      <c r="AX905" s="13" t="s">
        <v>76</v>
      </c>
      <c r="AY905" s="175" t="s">
        <v>150</v>
      </c>
    </row>
    <row r="906" spans="2:51" s="14" customFormat="1" ht="11.25">
      <c r="B906" s="181"/>
      <c r="D906" s="174" t="s">
        <v>167</v>
      </c>
      <c r="E906" s="182" t="s">
        <v>1</v>
      </c>
      <c r="F906" s="183" t="s">
        <v>874</v>
      </c>
      <c r="H906" s="184">
        <v>2.1</v>
      </c>
      <c r="I906" s="185"/>
      <c r="L906" s="181"/>
      <c r="M906" s="186"/>
      <c r="N906" s="187"/>
      <c r="O906" s="187"/>
      <c r="P906" s="187"/>
      <c r="Q906" s="187"/>
      <c r="R906" s="187"/>
      <c r="S906" s="187"/>
      <c r="T906" s="188"/>
      <c r="AT906" s="182" t="s">
        <v>167</v>
      </c>
      <c r="AU906" s="182" t="s">
        <v>157</v>
      </c>
      <c r="AV906" s="14" t="s">
        <v>157</v>
      </c>
      <c r="AW906" s="14" t="s">
        <v>30</v>
      </c>
      <c r="AX906" s="14" t="s">
        <v>76</v>
      </c>
      <c r="AY906" s="182" t="s">
        <v>150</v>
      </c>
    </row>
    <row r="907" spans="2:51" s="13" customFormat="1" ht="11.25">
      <c r="B907" s="173"/>
      <c r="D907" s="174" t="s">
        <v>167</v>
      </c>
      <c r="E907" s="175" t="s">
        <v>1</v>
      </c>
      <c r="F907" s="176" t="s">
        <v>898</v>
      </c>
      <c r="H907" s="175" t="s">
        <v>1</v>
      </c>
      <c r="I907" s="177"/>
      <c r="L907" s="173"/>
      <c r="M907" s="178"/>
      <c r="N907" s="179"/>
      <c r="O907" s="179"/>
      <c r="P907" s="179"/>
      <c r="Q907" s="179"/>
      <c r="R907" s="179"/>
      <c r="S907" s="179"/>
      <c r="T907" s="180"/>
      <c r="AT907" s="175" t="s">
        <v>167</v>
      </c>
      <c r="AU907" s="175" t="s">
        <v>157</v>
      </c>
      <c r="AV907" s="13" t="s">
        <v>81</v>
      </c>
      <c r="AW907" s="13" t="s">
        <v>30</v>
      </c>
      <c r="AX907" s="13" t="s">
        <v>76</v>
      </c>
      <c r="AY907" s="175" t="s">
        <v>150</v>
      </c>
    </row>
    <row r="908" spans="2:51" s="14" customFormat="1" ht="11.25">
      <c r="B908" s="181"/>
      <c r="D908" s="174" t="s">
        <v>167</v>
      </c>
      <c r="E908" s="182" t="s">
        <v>1</v>
      </c>
      <c r="F908" s="183" t="s">
        <v>874</v>
      </c>
      <c r="H908" s="184">
        <v>2.1</v>
      </c>
      <c r="I908" s="185"/>
      <c r="L908" s="181"/>
      <c r="M908" s="186"/>
      <c r="N908" s="187"/>
      <c r="O908" s="187"/>
      <c r="P908" s="187"/>
      <c r="Q908" s="187"/>
      <c r="R908" s="187"/>
      <c r="S908" s="187"/>
      <c r="T908" s="188"/>
      <c r="AT908" s="182" t="s">
        <v>167</v>
      </c>
      <c r="AU908" s="182" t="s">
        <v>157</v>
      </c>
      <c r="AV908" s="14" t="s">
        <v>157</v>
      </c>
      <c r="AW908" s="14" t="s">
        <v>30</v>
      </c>
      <c r="AX908" s="14" t="s">
        <v>76</v>
      </c>
      <c r="AY908" s="182" t="s">
        <v>150</v>
      </c>
    </row>
    <row r="909" spans="2:51" s="13" customFormat="1" ht="11.25">
      <c r="B909" s="173"/>
      <c r="D909" s="174" t="s">
        <v>167</v>
      </c>
      <c r="E909" s="175" t="s">
        <v>1</v>
      </c>
      <c r="F909" s="176" t="s">
        <v>899</v>
      </c>
      <c r="H909" s="175" t="s">
        <v>1</v>
      </c>
      <c r="I909" s="177"/>
      <c r="L909" s="173"/>
      <c r="M909" s="178"/>
      <c r="N909" s="179"/>
      <c r="O909" s="179"/>
      <c r="P909" s="179"/>
      <c r="Q909" s="179"/>
      <c r="R909" s="179"/>
      <c r="S909" s="179"/>
      <c r="T909" s="180"/>
      <c r="AT909" s="175" t="s">
        <v>167</v>
      </c>
      <c r="AU909" s="175" t="s">
        <v>157</v>
      </c>
      <c r="AV909" s="13" t="s">
        <v>81</v>
      </c>
      <c r="AW909" s="13" t="s">
        <v>30</v>
      </c>
      <c r="AX909" s="13" t="s">
        <v>76</v>
      </c>
      <c r="AY909" s="175" t="s">
        <v>150</v>
      </c>
    </row>
    <row r="910" spans="2:51" s="14" customFormat="1" ht="11.25">
      <c r="B910" s="181"/>
      <c r="D910" s="174" t="s">
        <v>167</v>
      </c>
      <c r="E910" s="182" t="s">
        <v>1</v>
      </c>
      <c r="F910" s="183" t="s">
        <v>874</v>
      </c>
      <c r="H910" s="184">
        <v>2.1</v>
      </c>
      <c r="I910" s="185"/>
      <c r="L910" s="181"/>
      <c r="M910" s="186"/>
      <c r="N910" s="187"/>
      <c r="O910" s="187"/>
      <c r="P910" s="187"/>
      <c r="Q910" s="187"/>
      <c r="R910" s="187"/>
      <c r="S910" s="187"/>
      <c r="T910" s="188"/>
      <c r="AT910" s="182" t="s">
        <v>167</v>
      </c>
      <c r="AU910" s="182" t="s">
        <v>157</v>
      </c>
      <c r="AV910" s="14" t="s">
        <v>157</v>
      </c>
      <c r="AW910" s="14" t="s">
        <v>30</v>
      </c>
      <c r="AX910" s="14" t="s">
        <v>76</v>
      </c>
      <c r="AY910" s="182" t="s">
        <v>150</v>
      </c>
    </row>
    <row r="911" spans="2:51" s="13" customFormat="1" ht="11.25">
      <c r="B911" s="173"/>
      <c r="D911" s="174" t="s">
        <v>167</v>
      </c>
      <c r="E911" s="175" t="s">
        <v>1</v>
      </c>
      <c r="F911" s="176" t="s">
        <v>900</v>
      </c>
      <c r="H911" s="175" t="s">
        <v>1</v>
      </c>
      <c r="I911" s="177"/>
      <c r="L911" s="173"/>
      <c r="M911" s="178"/>
      <c r="N911" s="179"/>
      <c r="O911" s="179"/>
      <c r="P911" s="179"/>
      <c r="Q911" s="179"/>
      <c r="R911" s="179"/>
      <c r="S911" s="179"/>
      <c r="T911" s="180"/>
      <c r="AT911" s="175" t="s">
        <v>167</v>
      </c>
      <c r="AU911" s="175" t="s">
        <v>157</v>
      </c>
      <c r="AV911" s="13" t="s">
        <v>81</v>
      </c>
      <c r="AW911" s="13" t="s">
        <v>30</v>
      </c>
      <c r="AX911" s="13" t="s">
        <v>76</v>
      </c>
      <c r="AY911" s="175" t="s">
        <v>150</v>
      </c>
    </row>
    <row r="912" spans="2:51" s="14" customFormat="1" ht="11.25">
      <c r="B912" s="181"/>
      <c r="D912" s="174" t="s">
        <v>167</v>
      </c>
      <c r="E912" s="182" t="s">
        <v>1</v>
      </c>
      <c r="F912" s="183" t="s">
        <v>874</v>
      </c>
      <c r="H912" s="184">
        <v>2.1</v>
      </c>
      <c r="I912" s="185"/>
      <c r="L912" s="181"/>
      <c r="M912" s="186"/>
      <c r="N912" s="187"/>
      <c r="O912" s="187"/>
      <c r="P912" s="187"/>
      <c r="Q912" s="187"/>
      <c r="R912" s="187"/>
      <c r="S912" s="187"/>
      <c r="T912" s="188"/>
      <c r="AT912" s="182" t="s">
        <v>167</v>
      </c>
      <c r="AU912" s="182" t="s">
        <v>157</v>
      </c>
      <c r="AV912" s="14" t="s">
        <v>157</v>
      </c>
      <c r="AW912" s="14" t="s">
        <v>30</v>
      </c>
      <c r="AX912" s="14" t="s">
        <v>76</v>
      </c>
      <c r="AY912" s="182" t="s">
        <v>150</v>
      </c>
    </row>
    <row r="913" spans="2:51" s="13" customFormat="1" ht="11.25">
      <c r="B913" s="173"/>
      <c r="D913" s="174" t="s">
        <v>167</v>
      </c>
      <c r="E913" s="175" t="s">
        <v>1</v>
      </c>
      <c r="F913" s="176" t="s">
        <v>901</v>
      </c>
      <c r="H913" s="175" t="s">
        <v>1</v>
      </c>
      <c r="I913" s="177"/>
      <c r="L913" s="173"/>
      <c r="M913" s="178"/>
      <c r="N913" s="179"/>
      <c r="O913" s="179"/>
      <c r="P913" s="179"/>
      <c r="Q913" s="179"/>
      <c r="R913" s="179"/>
      <c r="S913" s="179"/>
      <c r="T913" s="180"/>
      <c r="AT913" s="175" t="s">
        <v>167</v>
      </c>
      <c r="AU913" s="175" t="s">
        <v>157</v>
      </c>
      <c r="AV913" s="13" t="s">
        <v>81</v>
      </c>
      <c r="AW913" s="13" t="s">
        <v>30</v>
      </c>
      <c r="AX913" s="13" t="s">
        <v>76</v>
      </c>
      <c r="AY913" s="175" t="s">
        <v>150</v>
      </c>
    </row>
    <row r="914" spans="2:51" s="14" customFormat="1" ht="11.25">
      <c r="B914" s="181"/>
      <c r="D914" s="174" t="s">
        <v>167</v>
      </c>
      <c r="E914" s="182" t="s">
        <v>1</v>
      </c>
      <c r="F914" s="183" t="s">
        <v>874</v>
      </c>
      <c r="H914" s="184">
        <v>2.1</v>
      </c>
      <c r="I914" s="185"/>
      <c r="L914" s="181"/>
      <c r="M914" s="186"/>
      <c r="N914" s="187"/>
      <c r="O914" s="187"/>
      <c r="P914" s="187"/>
      <c r="Q914" s="187"/>
      <c r="R914" s="187"/>
      <c r="S914" s="187"/>
      <c r="T914" s="188"/>
      <c r="AT914" s="182" t="s">
        <v>167</v>
      </c>
      <c r="AU914" s="182" t="s">
        <v>157</v>
      </c>
      <c r="AV914" s="14" t="s">
        <v>157</v>
      </c>
      <c r="AW914" s="14" t="s">
        <v>30</v>
      </c>
      <c r="AX914" s="14" t="s">
        <v>76</v>
      </c>
      <c r="AY914" s="182" t="s">
        <v>150</v>
      </c>
    </row>
    <row r="915" spans="2:51" s="13" customFormat="1" ht="11.25">
      <c r="B915" s="173"/>
      <c r="D915" s="174" t="s">
        <v>167</v>
      </c>
      <c r="E915" s="175" t="s">
        <v>1</v>
      </c>
      <c r="F915" s="176" t="s">
        <v>902</v>
      </c>
      <c r="H915" s="175" t="s">
        <v>1</v>
      </c>
      <c r="I915" s="177"/>
      <c r="L915" s="173"/>
      <c r="M915" s="178"/>
      <c r="N915" s="179"/>
      <c r="O915" s="179"/>
      <c r="P915" s="179"/>
      <c r="Q915" s="179"/>
      <c r="R915" s="179"/>
      <c r="S915" s="179"/>
      <c r="T915" s="180"/>
      <c r="AT915" s="175" t="s">
        <v>167</v>
      </c>
      <c r="AU915" s="175" t="s">
        <v>157</v>
      </c>
      <c r="AV915" s="13" t="s">
        <v>81</v>
      </c>
      <c r="AW915" s="13" t="s">
        <v>30</v>
      </c>
      <c r="AX915" s="13" t="s">
        <v>76</v>
      </c>
      <c r="AY915" s="175" t="s">
        <v>150</v>
      </c>
    </row>
    <row r="916" spans="2:51" s="14" customFormat="1" ht="11.25">
      <c r="B916" s="181"/>
      <c r="D916" s="174" t="s">
        <v>167</v>
      </c>
      <c r="E916" s="182" t="s">
        <v>1</v>
      </c>
      <c r="F916" s="183" t="s">
        <v>874</v>
      </c>
      <c r="H916" s="184">
        <v>2.1</v>
      </c>
      <c r="I916" s="185"/>
      <c r="L916" s="181"/>
      <c r="M916" s="186"/>
      <c r="N916" s="187"/>
      <c r="O916" s="187"/>
      <c r="P916" s="187"/>
      <c r="Q916" s="187"/>
      <c r="R916" s="187"/>
      <c r="S916" s="187"/>
      <c r="T916" s="188"/>
      <c r="AT916" s="182" t="s">
        <v>167</v>
      </c>
      <c r="AU916" s="182" t="s">
        <v>157</v>
      </c>
      <c r="AV916" s="14" t="s">
        <v>157</v>
      </c>
      <c r="AW916" s="14" t="s">
        <v>30</v>
      </c>
      <c r="AX916" s="14" t="s">
        <v>76</v>
      </c>
      <c r="AY916" s="182" t="s">
        <v>150</v>
      </c>
    </row>
    <row r="917" spans="2:51" s="13" customFormat="1" ht="11.25">
      <c r="B917" s="173"/>
      <c r="D917" s="174" t="s">
        <v>167</v>
      </c>
      <c r="E917" s="175" t="s">
        <v>1</v>
      </c>
      <c r="F917" s="176" t="s">
        <v>903</v>
      </c>
      <c r="H917" s="175" t="s">
        <v>1</v>
      </c>
      <c r="I917" s="177"/>
      <c r="L917" s="173"/>
      <c r="M917" s="178"/>
      <c r="N917" s="179"/>
      <c r="O917" s="179"/>
      <c r="P917" s="179"/>
      <c r="Q917" s="179"/>
      <c r="R917" s="179"/>
      <c r="S917" s="179"/>
      <c r="T917" s="180"/>
      <c r="AT917" s="175" t="s">
        <v>167</v>
      </c>
      <c r="AU917" s="175" t="s">
        <v>157</v>
      </c>
      <c r="AV917" s="13" t="s">
        <v>81</v>
      </c>
      <c r="AW917" s="13" t="s">
        <v>30</v>
      </c>
      <c r="AX917" s="13" t="s">
        <v>76</v>
      </c>
      <c r="AY917" s="175" t="s">
        <v>150</v>
      </c>
    </row>
    <row r="918" spans="2:51" s="14" customFormat="1" ht="11.25">
      <c r="B918" s="181"/>
      <c r="D918" s="174" t="s">
        <v>167</v>
      </c>
      <c r="E918" s="182" t="s">
        <v>1</v>
      </c>
      <c r="F918" s="183" t="s">
        <v>874</v>
      </c>
      <c r="H918" s="184">
        <v>2.1</v>
      </c>
      <c r="I918" s="185"/>
      <c r="L918" s="181"/>
      <c r="M918" s="186"/>
      <c r="N918" s="187"/>
      <c r="O918" s="187"/>
      <c r="P918" s="187"/>
      <c r="Q918" s="187"/>
      <c r="R918" s="187"/>
      <c r="S918" s="187"/>
      <c r="T918" s="188"/>
      <c r="AT918" s="182" t="s">
        <v>167</v>
      </c>
      <c r="AU918" s="182" t="s">
        <v>157</v>
      </c>
      <c r="AV918" s="14" t="s">
        <v>157</v>
      </c>
      <c r="AW918" s="14" t="s">
        <v>30</v>
      </c>
      <c r="AX918" s="14" t="s">
        <v>76</v>
      </c>
      <c r="AY918" s="182" t="s">
        <v>150</v>
      </c>
    </row>
    <row r="919" spans="2:51" s="13" customFormat="1" ht="11.25">
      <c r="B919" s="173"/>
      <c r="D919" s="174" t="s">
        <v>167</v>
      </c>
      <c r="E919" s="175" t="s">
        <v>1</v>
      </c>
      <c r="F919" s="176" t="s">
        <v>904</v>
      </c>
      <c r="H919" s="175" t="s">
        <v>1</v>
      </c>
      <c r="I919" s="177"/>
      <c r="L919" s="173"/>
      <c r="M919" s="178"/>
      <c r="N919" s="179"/>
      <c r="O919" s="179"/>
      <c r="P919" s="179"/>
      <c r="Q919" s="179"/>
      <c r="R919" s="179"/>
      <c r="S919" s="179"/>
      <c r="T919" s="180"/>
      <c r="AT919" s="175" t="s">
        <v>167</v>
      </c>
      <c r="AU919" s="175" t="s">
        <v>157</v>
      </c>
      <c r="AV919" s="13" t="s">
        <v>81</v>
      </c>
      <c r="AW919" s="13" t="s">
        <v>30</v>
      </c>
      <c r="AX919" s="13" t="s">
        <v>76</v>
      </c>
      <c r="AY919" s="175" t="s">
        <v>150</v>
      </c>
    </row>
    <row r="920" spans="2:51" s="14" customFormat="1" ht="11.25">
      <c r="B920" s="181"/>
      <c r="D920" s="174" t="s">
        <v>167</v>
      </c>
      <c r="E920" s="182" t="s">
        <v>1</v>
      </c>
      <c r="F920" s="183" t="s">
        <v>905</v>
      </c>
      <c r="H920" s="184">
        <v>1.5</v>
      </c>
      <c r="I920" s="185"/>
      <c r="L920" s="181"/>
      <c r="M920" s="186"/>
      <c r="N920" s="187"/>
      <c r="O920" s="187"/>
      <c r="P920" s="187"/>
      <c r="Q920" s="187"/>
      <c r="R920" s="187"/>
      <c r="S920" s="187"/>
      <c r="T920" s="188"/>
      <c r="AT920" s="182" t="s">
        <v>167</v>
      </c>
      <c r="AU920" s="182" t="s">
        <v>157</v>
      </c>
      <c r="AV920" s="14" t="s">
        <v>157</v>
      </c>
      <c r="AW920" s="14" t="s">
        <v>30</v>
      </c>
      <c r="AX920" s="14" t="s">
        <v>76</v>
      </c>
      <c r="AY920" s="182" t="s">
        <v>150</v>
      </c>
    </row>
    <row r="921" spans="2:51" s="13" customFormat="1" ht="11.25">
      <c r="B921" s="173"/>
      <c r="D921" s="174" t="s">
        <v>167</v>
      </c>
      <c r="E921" s="175" t="s">
        <v>1</v>
      </c>
      <c r="F921" s="176" t="s">
        <v>906</v>
      </c>
      <c r="H921" s="175" t="s">
        <v>1</v>
      </c>
      <c r="I921" s="177"/>
      <c r="L921" s="173"/>
      <c r="M921" s="178"/>
      <c r="N921" s="179"/>
      <c r="O921" s="179"/>
      <c r="P921" s="179"/>
      <c r="Q921" s="179"/>
      <c r="R921" s="179"/>
      <c r="S921" s="179"/>
      <c r="T921" s="180"/>
      <c r="AT921" s="175" t="s">
        <v>167</v>
      </c>
      <c r="AU921" s="175" t="s">
        <v>157</v>
      </c>
      <c r="AV921" s="13" t="s">
        <v>81</v>
      </c>
      <c r="AW921" s="13" t="s">
        <v>30</v>
      </c>
      <c r="AX921" s="13" t="s">
        <v>76</v>
      </c>
      <c r="AY921" s="175" t="s">
        <v>150</v>
      </c>
    </row>
    <row r="922" spans="2:51" s="14" customFormat="1" ht="11.25">
      <c r="B922" s="181"/>
      <c r="D922" s="174" t="s">
        <v>167</v>
      </c>
      <c r="E922" s="182" t="s">
        <v>1</v>
      </c>
      <c r="F922" s="183" t="s">
        <v>905</v>
      </c>
      <c r="H922" s="184">
        <v>1.5</v>
      </c>
      <c r="I922" s="185"/>
      <c r="L922" s="181"/>
      <c r="M922" s="186"/>
      <c r="N922" s="187"/>
      <c r="O922" s="187"/>
      <c r="P922" s="187"/>
      <c r="Q922" s="187"/>
      <c r="R922" s="187"/>
      <c r="S922" s="187"/>
      <c r="T922" s="188"/>
      <c r="AT922" s="182" t="s">
        <v>167</v>
      </c>
      <c r="AU922" s="182" t="s">
        <v>157</v>
      </c>
      <c r="AV922" s="14" t="s">
        <v>157</v>
      </c>
      <c r="AW922" s="14" t="s">
        <v>30</v>
      </c>
      <c r="AX922" s="14" t="s">
        <v>76</v>
      </c>
      <c r="AY922" s="182" t="s">
        <v>150</v>
      </c>
    </row>
    <row r="923" spans="2:51" s="13" customFormat="1" ht="11.25">
      <c r="B923" s="173"/>
      <c r="D923" s="174" t="s">
        <v>167</v>
      </c>
      <c r="E923" s="175" t="s">
        <v>1</v>
      </c>
      <c r="F923" s="176" t="s">
        <v>907</v>
      </c>
      <c r="H923" s="175" t="s">
        <v>1</v>
      </c>
      <c r="I923" s="177"/>
      <c r="L923" s="173"/>
      <c r="M923" s="178"/>
      <c r="N923" s="179"/>
      <c r="O923" s="179"/>
      <c r="P923" s="179"/>
      <c r="Q923" s="179"/>
      <c r="R923" s="179"/>
      <c r="S923" s="179"/>
      <c r="T923" s="180"/>
      <c r="AT923" s="175" t="s">
        <v>167</v>
      </c>
      <c r="AU923" s="175" t="s">
        <v>157</v>
      </c>
      <c r="AV923" s="13" t="s">
        <v>81</v>
      </c>
      <c r="AW923" s="13" t="s">
        <v>30</v>
      </c>
      <c r="AX923" s="13" t="s">
        <v>76</v>
      </c>
      <c r="AY923" s="175" t="s">
        <v>150</v>
      </c>
    </row>
    <row r="924" spans="2:51" s="14" customFormat="1" ht="11.25">
      <c r="B924" s="181"/>
      <c r="D924" s="174" t="s">
        <v>167</v>
      </c>
      <c r="E924" s="182" t="s">
        <v>1</v>
      </c>
      <c r="F924" s="183" t="s">
        <v>908</v>
      </c>
      <c r="H924" s="184">
        <v>2.4</v>
      </c>
      <c r="I924" s="185"/>
      <c r="L924" s="181"/>
      <c r="M924" s="186"/>
      <c r="N924" s="187"/>
      <c r="O924" s="187"/>
      <c r="P924" s="187"/>
      <c r="Q924" s="187"/>
      <c r="R924" s="187"/>
      <c r="S924" s="187"/>
      <c r="T924" s="188"/>
      <c r="AT924" s="182" t="s">
        <v>167</v>
      </c>
      <c r="AU924" s="182" t="s">
        <v>157</v>
      </c>
      <c r="AV924" s="14" t="s">
        <v>157</v>
      </c>
      <c r="AW924" s="14" t="s">
        <v>30</v>
      </c>
      <c r="AX924" s="14" t="s">
        <v>76</v>
      </c>
      <c r="AY924" s="182" t="s">
        <v>150</v>
      </c>
    </row>
    <row r="925" spans="2:51" s="13" customFormat="1" ht="11.25">
      <c r="B925" s="173"/>
      <c r="D925" s="174" t="s">
        <v>167</v>
      </c>
      <c r="E925" s="175" t="s">
        <v>1</v>
      </c>
      <c r="F925" s="176" t="s">
        <v>909</v>
      </c>
      <c r="H925" s="175" t="s">
        <v>1</v>
      </c>
      <c r="I925" s="177"/>
      <c r="L925" s="173"/>
      <c r="M925" s="178"/>
      <c r="N925" s="179"/>
      <c r="O925" s="179"/>
      <c r="P925" s="179"/>
      <c r="Q925" s="179"/>
      <c r="R925" s="179"/>
      <c r="S925" s="179"/>
      <c r="T925" s="180"/>
      <c r="AT925" s="175" t="s">
        <v>167</v>
      </c>
      <c r="AU925" s="175" t="s">
        <v>157</v>
      </c>
      <c r="AV925" s="13" t="s">
        <v>81</v>
      </c>
      <c r="AW925" s="13" t="s">
        <v>30</v>
      </c>
      <c r="AX925" s="13" t="s">
        <v>76</v>
      </c>
      <c r="AY925" s="175" t="s">
        <v>150</v>
      </c>
    </row>
    <row r="926" spans="2:51" s="14" customFormat="1" ht="11.25">
      <c r="B926" s="181"/>
      <c r="D926" s="174" t="s">
        <v>167</v>
      </c>
      <c r="E926" s="182" t="s">
        <v>1</v>
      </c>
      <c r="F926" s="183" t="s">
        <v>908</v>
      </c>
      <c r="H926" s="184">
        <v>2.4</v>
      </c>
      <c r="I926" s="185"/>
      <c r="L926" s="181"/>
      <c r="M926" s="186"/>
      <c r="N926" s="187"/>
      <c r="O926" s="187"/>
      <c r="P926" s="187"/>
      <c r="Q926" s="187"/>
      <c r="R926" s="187"/>
      <c r="S926" s="187"/>
      <c r="T926" s="188"/>
      <c r="AT926" s="182" t="s">
        <v>167</v>
      </c>
      <c r="AU926" s="182" t="s">
        <v>157</v>
      </c>
      <c r="AV926" s="14" t="s">
        <v>157</v>
      </c>
      <c r="AW926" s="14" t="s">
        <v>30</v>
      </c>
      <c r="AX926" s="14" t="s">
        <v>76</v>
      </c>
      <c r="AY926" s="182" t="s">
        <v>150</v>
      </c>
    </row>
    <row r="927" spans="2:51" s="13" customFormat="1" ht="11.25">
      <c r="B927" s="173"/>
      <c r="D927" s="174" t="s">
        <v>167</v>
      </c>
      <c r="E927" s="175" t="s">
        <v>1</v>
      </c>
      <c r="F927" s="176" t="s">
        <v>910</v>
      </c>
      <c r="H927" s="175" t="s">
        <v>1</v>
      </c>
      <c r="I927" s="177"/>
      <c r="L927" s="173"/>
      <c r="M927" s="178"/>
      <c r="N927" s="179"/>
      <c r="O927" s="179"/>
      <c r="P927" s="179"/>
      <c r="Q927" s="179"/>
      <c r="R927" s="179"/>
      <c r="S927" s="179"/>
      <c r="T927" s="180"/>
      <c r="AT927" s="175" t="s">
        <v>167</v>
      </c>
      <c r="AU927" s="175" t="s">
        <v>157</v>
      </c>
      <c r="AV927" s="13" t="s">
        <v>81</v>
      </c>
      <c r="AW927" s="13" t="s">
        <v>30</v>
      </c>
      <c r="AX927" s="13" t="s">
        <v>76</v>
      </c>
      <c r="AY927" s="175" t="s">
        <v>150</v>
      </c>
    </row>
    <row r="928" spans="2:51" s="14" customFormat="1" ht="11.25">
      <c r="B928" s="181"/>
      <c r="D928" s="174" t="s">
        <v>167</v>
      </c>
      <c r="E928" s="182" t="s">
        <v>1</v>
      </c>
      <c r="F928" s="183" t="s">
        <v>911</v>
      </c>
      <c r="H928" s="184">
        <v>5.95</v>
      </c>
      <c r="I928" s="185"/>
      <c r="L928" s="181"/>
      <c r="M928" s="186"/>
      <c r="N928" s="187"/>
      <c r="O928" s="187"/>
      <c r="P928" s="187"/>
      <c r="Q928" s="187"/>
      <c r="R928" s="187"/>
      <c r="S928" s="187"/>
      <c r="T928" s="188"/>
      <c r="AT928" s="182" t="s">
        <v>167</v>
      </c>
      <c r="AU928" s="182" t="s">
        <v>157</v>
      </c>
      <c r="AV928" s="14" t="s">
        <v>157</v>
      </c>
      <c r="AW928" s="14" t="s">
        <v>30</v>
      </c>
      <c r="AX928" s="14" t="s">
        <v>76</v>
      </c>
      <c r="AY928" s="182" t="s">
        <v>150</v>
      </c>
    </row>
    <row r="929" spans="2:51" s="16" customFormat="1" ht="11.25">
      <c r="B929" s="197"/>
      <c r="D929" s="174" t="s">
        <v>167</v>
      </c>
      <c r="E929" s="198" t="s">
        <v>1</v>
      </c>
      <c r="F929" s="199" t="s">
        <v>299</v>
      </c>
      <c r="H929" s="200">
        <v>208.8</v>
      </c>
      <c r="I929" s="201"/>
      <c r="L929" s="197"/>
      <c r="M929" s="202"/>
      <c r="N929" s="203"/>
      <c r="O929" s="203"/>
      <c r="P929" s="203"/>
      <c r="Q929" s="203"/>
      <c r="R929" s="203"/>
      <c r="S929" s="203"/>
      <c r="T929" s="204"/>
      <c r="AT929" s="198" t="s">
        <v>167</v>
      </c>
      <c r="AU929" s="198" t="s">
        <v>157</v>
      </c>
      <c r="AV929" s="16" t="s">
        <v>162</v>
      </c>
      <c r="AW929" s="16" t="s">
        <v>30</v>
      </c>
      <c r="AX929" s="16" t="s">
        <v>76</v>
      </c>
      <c r="AY929" s="198" t="s">
        <v>150</v>
      </c>
    </row>
    <row r="930" spans="2:51" s="13" customFormat="1" ht="11.25">
      <c r="B930" s="173"/>
      <c r="D930" s="174" t="s">
        <v>167</v>
      </c>
      <c r="E930" s="175" t="s">
        <v>1</v>
      </c>
      <c r="F930" s="176" t="s">
        <v>396</v>
      </c>
      <c r="H930" s="175" t="s">
        <v>1</v>
      </c>
      <c r="I930" s="177"/>
      <c r="L930" s="173"/>
      <c r="M930" s="178"/>
      <c r="N930" s="179"/>
      <c r="O930" s="179"/>
      <c r="P930" s="179"/>
      <c r="Q930" s="179"/>
      <c r="R930" s="179"/>
      <c r="S930" s="179"/>
      <c r="T930" s="180"/>
      <c r="AT930" s="175" t="s">
        <v>167</v>
      </c>
      <c r="AU930" s="175" t="s">
        <v>157</v>
      </c>
      <c r="AV930" s="13" t="s">
        <v>81</v>
      </c>
      <c r="AW930" s="13" t="s">
        <v>30</v>
      </c>
      <c r="AX930" s="13" t="s">
        <v>76</v>
      </c>
      <c r="AY930" s="175" t="s">
        <v>150</v>
      </c>
    </row>
    <row r="931" spans="2:51" s="13" customFormat="1" ht="11.25">
      <c r="B931" s="173"/>
      <c r="D931" s="174" t="s">
        <v>167</v>
      </c>
      <c r="E931" s="175" t="s">
        <v>1</v>
      </c>
      <c r="F931" s="176" t="s">
        <v>912</v>
      </c>
      <c r="H931" s="175" t="s">
        <v>1</v>
      </c>
      <c r="I931" s="177"/>
      <c r="L931" s="173"/>
      <c r="M931" s="178"/>
      <c r="N931" s="179"/>
      <c r="O931" s="179"/>
      <c r="P931" s="179"/>
      <c r="Q931" s="179"/>
      <c r="R931" s="179"/>
      <c r="S931" s="179"/>
      <c r="T931" s="180"/>
      <c r="AT931" s="175" t="s">
        <v>167</v>
      </c>
      <c r="AU931" s="175" t="s">
        <v>157</v>
      </c>
      <c r="AV931" s="13" t="s">
        <v>81</v>
      </c>
      <c r="AW931" s="13" t="s">
        <v>30</v>
      </c>
      <c r="AX931" s="13" t="s">
        <v>76</v>
      </c>
      <c r="AY931" s="175" t="s">
        <v>150</v>
      </c>
    </row>
    <row r="932" spans="2:51" s="14" customFormat="1" ht="11.25">
      <c r="B932" s="181"/>
      <c r="D932" s="174" t="s">
        <v>167</v>
      </c>
      <c r="E932" s="182" t="s">
        <v>1</v>
      </c>
      <c r="F932" s="183" t="s">
        <v>913</v>
      </c>
      <c r="H932" s="184">
        <v>14.1</v>
      </c>
      <c r="I932" s="185"/>
      <c r="L932" s="181"/>
      <c r="M932" s="186"/>
      <c r="N932" s="187"/>
      <c r="O932" s="187"/>
      <c r="P932" s="187"/>
      <c r="Q932" s="187"/>
      <c r="R932" s="187"/>
      <c r="S932" s="187"/>
      <c r="T932" s="188"/>
      <c r="AT932" s="182" t="s">
        <v>167</v>
      </c>
      <c r="AU932" s="182" t="s">
        <v>157</v>
      </c>
      <c r="AV932" s="14" t="s">
        <v>157</v>
      </c>
      <c r="AW932" s="14" t="s">
        <v>30</v>
      </c>
      <c r="AX932" s="14" t="s">
        <v>76</v>
      </c>
      <c r="AY932" s="182" t="s">
        <v>150</v>
      </c>
    </row>
    <row r="933" spans="2:51" s="14" customFormat="1" ht="11.25">
      <c r="B933" s="181"/>
      <c r="D933" s="174" t="s">
        <v>167</v>
      </c>
      <c r="E933" s="182" t="s">
        <v>1</v>
      </c>
      <c r="F933" s="183" t="s">
        <v>870</v>
      </c>
      <c r="H933" s="184">
        <v>-1.35</v>
      </c>
      <c r="I933" s="185"/>
      <c r="L933" s="181"/>
      <c r="M933" s="186"/>
      <c r="N933" s="187"/>
      <c r="O933" s="187"/>
      <c r="P933" s="187"/>
      <c r="Q933" s="187"/>
      <c r="R933" s="187"/>
      <c r="S933" s="187"/>
      <c r="T933" s="188"/>
      <c r="AT933" s="182" t="s">
        <v>167</v>
      </c>
      <c r="AU933" s="182" t="s">
        <v>157</v>
      </c>
      <c r="AV933" s="14" t="s">
        <v>157</v>
      </c>
      <c r="AW933" s="14" t="s">
        <v>30</v>
      </c>
      <c r="AX933" s="14" t="s">
        <v>76</v>
      </c>
      <c r="AY933" s="182" t="s">
        <v>150</v>
      </c>
    </row>
    <row r="934" spans="2:51" s="13" customFormat="1" ht="11.25">
      <c r="B934" s="173"/>
      <c r="D934" s="174" t="s">
        <v>167</v>
      </c>
      <c r="E934" s="175" t="s">
        <v>1</v>
      </c>
      <c r="F934" s="176" t="s">
        <v>914</v>
      </c>
      <c r="H934" s="175" t="s">
        <v>1</v>
      </c>
      <c r="I934" s="177"/>
      <c r="L934" s="173"/>
      <c r="M934" s="178"/>
      <c r="N934" s="179"/>
      <c r="O934" s="179"/>
      <c r="P934" s="179"/>
      <c r="Q934" s="179"/>
      <c r="R934" s="179"/>
      <c r="S934" s="179"/>
      <c r="T934" s="180"/>
      <c r="AT934" s="175" t="s">
        <v>167</v>
      </c>
      <c r="AU934" s="175" t="s">
        <v>157</v>
      </c>
      <c r="AV934" s="13" t="s">
        <v>81</v>
      </c>
      <c r="AW934" s="13" t="s">
        <v>30</v>
      </c>
      <c r="AX934" s="13" t="s">
        <v>76</v>
      </c>
      <c r="AY934" s="175" t="s">
        <v>150</v>
      </c>
    </row>
    <row r="935" spans="2:51" s="14" customFormat="1" ht="11.25">
      <c r="B935" s="181"/>
      <c r="D935" s="174" t="s">
        <v>167</v>
      </c>
      <c r="E935" s="182" t="s">
        <v>1</v>
      </c>
      <c r="F935" s="183" t="s">
        <v>915</v>
      </c>
      <c r="H935" s="184">
        <v>14.55</v>
      </c>
      <c r="I935" s="185"/>
      <c r="L935" s="181"/>
      <c r="M935" s="186"/>
      <c r="N935" s="187"/>
      <c r="O935" s="187"/>
      <c r="P935" s="187"/>
      <c r="Q935" s="187"/>
      <c r="R935" s="187"/>
      <c r="S935" s="187"/>
      <c r="T935" s="188"/>
      <c r="AT935" s="182" t="s">
        <v>167</v>
      </c>
      <c r="AU935" s="182" t="s">
        <v>157</v>
      </c>
      <c r="AV935" s="14" t="s">
        <v>157</v>
      </c>
      <c r="AW935" s="14" t="s">
        <v>30</v>
      </c>
      <c r="AX935" s="14" t="s">
        <v>76</v>
      </c>
      <c r="AY935" s="182" t="s">
        <v>150</v>
      </c>
    </row>
    <row r="936" spans="2:51" s="14" customFormat="1" ht="11.25">
      <c r="B936" s="181"/>
      <c r="D936" s="174" t="s">
        <v>167</v>
      </c>
      <c r="E936" s="182" t="s">
        <v>1</v>
      </c>
      <c r="F936" s="183" t="s">
        <v>870</v>
      </c>
      <c r="H936" s="184">
        <v>-1.35</v>
      </c>
      <c r="I936" s="185"/>
      <c r="L936" s="181"/>
      <c r="M936" s="186"/>
      <c r="N936" s="187"/>
      <c r="O936" s="187"/>
      <c r="P936" s="187"/>
      <c r="Q936" s="187"/>
      <c r="R936" s="187"/>
      <c r="S936" s="187"/>
      <c r="T936" s="188"/>
      <c r="AT936" s="182" t="s">
        <v>167</v>
      </c>
      <c r="AU936" s="182" t="s">
        <v>157</v>
      </c>
      <c r="AV936" s="14" t="s">
        <v>157</v>
      </c>
      <c r="AW936" s="14" t="s">
        <v>30</v>
      </c>
      <c r="AX936" s="14" t="s">
        <v>76</v>
      </c>
      <c r="AY936" s="182" t="s">
        <v>150</v>
      </c>
    </row>
    <row r="937" spans="2:51" s="13" customFormat="1" ht="11.25">
      <c r="B937" s="173"/>
      <c r="D937" s="174" t="s">
        <v>167</v>
      </c>
      <c r="E937" s="175" t="s">
        <v>1</v>
      </c>
      <c r="F937" s="176" t="s">
        <v>475</v>
      </c>
      <c r="H937" s="175" t="s">
        <v>1</v>
      </c>
      <c r="I937" s="177"/>
      <c r="L937" s="173"/>
      <c r="M937" s="178"/>
      <c r="N937" s="179"/>
      <c r="O937" s="179"/>
      <c r="P937" s="179"/>
      <c r="Q937" s="179"/>
      <c r="R937" s="179"/>
      <c r="S937" s="179"/>
      <c r="T937" s="180"/>
      <c r="AT937" s="175" t="s">
        <v>167</v>
      </c>
      <c r="AU937" s="175" t="s">
        <v>157</v>
      </c>
      <c r="AV937" s="13" t="s">
        <v>81</v>
      </c>
      <c r="AW937" s="13" t="s">
        <v>30</v>
      </c>
      <c r="AX937" s="13" t="s">
        <v>76</v>
      </c>
      <c r="AY937" s="175" t="s">
        <v>150</v>
      </c>
    </row>
    <row r="938" spans="2:51" s="14" customFormat="1" ht="11.25">
      <c r="B938" s="181"/>
      <c r="D938" s="174" t="s">
        <v>167</v>
      </c>
      <c r="E938" s="182" t="s">
        <v>1</v>
      </c>
      <c r="F938" s="183" t="s">
        <v>916</v>
      </c>
      <c r="H938" s="184">
        <v>25.5</v>
      </c>
      <c r="I938" s="185"/>
      <c r="L938" s="181"/>
      <c r="M938" s="186"/>
      <c r="N938" s="187"/>
      <c r="O938" s="187"/>
      <c r="P938" s="187"/>
      <c r="Q938" s="187"/>
      <c r="R938" s="187"/>
      <c r="S938" s="187"/>
      <c r="T938" s="188"/>
      <c r="AT938" s="182" t="s">
        <v>167</v>
      </c>
      <c r="AU938" s="182" t="s">
        <v>157</v>
      </c>
      <c r="AV938" s="14" t="s">
        <v>157</v>
      </c>
      <c r="AW938" s="14" t="s">
        <v>30</v>
      </c>
      <c r="AX938" s="14" t="s">
        <v>76</v>
      </c>
      <c r="AY938" s="182" t="s">
        <v>150</v>
      </c>
    </row>
    <row r="939" spans="2:51" s="14" customFormat="1" ht="11.25">
      <c r="B939" s="181"/>
      <c r="D939" s="174" t="s">
        <v>167</v>
      </c>
      <c r="E939" s="182" t="s">
        <v>1</v>
      </c>
      <c r="F939" s="183" t="s">
        <v>857</v>
      </c>
      <c r="H939" s="184">
        <v>-1.9</v>
      </c>
      <c r="I939" s="185"/>
      <c r="L939" s="181"/>
      <c r="M939" s="186"/>
      <c r="N939" s="187"/>
      <c r="O939" s="187"/>
      <c r="P939" s="187"/>
      <c r="Q939" s="187"/>
      <c r="R939" s="187"/>
      <c r="S939" s="187"/>
      <c r="T939" s="188"/>
      <c r="AT939" s="182" t="s">
        <v>167</v>
      </c>
      <c r="AU939" s="182" t="s">
        <v>157</v>
      </c>
      <c r="AV939" s="14" t="s">
        <v>157</v>
      </c>
      <c r="AW939" s="14" t="s">
        <v>30</v>
      </c>
      <c r="AX939" s="14" t="s">
        <v>76</v>
      </c>
      <c r="AY939" s="182" t="s">
        <v>150</v>
      </c>
    </row>
    <row r="940" spans="2:51" s="13" customFormat="1" ht="11.25">
      <c r="B940" s="173"/>
      <c r="D940" s="174" t="s">
        <v>167</v>
      </c>
      <c r="E940" s="175" t="s">
        <v>1</v>
      </c>
      <c r="F940" s="176" t="s">
        <v>476</v>
      </c>
      <c r="H940" s="175" t="s">
        <v>1</v>
      </c>
      <c r="I940" s="177"/>
      <c r="L940" s="173"/>
      <c r="M940" s="178"/>
      <c r="N940" s="179"/>
      <c r="O940" s="179"/>
      <c r="P940" s="179"/>
      <c r="Q940" s="179"/>
      <c r="R940" s="179"/>
      <c r="S940" s="179"/>
      <c r="T940" s="180"/>
      <c r="AT940" s="175" t="s">
        <v>167</v>
      </c>
      <c r="AU940" s="175" t="s">
        <v>157</v>
      </c>
      <c r="AV940" s="13" t="s">
        <v>81</v>
      </c>
      <c r="AW940" s="13" t="s">
        <v>30</v>
      </c>
      <c r="AX940" s="13" t="s">
        <v>76</v>
      </c>
      <c r="AY940" s="175" t="s">
        <v>150</v>
      </c>
    </row>
    <row r="941" spans="2:51" s="14" customFormat="1" ht="11.25">
      <c r="B941" s="181"/>
      <c r="D941" s="174" t="s">
        <v>167</v>
      </c>
      <c r="E941" s="182" t="s">
        <v>1</v>
      </c>
      <c r="F941" s="183" t="s">
        <v>916</v>
      </c>
      <c r="H941" s="184">
        <v>25.5</v>
      </c>
      <c r="I941" s="185"/>
      <c r="L941" s="181"/>
      <c r="M941" s="186"/>
      <c r="N941" s="187"/>
      <c r="O941" s="187"/>
      <c r="P941" s="187"/>
      <c r="Q941" s="187"/>
      <c r="R941" s="187"/>
      <c r="S941" s="187"/>
      <c r="T941" s="188"/>
      <c r="AT941" s="182" t="s">
        <v>167</v>
      </c>
      <c r="AU941" s="182" t="s">
        <v>157</v>
      </c>
      <c r="AV941" s="14" t="s">
        <v>157</v>
      </c>
      <c r="AW941" s="14" t="s">
        <v>30</v>
      </c>
      <c r="AX941" s="14" t="s">
        <v>76</v>
      </c>
      <c r="AY941" s="182" t="s">
        <v>150</v>
      </c>
    </row>
    <row r="942" spans="2:51" s="14" customFormat="1" ht="11.25">
      <c r="B942" s="181"/>
      <c r="D942" s="174" t="s">
        <v>167</v>
      </c>
      <c r="E942" s="182" t="s">
        <v>1</v>
      </c>
      <c r="F942" s="183" t="s">
        <v>857</v>
      </c>
      <c r="H942" s="184">
        <v>-1.9</v>
      </c>
      <c r="I942" s="185"/>
      <c r="L942" s="181"/>
      <c r="M942" s="186"/>
      <c r="N942" s="187"/>
      <c r="O942" s="187"/>
      <c r="P942" s="187"/>
      <c r="Q942" s="187"/>
      <c r="R942" s="187"/>
      <c r="S942" s="187"/>
      <c r="T942" s="188"/>
      <c r="AT942" s="182" t="s">
        <v>167</v>
      </c>
      <c r="AU942" s="182" t="s">
        <v>157</v>
      </c>
      <c r="AV942" s="14" t="s">
        <v>157</v>
      </c>
      <c r="AW942" s="14" t="s">
        <v>30</v>
      </c>
      <c r="AX942" s="14" t="s">
        <v>76</v>
      </c>
      <c r="AY942" s="182" t="s">
        <v>150</v>
      </c>
    </row>
    <row r="943" spans="2:51" s="13" customFormat="1" ht="11.25">
      <c r="B943" s="173"/>
      <c r="D943" s="174" t="s">
        <v>167</v>
      </c>
      <c r="E943" s="175" t="s">
        <v>1</v>
      </c>
      <c r="F943" s="176" t="s">
        <v>477</v>
      </c>
      <c r="H943" s="175" t="s">
        <v>1</v>
      </c>
      <c r="I943" s="177"/>
      <c r="L943" s="173"/>
      <c r="M943" s="178"/>
      <c r="N943" s="179"/>
      <c r="O943" s="179"/>
      <c r="P943" s="179"/>
      <c r="Q943" s="179"/>
      <c r="R943" s="179"/>
      <c r="S943" s="179"/>
      <c r="T943" s="180"/>
      <c r="AT943" s="175" t="s">
        <v>167</v>
      </c>
      <c r="AU943" s="175" t="s">
        <v>157</v>
      </c>
      <c r="AV943" s="13" t="s">
        <v>81</v>
      </c>
      <c r="AW943" s="13" t="s">
        <v>30</v>
      </c>
      <c r="AX943" s="13" t="s">
        <v>76</v>
      </c>
      <c r="AY943" s="175" t="s">
        <v>150</v>
      </c>
    </row>
    <row r="944" spans="2:51" s="14" customFormat="1" ht="11.25">
      <c r="B944" s="181"/>
      <c r="D944" s="174" t="s">
        <v>167</v>
      </c>
      <c r="E944" s="182" t="s">
        <v>1</v>
      </c>
      <c r="F944" s="183" t="s">
        <v>916</v>
      </c>
      <c r="H944" s="184">
        <v>25.5</v>
      </c>
      <c r="I944" s="185"/>
      <c r="L944" s="181"/>
      <c r="M944" s="186"/>
      <c r="N944" s="187"/>
      <c r="O944" s="187"/>
      <c r="P944" s="187"/>
      <c r="Q944" s="187"/>
      <c r="R944" s="187"/>
      <c r="S944" s="187"/>
      <c r="T944" s="188"/>
      <c r="AT944" s="182" t="s">
        <v>167</v>
      </c>
      <c r="AU944" s="182" t="s">
        <v>157</v>
      </c>
      <c r="AV944" s="14" t="s">
        <v>157</v>
      </c>
      <c r="AW944" s="14" t="s">
        <v>30</v>
      </c>
      <c r="AX944" s="14" t="s">
        <v>76</v>
      </c>
      <c r="AY944" s="182" t="s">
        <v>150</v>
      </c>
    </row>
    <row r="945" spans="2:51" s="14" customFormat="1" ht="11.25">
      <c r="B945" s="181"/>
      <c r="D945" s="174" t="s">
        <v>167</v>
      </c>
      <c r="E945" s="182" t="s">
        <v>1</v>
      </c>
      <c r="F945" s="183" t="s">
        <v>857</v>
      </c>
      <c r="H945" s="184">
        <v>-1.9</v>
      </c>
      <c r="I945" s="185"/>
      <c r="L945" s="181"/>
      <c r="M945" s="186"/>
      <c r="N945" s="187"/>
      <c r="O945" s="187"/>
      <c r="P945" s="187"/>
      <c r="Q945" s="187"/>
      <c r="R945" s="187"/>
      <c r="S945" s="187"/>
      <c r="T945" s="188"/>
      <c r="AT945" s="182" t="s">
        <v>167</v>
      </c>
      <c r="AU945" s="182" t="s">
        <v>157</v>
      </c>
      <c r="AV945" s="14" t="s">
        <v>157</v>
      </c>
      <c r="AW945" s="14" t="s">
        <v>30</v>
      </c>
      <c r="AX945" s="14" t="s">
        <v>76</v>
      </c>
      <c r="AY945" s="182" t="s">
        <v>150</v>
      </c>
    </row>
    <row r="946" spans="2:51" s="13" customFormat="1" ht="11.25">
      <c r="B946" s="173"/>
      <c r="D946" s="174" t="s">
        <v>167</v>
      </c>
      <c r="E946" s="175" t="s">
        <v>1</v>
      </c>
      <c r="F946" s="176" t="s">
        <v>478</v>
      </c>
      <c r="H946" s="175" t="s">
        <v>1</v>
      </c>
      <c r="I946" s="177"/>
      <c r="L946" s="173"/>
      <c r="M946" s="178"/>
      <c r="N946" s="179"/>
      <c r="O946" s="179"/>
      <c r="P946" s="179"/>
      <c r="Q946" s="179"/>
      <c r="R946" s="179"/>
      <c r="S946" s="179"/>
      <c r="T946" s="180"/>
      <c r="AT946" s="175" t="s">
        <v>167</v>
      </c>
      <c r="AU946" s="175" t="s">
        <v>157</v>
      </c>
      <c r="AV946" s="13" t="s">
        <v>81</v>
      </c>
      <c r="AW946" s="13" t="s">
        <v>30</v>
      </c>
      <c r="AX946" s="13" t="s">
        <v>76</v>
      </c>
      <c r="AY946" s="175" t="s">
        <v>150</v>
      </c>
    </row>
    <row r="947" spans="2:51" s="14" customFormat="1" ht="11.25">
      <c r="B947" s="181"/>
      <c r="D947" s="174" t="s">
        <v>167</v>
      </c>
      <c r="E947" s="182" t="s">
        <v>1</v>
      </c>
      <c r="F947" s="183" t="s">
        <v>917</v>
      </c>
      <c r="H947" s="184">
        <v>38.799999999999997</v>
      </c>
      <c r="I947" s="185"/>
      <c r="L947" s="181"/>
      <c r="M947" s="186"/>
      <c r="N947" s="187"/>
      <c r="O947" s="187"/>
      <c r="P947" s="187"/>
      <c r="Q947" s="187"/>
      <c r="R947" s="187"/>
      <c r="S947" s="187"/>
      <c r="T947" s="188"/>
      <c r="AT947" s="182" t="s">
        <v>167</v>
      </c>
      <c r="AU947" s="182" t="s">
        <v>157</v>
      </c>
      <c r="AV947" s="14" t="s">
        <v>157</v>
      </c>
      <c r="AW947" s="14" t="s">
        <v>30</v>
      </c>
      <c r="AX947" s="14" t="s">
        <v>76</v>
      </c>
      <c r="AY947" s="182" t="s">
        <v>150</v>
      </c>
    </row>
    <row r="948" spans="2:51" s="14" customFormat="1" ht="11.25">
      <c r="B948" s="181"/>
      <c r="D948" s="174" t="s">
        <v>167</v>
      </c>
      <c r="E948" s="182" t="s">
        <v>1</v>
      </c>
      <c r="F948" s="183" t="s">
        <v>794</v>
      </c>
      <c r="H948" s="184">
        <v>-3.6</v>
      </c>
      <c r="I948" s="185"/>
      <c r="L948" s="181"/>
      <c r="M948" s="186"/>
      <c r="N948" s="187"/>
      <c r="O948" s="187"/>
      <c r="P948" s="187"/>
      <c r="Q948" s="187"/>
      <c r="R948" s="187"/>
      <c r="S948" s="187"/>
      <c r="T948" s="188"/>
      <c r="AT948" s="182" t="s">
        <v>167</v>
      </c>
      <c r="AU948" s="182" t="s">
        <v>157</v>
      </c>
      <c r="AV948" s="14" t="s">
        <v>157</v>
      </c>
      <c r="AW948" s="14" t="s">
        <v>30</v>
      </c>
      <c r="AX948" s="14" t="s">
        <v>76</v>
      </c>
      <c r="AY948" s="182" t="s">
        <v>150</v>
      </c>
    </row>
    <row r="949" spans="2:51" s="13" customFormat="1" ht="11.25">
      <c r="B949" s="173"/>
      <c r="D949" s="174" t="s">
        <v>167</v>
      </c>
      <c r="E949" s="175" t="s">
        <v>1</v>
      </c>
      <c r="F949" s="176" t="s">
        <v>918</v>
      </c>
      <c r="H949" s="175" t="s">
        <v>1</v>
      </c>
      <c r="I949" s="177"/>
      <c r="L949" s="173"/>
      <c r="M949" s="178"/>
      <c r="N949" s="179"/>
      <c r="O949" s="179"/>
      <c r="P949" s="179"/>
      <c r="Q949" s="179"/>
      <c r="R949" s="179"/>
      <c r="S949" s="179"/>
      <c r="T949" s="180"/>
      <c r="AT949" s="175" t="s">
        <v>167</v>
      </c>
      <c r="AU949" s="175" t="s">
        <v>157</v>
      </c>
      <c r="AV949" s="13" t="s">
        <v>81</v>
      </c>
      <c r="AW949" s="13" t="s">
        <v>30</v>
      </c>
      <c r="AX949" s="13" t="s">
        <v>76</v>
      </c>
      <c r="AY949" s="175" t="s">
        <v>150</v>
      </c>
    </row>
    <row r="950" spans="2:51" s="14" customFormat="1" ht="11.25">
      <c r="B950" s="181"/>
      <c r="D950" s="174" t="s">
        <v>167</v>
      </c>
      <c r="E950" s="182" t="s">
        <v>1</v>
      </c>
      <c r="F950" s="183" t="s">
        <v>919</v>
      </c>
      <c r="H950" s="184">
        <v>15.074999999999999</v>
      </c>
      <c r="I950" s="185"/>
      <c r="L950" s="181"/>
      <c r="M950" s="186"/>
      <c r="N950" s="187"/>
      <c r="O950" s="187"/>
      <c r="P950" s="187"/>
      <c r="Q950" s="187"/>
      <c r="R950" s="187"/>
      <c r="S950" s="187"/>
      <c r="T950" s="188"/>
      <c r="AT950" s="182" t="s">
        <v>167</v>
      </c>
      <c r="AU950" s="182" t="s">
        <v>157</v>
      </c>
      <c r="AV950" s="14" t="s">
        <v>157</v>
      </c>
      <c r="AW950" s="14" t="s">
        <v>30</v>
      </c>
      <c r="AX950" s="14" t="s">
        <v>76</v>
      </c>
      <c r="AY950" s="182" t="s">
        <v>150</v>
      </c>
    </row>
    <row r="951" spans="2:51" s="14" customFormat="1" ht="11.25">
      <c r="B951" s="181"/>
      <c r="D951" s="174" t="s">
        <v>167</v>
      </c>
      <c r="E951" s="182" t="s">
        <v>1</v>
      </c>
      <c r="F951" s="183" t="s">
        <v>870</v>
      </c>
      <c r="H951" s="184">
        <v>-1.35</v>
      </c>
      <c r="I951" s="185"/>
      <c r="L951" s="181"/>
      <c r="M951" s="186"/>
      <c r="N951" s="187"/>
      <c r="O951" s="187"/>
      <c r="P951" s="187"/>
      <c r="Q951" s="187"/>
      <c r="R951" s="187"/>
      <c r="S951" s="187"/>
      <c r="T951" s="188"/>
      <c r="AT951" s="182" t="s">
        <v>167</v>
      </c>
      <c r="AU951" s="182" t="s">
        <v>157</v>
      </c>
      <c r="AV951" s="14" t="s">
        <v>157</v>
      </c>
      <c r="AW951" s="14" t="s">
        <v>30</v>
      </c>
      <c r="AX951" s="14" t="s">
        <v>76</v>
      </c>
      <c r="AY951" s="182" t="s">
        <v>150</v>
      </c>
    </row>
    <row r="952" spans="2:51" s="13" customFormat="1" ht="11.25">
      <c r="B952" s="173"/>
      <c r="D952" s="174" t="s">
        <v>167</v>
      </c>
      <c r="E952" s="175" t="s">
        <v>1</v>
      </c>
      <c r="F952" s="176" t="s">
        <v>920</v>
      </c>
      <c r="H952" s="175" t="s">
        <v>1</v>
      </c>
      <c r="I952" s="177"/>
      <c r="L952" s="173"/>
      <c r="M952" s="178"/>
      <c r="N952" s="179"/>
      <c r="O952" s="179"/>
      <c r="P952" s="179"/>
      <c r="Q952" s="179"/>
      <c r="R952" s="179"/>
      <c r="S952" s="179"/>
      <c r="T952" s="180"/>
      <c r="AT952" s="175" t="s">
        <v>167</v>
      </c>
      <c r="AU952" s="175" t="s">
        <v>157</v>
      </c>
      <c r="AV952" s="13" t="s">
        <v>81</v>
      </c>
      <c r="AW952" s="13" t="s">
        <v>30</v>
      </c>
      <c r="AX952" s="13" t="s">
        <v>76</v>
      </c>
      <c r="AY952" s="175" t="s">
        <v>150</v>
      </c>
    </row>
    <row r="953" spans="2:51" s="14" customFormat="1" ht="11.25">
      <c r="B953" s="181"/>
      <c r="D953" s="174" t="s">
        <v>167</v>
      </c>
      <c r="E953" s="182" t="s">
        <v>1</v>
      </c>
      <c r="F953" s="183" t="s">
        <v>921</v>
      </c>
      <c r="H953" s="184">
        <v>15.9</v>
      </c>
      <c r="I953" s="185"/>
      <c r="L953" s="181"/>
      <c r="M953" s="186"/>
      <c r="N953" s="187"/>
      <c r="O953" s="187"/>
      <c r="P953" s="187"/>
      <c r="Q953" s="187"/>
      <c r="R953" s="187"/>
      <c r="S953" s="187"/>
      <c r="T953" s="188"/>
      <c r="AT953" s="182" t="s">
        <v>167</v>
      </c>
      <c r="AU953" s="182" t="s">
        <v>157</v>
      </c>
      <c r="AV953" s="14" t="s">
        <v>157</v>
      </c>
      <c r="AW953" s="14" t="s">
        <v>30</v>
      </c>
      <c r="AX953" s="14" t="s">
        <v>76</v>
      </c>
      <c r="AY953" s="182" t="s">
        <v>150</v>
      </c>
    </row>
    <row r="954" spans="2:51" s="14" customFormat="1" ht="11.25">
      <c r="B954" s="181"/>
      <c r="D954" s="174" t="s">
        <v>167</v>
      </c>
      <c r="E954" s="182" t="s">
        <v>1</v>
      </c>
      <c r="F954" s="183" t="s">
        <v>717</v>
      </c>
      <c r="H954" s="184">
        <v>-1.8</v>
      </c>
      <c r="I954" s="185"/>
      <c r="L954" s="181"/>
      <c r="M954" s="186"/>
      <c r="N954" s="187"/>
      <c r="O954" s="187"/>
      <c r="P954" s="187"/>
      <c r="Q954" s="187"/>
      <c r="R954" s="187"/>
      <c r="S954" s="187"/>
      <c r="T954" s="188"/>
      <c r="AT954" s="182" t="s">
        <v>167</v>
      </c>
      <c r="AU954" s="182" t="s">
        <v>157</v>
      </c>
      <c r="AV954" s="14" t="s">
        <v>157</v>
      </c>
      <c r="AW954" s="14" t="s">
        <v>30</v>
      </c>
      <c r="AX954" s="14" t="s">
        <v>76</v>
      </c>
      <c r="AY954" s="182" t="s">
        <v>150</v>
      </c>
    </row>
    <row r="955" spans="2:51" s="14" customFormat="1" ht="11.25">
      <c r="B955" s="181"/>
      <c r="D955" s="174" t="s">
        <v>167</v>
      </c>
      <c r="E955" s="182" t="s">
        <v>1</v>
      </c>
      <c r="F955" s="183" t="s">
        <v>857</v>
      </c>
      <c r="H955" s="184">
        <v>-1.9</v>
      </c>
      <c r="I955" s="185"/>
      <c r="L955" s="181"/>
      <c r="M955" s="186"/>
      <c r="N955" s="187"/>
      <c r="O955" s="187"/>
      <c r="P955" s="187"/>
      <c r="Q955" s="187"/>
      <c r="R955" s="187"/>
      <c r="S955" s="187"/>
      <c r="T955" s="188"/>
      <c r="AT955" s="182" t="s">
        <v>167</v>
      </c>
      <c r="AU955" s="182" t="s">
        <v>157</v>
      </c>
      <c r="AV955" s="14" t="s">
        <v>157</v>
      </c>
      <c r="AW955" s="14" t="s">
        <v>30</v>
      </c>
      <c r="AX955" s="14" t="s">
        <v>76</v>
      </c>
      <c r="AY955" s="182" t="s">
        <v>150</v>
      </c>
    </row>
    <row r="956" spans="2:51" s="13" customFormat="1" ht="11.25">
      <c r="B956" s="173"/>
      <c r="D956" s="174" t="s">
        <v>167</v>
      </c>
      <c r="E956" s="175" t="s">
        <v>1</v>
      </c>
      <c r="F956" s="176" t="s">
        <v>922</v>
      </c>
      <c r="H956" s="175" t="s">
        <v>1</v>
      </c>
      <c r="I956" s="177"/>
      <c r="L956" s="173"/>
      <c r="M956" s="178"/>
      <c r="N956" s="179"/>
      <c r="O956" s="179"/>
      <c r="P956" s="179"/>
      <c r="Q956" s="179"/>
      <c r="R956" s="179"/>
      <c r="S956" s="179"/>
      <c r="T956" s="180"/>
      <c r="AT956" s="175" t="s">
        <v>167</v>
      </c>
      <c r="AU956" s="175" t="s">
        <v>157</v>
      </c>
      <c r="AV956" s="13" t="s">
        <v>81</v>
      </c>
      <c r="AW956" s="13" t="s">
        <v>30</v>
      </c>
      <c r="AX956" s="13" t="s">
        <v>76</v>
      </c>
      <c r="AY956" s="175" t="s">
        <v>150</v>
      </c>
    </row>
    <row r="957" spans="2:51" s="14" customFormat="1" ht="11.25">
      <c r="B957" s="181"/>
      <c r="D957" s="174" t="s">
        <v>167</v>
      </c>
      <c r="E957" s="182" t="s">
        <v>1</v>
      </c>
      <c r="F957" s="183" t="s">
        <v>923</v>
      </c>
      <c r="H957" s="184">
        <v>12</v>
      </c>
      <c r="I957" s="185"/>
      <c r="L957" s="181"/>
      <c r="M957" s="186"/>
      <c r="N957" s="187"/>
      <c r="O957" s="187"/>
      <c r="P957" s="187"/>
      <c r="Q957" s="187"/>
      <c r="R957" s="187"/>
      <c r="S957" s="187"/>
      <c r="T957" s="188"/>
      <c r="AT957" s="182" t="s">
        <v>167</v>
      </c>
      <c r="AU957" s="182" t="s">
        <v>157</v>
      </c>
      <c r="AV957" s="14" t="s">
        <v>157</v>
      </c>
      <c r="AW957" s="14" t="s">
        <v>30</v>
      </c>
      <c r="AX957" s="14" t="s">
        <v>76</v>
      </c>
      <c r="AY957" s="182" t="s">
        <v>150</v>
      </c>
    </row>
    <row r="958" spans="2:51" s="14" customFormat="1" ht="11.25">
      <c r="B958" s="181"/>
      <c r="D958" s="174" t="s">
        <v>167</v>
      </c>
      <c r="E958" s="182" t="s">
        <v>1</v>
      </c>
      <c r="F958" s="183" t="s">
        <v>924</v>
      </c>
      <c r="H958" s="184">
        <v>-1.425</v>
      </c>
      <c r="I958" s="185"/>
      <c r="L958" s="181"/>
      <c r="M958" s="186"/>
      <c r="N958" s="187"/>
      <c r="O958" s="187"/>
      <c r="P958" s="187"/>
      <c r="Q958" s="187"/>
      <c r="R958" s="187"/>
      <c r="S958" s="187"/>
      <c r="T958" s="188"/>
      <c r="AT958" s="182" t="s">
        <v>167</v>
      </c>
      <c r="AU958" s="182" t="s">
        <v>157</v>
      </c>
      <c r="AV958" s="14" t="s">
        <v>157</v>
      </c>
      <c r="AW958" s="14" t="s">
        <v>30</v>
      </c>
      <c r="AX958" s="14" t="s">
        <v>76</v>
      </c>
      <c r="AY958" s="182" t="s">
        <v>150</v>
      </c>
    </row>
    <row r="959" spans="2:51" s="13" customFormat="1" ht="11.25">
      <c r="B959" s="173"/>
      <c r="D959" s="174" t="s">
        <v>167</v>
      </c>
      <c r="E959" s="175" t="s">
        <v>1</v>
      </c>
      <c r="F959" s="176" t="s">
        <v>925</v>
      </c>
      <c r="H959" s="175" t="s">
        <v>1</v>
      </c>
      <c r="I959" s="177"/>
      <c r="L959" s="173"/>
      <c r="M959" s="178"/>
      <c r="N959" s="179"/>
      <c r="O959" s="179"/>
      <c r="P959" s="179"/>
      <c r="Q959" s="179"/>
      <c r="R959" s="179"/>
      <c r="S959" s="179"/>
      <c r="T959" s="180"/>
      <c r="AT959" s="175" t="s">
        <v>167</v>
      </c>
      <c r="AU959" s="175" t="s">
        <v>157</v>
      </c>
      <c r="AV959" s="13" t="s">
        <v>81</v>
      </c>
      <c r="AW959" s="13" t="s">
        <v>30</v>
      </c>
      <c r="AX959" s="13" t="s">
        <v>76</v>
      </c>
      <c r="AY959" s="175" t="s">
        <v>150</v>
      </c>
    </row>
    <row r="960" spans="2:51" s="14" customFormat="1" ht="11.25">
      <c r="B960" s="181"/>
      <c r="D960" s="174" t="s">
        <v>167</v>
      </c>
      <c r="E960" s="182" t="s">
        <v>1</v>
      </c>
      <c r="F960" s="183" t="s">
        <v>926</v>
      </c>
      <c r="H960" s="184">
        <v>11.85</v>
      </c>
      <c r="I960" s="185"/>
      <c r="L960" s="181"/>
      <c r="M960" s="186"/>
      <c r="N960" s="187"/>
      <c r="O960" s="187"/>
      <c r="P960" s="187"/>
      <c r="Q960" s="187"/>
      <c r="R960" s="187"/>
      <c r="S960" s="187"/>
      <c r="T960" s="188"/>
      <c r="AT960" s="182" t="s">
        <v>167</v>
      </c>
      <c r="AU960" s="182" t="s">
        <v>157</v>
      </c>
      <c r="AV960" s="14" t="s">
        <v>157</v>
      </c>
      <c r="AW960" s="14" t="s">
        <v>30</v>
      </c>
      <c r="AX960" s="14" t="s">
        <v>76</v>
      </c>
      <c r="AY960" s="182" t="s">
        <v>150</v>
      </c>
    </row>
    <row r="961" spans="1:65" s="14" customFormat="1" ht="11.25">
      <c r="B961" s="181"/>
      <c r="D961" s="174" t="s">
        <v>167</v>
      </c>
      <c r="E961" s="182" t="s">
        <v>1</v>
      </c>
      <c r="F961" s="183" t="s">
        <v>924</v>
      </c>
      <c r="H961" s="184">
        <v>-1.425</v>
      </c>
      <c r="I961" s="185"/>
      <c r="L961" s="181"/>
      <c r="M961" s="186"/>
      <c r="N961" s="187"/>
      <c r="O961" s="187"/>
      <c r="P961" s="187"/>
      <c r="Q961" s="187"/>
      <c r="R961" s="187"/>
      <c r="S961" s="187"/>
      <c r="T961" s="188"/>
      <c r="AT961" s="182" t="s">
        <v>167</v>
      </c>
      <c r="AU961" s="182" t="s">
        <v>157</v>
      </c>
      <c r="AV961" s="14" t="s">
        <v>157</v>
      </c>
      <c r="AW961" s="14" t="s">
        <v>30</v>
      </c>
      <c r="AX961" s="14" t="s">
        <v>76</v>
      </c>
      <c r="AY961" s="182" t="s">
        <v>150</v>
      </c>
    </row>
    <row r="962" spans="1:65" s="13" customFormat="1" ht="11.25">
      <c r="B962" s="173"/>
      <c r="D962" s="174" t="s">
        <v>167</v>
      </c>
      <c r="E962" s="175" t="s">
        <v>1</v>
      </c>
      <c r="F962" s="176" t="s">
        <v>927</v>
      </c>
      <c r="H962" s="175" t="s">
        <v>1</v>
      </c>
      <c r="I962" s="177"/>
      <c r="L962" s="173"/>
      <c r="M962" s="178"/>
      <c r="N962" s="179"/>
      <c r="O962" s="179"/>
      <c r="P962" s="179"/>
      <c r="Q962" s="179"/>
      <c r="R962" s="179"/>
      <c r="S962" s="179"/>
      <c r="T962" s="180"/>
      <c r="AT962" s="175" t="s">
        <v>167</v>
      </c>
      <c r="AU962" s="175" t="s">
        <v>157</v>
      </c>
      <c r="AV962" s="13" t="s">
        <v>81</v>
      </c>
      <c r="AW962" s="13" t="s">
        <v>30</v>
      </c>
      <c r="AX962" s="13" t="s">
        <v>76</v>
      </c>
      <c r="AY962" s="175" t="s">
        <v>150</v>
      </c>
    </row>
    <row r="963" spans="1:65" s="14" customFormat="1" ht="11.25">
      <c r="B963" s="181"/>
      <c r="D963" s="174" t="s">
        <v>167</v>
      </c>
      <c r="E963" s="182" t="s">
        <v>1</v>
      </c>
      <c r="F963" s="183" t="s">
        <v>928</v>
      </c>
      <c r="H963" s="184">
        <v>15.7</v>
      </c>
      <c r="I963" s="185"/>
      <c r="L963" s="181"/>
      <c r="M963" s="186"/>
      <c r="N963" s="187"/>
      <c r="O963" s="187"/>
      <c r="P963" s="187"/>
      <c r="Q963" s="187"/>
      <c r="R963" s="187"/>
      <c r="S963" s="187"/>
      <c r="T963" s="188"/>
      <c r="AT963" s="182" t="s">
        <v>167</v>
      </c>
      <c r="AU963" s="182" t="s">
        <v>157</v>
      </c>
      <c r="AV963" s="14" t="s">
        <v>157</v>
      </c>
      <c r="AW963" s="14" t="s">
        <v>30</v>
      </c>
      <c r="AX963" s="14" t="s">
        <v>76</v>
      </c>
      <c r="AY963" s="182" t="s">
        <v>150</v>
      </c>
    </row>
    <row r="964" spans="1:65" s="14" customFormat="1" ht="11.25">
      <c r="B964" s="181"/>
      <c r="D964" s="174" t="s">
        <v>167</v>
      </c>
      <c r="E964" s="182" t="s">
        <v>1</v>
      </c>
      <c r="F964" s="183" t="s">
        <v>717</v>
      </c>
      <c r="H964" s="184">
        <v>-1.8</v>
      </c>
      <c r="I964" s="185"/>
      <c r="L964" s="181"/>
      <c r="M964" s="186"/>
      <c r="N964" s="187"/>
      <c r="O964" s="187"/>
      <c r="P964" s="187"/>
      <c r="Q964" s="187"/>
      <c r="R964" s="187"/>
      <c r="S964" s="187"/>
      <c r="T964" s="188"/>
      <c r="AT964" s="182" t="s">
        <v>167</v>
      </c>
      <c r="AU964" s="182" t="s">
        <v>157</v>
      </c>
      <c r="AV964" s="14" t="s">
        <v>157</v>
      </c>
      <c r="AW964" s="14" t="s">
        <v>30</v>
      </c>
      <c r="AX964" s="14" t="s">
        <v>76</v>
      </c>
      <c r="AY964" s="182" t="s">
        <v>150</v>
      </c>
    </row>
    <row r="965" spans="1:65" s="14" customFormat="1" ht="11.25">
      <c r="B965" s="181"/>
      <c r="D965" s="174" t="s">
        <v>167</v>
      </c>
      <c r="E965" s="182" t="s">
        <v>1</v>
      </c>
      <c r="F965" s="183" t="s">
        <v>857</v>
      </c>
      <c r="H965" s="184">
        <v>-1.9</v>
      </c>
      <c r="I965" s="185"/>
      <c r="L965" s="181"/>
      <c r="M965" s="186"/>
      <c r="N965" s="187"/>
      <c r="O965" s="187"/>
      <c r="P965" s="187"/>
      <c r="Q965" s="187"/>
      <c r="R965" s="187"/>
      <c r="S965" s="187"/>
      <c r="T965" s="188"/>
      <c r="AT965" s="182" t="s">
        <v>167</v>
      </c>
      <c r="AU965" s="182" t="s">
        <v>157</v>
      </c>
      <c r="AV965" s="14" t="s">
        <v>157</v>
      </c>
      <c r="AW965" s="14" t="s">
        <v>30</v>
      </c>
      <c r="AX965" s="14" t="s">
        <v>76</v>
      </c>
      <c r="AY965" s="182" t="s">
        <v>150</v>
      </c>
    </row>
    <row r="966" spans="1:65" s="13" customFormat="1" ht="11.25">
      <c r="B966" s="173"/>
      <c r="D966" s="174" t="s">
        <v>167</v>
      </c>
      <c r="E966" s="175" t="s">
        <v>1</v>
      </c>
      <c r="F966" s="176" t="s">
        <v>929</v>
      </c>
      <c r="H966" s="175" t="s">
        <v>1</v>
      </c>
      <c r="I966" s="177"/>
      <c r="L966" s="173"/>
      <c r="M966" s="178"/>
      <c r="N966" s="179"/>
      <c r="O966" s="179"/>
      <c r="P966" s="179"/>
      <c r="Q966" s="179"/>
      <c r="R966" s="179"/>
      <c r="S966" s="179"/>
      <c r="T966" s="180"/>
      <c r="AT966" s="175" t="s">
        <v>167</v>
      </c>
      <c r="AU966" s="175" t="s">
        <v>157</v>
      </c>
      <c r="AV966" s="13" t="s">
        <v>81</v>
      </c>
      <c r="AW966" s="13" t="s">
        <v>30</v>
      </c>
      <c r="AX966" s="13" t="s">
        <v>76</v>
      </c>
      <c r="AY966" s="175" t="s">
        <v>150</v>
      </c>
    </row>
    <row r="967" spans="1:65" s="14" customFormat="1" ht="11.25">
      <c r="B967" s="181"/>
      <c r="D967" s="174" t="s">
        <v>167</v>
      </c>
      <c r="E967" s="182" t="s">
        <v>1</v>
      </c>
      <c r="F967" s="183" t="s">
        <v>908</v>
      </c>
      <c r="H967" s="184">
        <v>2.4</v>
      </c>
      <c r="I967" s="185"/>
      <c r="L967" s="181"/>
      <c r="M967" s="186"/>
      <c r="N967" s="187"/>
      <c r="O967" s="187"/>
      <c r="P967" s="187"/>
      <c r="Q967" s="187"/>
      <c r="R967" s="187"/>
      <c r="S967" s="187"/>
      <c r="T967" s="188"/>
      <c r="AT967" s="182" t="s">
        <v>167</v>
      </c>
      <c r="AU967" s="182" t="s">
        <v>157</v>
      </c>
      <c r="AV967" s="14" t="s">
        <v>157</v>
      </c>
      <c r="AW967" s="14" t="s">
        <v>30</v>
      </c>
      <c r="AX967" s="14" t="s">
        <v>76</v>
      </c>
      <c r="AY967" s="182" t="s">
        <v>150</v>
      </c>
    </row>
    <row r="968" spans="1:65" s="13" customFormat="1" ht="11.25">
      <c r="B968" s="173"/>
      <c r="D968" s="174" t="s">
        <v>167</v>
      </c>
      <c r="E968" s="175" t="s">
        <v>1</v>
      </c>
      <c r="F968" s="176" t="s">
        <v>930</v>
      </c>
      <c r="H968" s="175" t="s">
        <v>1</v>
      </c>
      <c r="I968" s="177"/>
      <c r="L968" s="173"/>
      <c r="M968" s="178"/>
      <c r="N968" s="179"/>
      <c r="O968" s="179"/>
      <c r="P968" s="179"/>
      <c r="Q968" s="179"/>
      <c r="R968" s="179"/>
      <c r="S968" s="179"/>
      <c r="T968" s="180"/>
      <c r="AT968" s="175" t="s">
        <v>167</v>
      </c>
      <c r="AU968" s="175" t="s">
        <v>157</v>
      </c>
      <c r="AV968" s="13" t="s">
        <v>81</v>
      </c>
      <c r="AW968" s="13" t="s">
        <v>30</v>
      </c>
      <c r="AX968" s="13" t="s">
        <v>76</v>
      </c>
      <c r="AY968" s="175" t="s">
        <v>150</v>
      </c>
    </row>
    <row r="969" spans="1:65" s="14" customFormat="1" ht="11.25">
      <c r="B969" s="181"/>
      <c r="D969" s="174" t="s">
        <v>167</v>
      </c>
      <c r="E969" s="182" t="s">
        <v>1</v>
      </c>
      <c r="F969" s="183" t="s">
        <v>931</v>
      </c>
      <c r="H969" s="184">
        <v>10.220000000000001</v>
      </c>
      <c r="I969" s="185"/>
      <c r="L969" s="181"/>
      <c r="M969" s="186"/>
      <c r="N969" s="187"/>
      <c r="O969" s="187"/>
      <c r="P969" s="187"/>
      <c r="Q969" s="187"/>
      <c r="R969" s="187"/>
      <c r="S969" s="187"/>
      <c r="T969" s="188"/>
      <c r="AT969" s="182" t="s">
        <v>167</v>
      </c>
      <c r="AU969" s="182" t="s">
        <v>157</v>
      </c>
      <c r="AV969" s="14" t="s">
        <v>157</v>
      </c>
      <c r="AW969" s="14" t="s">
        <v>30</v>
      </c>
      <c r="AX969" s="14" t="s">
        <v>76</v>
      </c>
      <c r="AY969" s="182" t="s">
        <v>150</v>
      </c>
    </row>
    <row r="970" spans="1:65" s="16" customFormat="1" ht="11.25">
      <c r="B970" s="197"/>
      <c r="D970" s="174" t="s">
        <v>167</v>
      </c>
      <c r="E970" s="198" t="s">
        <v>1</v>
      </c>
      <c r="F970" s="199" t="s">
        <v>299</v>
      </c>
      <c r="H970" s="200">
        <v>203.495</v>
      </c>
      <c r="I970" s="201"/>
      <c r="L970" s="197"/>
      <c r="M970" s="202"/>
      <c r="N970" s="203"/>
      <c r="O970" s="203"/>
      <c r="P970" s="203"/>
      <c r="Q970" s="203"/>
      <c r="R970" s="203"/>
      <c r="S970" s="203"/>
      <c r="T970" s="204"/>
      <c r="AT970" s="198" t="s">
        <v>167</v>
      </c>
      <c r="AU970" s="198" t="s">
        <v>157</v>
      </c>
      <c r="AV970" s="16" t="s">
        <v>162</v>
      </c>
      <c r="AW970" s="16" t="s">
        <v>30</v>
      </c>
      <c r="AX970" s="16" t="s">
        <v>76</v>
      </c>
      <c r="AY970" s="198" t="s">
        <v>150</v>
      </c>
    </row>
    <row r="971" spans="1:65" s="15" customFormat="1" ht="11.25">
      <c r="B971" s="189"/>
      <c r="D971" s="174" t="s">
        <v>167</v>
      </c>
      <c r="E971" s="190" t="s">
        <v>1</v>
      </c>
      <c r="F971" s="191" t="s">
        <v>173</v>
      </c>
      <c r="H971" s="192">
        <v>685.03500000000099</v>
      </c>
      <c r="I971" s="193"/>
      <c r="L971" s="189"/>
      <c r="M971" s="194"/>
      <c r="N971" s="195"/>
      <c r="O971" s="195"/>
      <c r="P971" s="195"/>
      <c r="Q971" s="195"/>
      <c r="R971" s="195"/>
      <c r="S971" s="195"/>
      <c r="T971" s="196"/>
      <c r="AT971" s="190" t="s">
        <v>167</v>
      </c>
      <c r="AU971" s="190" t="s">
        <v>157</v>
      </c>
      <c r="AV971" s="15" t="s">
        <v>156</v>
      </c>
      <c r="AW971" s="15" t="s">
        <v>30</v>
      </c>
      <c r="AX971" s="15" t="s">
        <v>81</v>
      </c>
      <c r="AY971" s="190" t="s">
        <v>150</v>
      </c>
    </row>
    <row r="972" spans="1:65" s="2" customFormat="1" ht="24" customHeight="1">
      <c r="A972" s="33"/>
      <c r="B972" s="158"/>
      <c r="C972" s="159" t="s">
        <v>932</v>
      </c>
      <c r="D972" s="159" t="s">
        <v>152</v>
      </c>
      <c r="E972" s="160" t="s">
        <v>933</v>
      </c>
      <c r="F972" s="161" t="s">
        <v>934</v>
      </c>
      <c r="G972" s="162" t="s">
        <v>155</v>
      </c>
      <c r="H972" s="163">
        <v>1654.0039999999999</v>
      </c>
      <c r="I972" s="164"/>
      <c r="J972" s="163">
        <f>ROUND(I972*H972,3)</f>
        <v>0</v>
      </c>
      <c r="K972" s="165"/>
      <c r="L972" s="34"/>
      <c r="M972" s="166" t="s">
        <v>1</v>
      </c>
      <c r="N972" s="167" t="s">
        <v>42</v>
      </c>
      <c r="O972" s="59"/>
      <c r="P972" s="168">
        <f>O972*H972</f>
        <v>0</v>
      </c>
      <c r="Q972" s="168">
        <v>4.7940000000000003E-2</v>
      </c>
      <c r="R972" s="168">
        <f>Q972*H972</f>
        <v>79.292951760000008</v>
      </c>
      <c r="S972" s="168">
        <v>0</v>
      </c>
      <c r="T972" s="169">
        <f>S972*H972</f>
        <v>0</v>
      </c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R972" s="170" t="s">
        <v>156</v>
      </c>
      <c r="AT972" s="170" t="s">
        <v>152</v>
      </c>
      <c r="AU972" s="170" t="s">
        <v>157</v>
      </c>
      <c r="AY972" s="18" t="s">
        <v>150</v>
      </c>
      <c r="BE972" s="171">
        <f>IF(N972="základná",J972,0)</f>
        <v>0</v>
      </c>
      <c r="BF972" s="171">
        <f>IF(N972="znížená",J972,0)</f>
        <v>0</v>
      </c>
      <c r="BG972" s="171">
        <f>IF(N972="zákl. prenesená",J972,0)</f>
        <v>0</v>
      </c>
      <c r="BH972" s="171">
        <f>IF(N972="zníž. prenesená",J972,0)</f>
        <v>0</v>
      </c>
      <c r="BI972" s="171">
        <f>IF(N972="nulová",J972,0)</f>
        <v>0</v>
      </c>
      <c r="BJ972" s="18" t="s">
        <v>157</v>
      </c>
      <c r="BK972" s="172">
        <f>ROUND(I972*H972,3)</f>
        <v>0</v>
      </c>
      <c r="BL972" s="18" t="s">
        <v>156</v>
      </c>
      <c r="BM972" s="170" t="s">
        <v>935</v>
      </c>
    </row>
    <row r="973" spans="1:65" s="13" customFormat="1" ht="11.25">
      <c r="B973" s="173"/>
      <c r="D973" s="174" t="s">
        <v>167</v>
      </c>
      <c r="E973" s="175" t="s">
        <v>1</v>
      </c>
      <c r="F973" s="176" t="s">
        <v>215</v>
      </c>
      <c r="H973" s="175" t="s">
        <v>1</v>
      </c>
      <c r="I973" s="177"/>
      <c r="L973" s="173"/>
      <c r="M973" s="178"/>
      <c r="N973" s="179"/>
      <c r="O973" s="179"/>
      <c r="P973" s="179"/>
      <c r="Q973" s="179"/>
      <c r="R973" s="179"/>
      <c r="S973" s="179"/>
      <c r="T973" s="180"/>
      <c r="AT973" s="175" t="s">
        <v>167</v>
      </c>
      <c r="AU973" s="175" t="s">
        <v>157</v>
      </c>
      <c r="AV973" s="13" t="s">
        <v>81</v>
      </c>
      <c r="AW973" s="13" t="s">
        <v>30</v>
      </c>
      <c r="AX973" s="13" t="s">
        <v>76</v>
      </c>
      <c r="AY973" s="175" t="s">
        <v>150</v>
      </c>
    </row>
    <row r="974" spans="1:65" s="13" customFormat="1" ht="11.25">
      <c r="B974" s="173"/>
      <c r="D974" s="174" t="s">
        <v>167</v>
      </c>
      <c r="E974" s="175" t="s">
        <v>1</v>
      </c>
      <c r="F974" s="176" t="s">
        <v>936</v>
      </c>
      <c r="H974" s="175" t="s">
        <v>1</v>
      </c>
      <c r="I974" s="177"/>
      <c r="L974" s="173"/>
      <c r="M974" s="178"/>
      <c r="N974" s="179"/>
      <c r="O974" s="179"/>
      <c r="P974" s="179"/>
      <c r="Q974" s="179"/>
      <c r="R974" s="179"/>
      <c r="S974" s="179"/>
      <c r="T974" s="180"/>
      <c r="AT974" s="175" t="s">
        <v>167</v>
      </c>
      <c r="AU974" s="175" t="s">
        <v>157</v>
      </c>
      <c r="AV974" s="13" t="s">
        <v>81</v>
      </c>
      <c r="AW974" s="13" t="s">
        <v>30</v>
      </c>
      <c r="AX974" s="13" t="s">
        <v>76</v>
      </c>
      <c r="AY974" s="175" t="s">
        <v>150</v>
      </c>
    </row>
    <row r="975" spans="1:65" s="14" customFormat="1" ht="11.25">
      <c r="B975" s="181"/>
      <c r="D975" s="174" t="s">
        <v>167</v>
      </c>
      <c r="E975" s="182" t="s">
        <v>1</v>
      </c>
      <c r="F975" s="183" t="s">
        <v>431</v>
      </c>
      <c r="H975" s="184">
        <v>21.535</v>
      </c>
      <c r="I975" s="185"/>
      <c r="L975" s="181"/>
      <c r="M975" s="186"/>
      <c r="N975" s="187"/>
      <c r="O975" s="187"/>
      <c r="P975" s="187"/>
      <c r="Q975" s="187"/>
      <c r="R975" s="187"/>
      <c r="S975" s="187"/>
      <c r="T975" s="188"/>
      <c r="AT975" s="182" t="s">
        <v>167</v>
      </c>
      <c r="AU975" s="182" t="s">
        <v>157</v>
      </c>
      <c r="AV975" s="14" t="s">
        <v>157</v>
      </c>
      <c r="AW975" s="14" t="s">
        <v>30</v>
      </c>
      <c r="AX975" s="14" t="s">
        <v>76</v>
      </c>
      <c r="AY975" s="182" t="s">
        <v>150</v>
      </c>
    </row>
    <row r="976" spans="1:65" s="14" customFormat="1" ht="11.25">
      <c r="B976" s="181"/>
      <c r="D976" s="174" t="s">
        <v>167</v>
      </c>
      <c r="E976" s="182" t="s">
        <v>1</v>
      </c>
      <c r="F976" s="183" t="s">
        <v>424</v>
      </c>
      <c r="H976" s="184">
        <v>-2.02</v>
      </c>
      <c r="I976" s="185"/>
      <c r="L976" s="181"/>
      <c r="M976" s="186"/>
      <c r="N976" s="187"/>
      <c r="O976" s="187"/>
      <c r="P976" s="187"/>
      <c r="Q976" s="187"/>
      <c r="R976" s="187"/>
      <c r="S976" s="187"/>
      <c r="T976" s="188"/>
      <c r="AT976" s="182" t="s">
        <v>167</v>
      </c>
      <c r="AU976" s="182" t="s">
        <v>157</v>
      </c>
      <c r="AV976" s="14" t="s">
        <v>157</v>
      </c>
      <c r="AW976" s="14" t="s">
        <v>30</v>
      </c>
      <c r="AX976" s="14" t="s">
        <v>76</v>
      </c>
      <c r="AY976" s="182" t="s">
        <v>150</v>
      </c>
    </row>
    <row r="977" spans="2:51" s="13" customFormat="1" ht="11.25">
      <c r="B977" s="173"/>
      <c r="D977" s="174" t="s">
        <v>167</v>
      </c>
      <c r="E977" s="175" t="s">
        <v>1</v>
      </c>
      <c r="F977" s="176" t="s">
        <v>937</v>
      </c>
      <c r="H977" s="175" t="s">
        <v>1</v>
      </c>
      <c r="I977" s="177"/>
      <c r="L977" s="173"/>
      <c r="M977" s="178"/>
      <c r="N977" s="179"/>
      <c r="O977" s="179"/>
      <c r="P977" s="179"/>
      <c r="Q977" s="179"/>
      <c r="R977" s="179"/>
      <c r="S977" s="179"/>
      <c r="T977" s="180"/>
      <c r="AT977" s="175" t="s">
        <v>167</v>
      </c>
      <c r="AU977" s="175" t="s">
        <v>157</v>
      </c>
      <c r="AV977" s="13" t="s">
        <v>81</v>
      </c>
      <c r="AW977" s="13" t="s">
        <v>30</v>
      </c>
      <c r="AX977" s="13" t="s">
        <v>76</v>
      </c>
      <c r="AY977" s="175" t="s">
        <v>150</v>
      </c>
    </row>
    <row r="978" spans="2:51" s="14" customFormat="1" ht="11.25">
      <c r="B978" s="181"/>
      <c r="D978" s="174" t="s">
        <v>167</v>
      </c>
      <c r="E978" s="182" t="s">
        <v>1</v>
      </c>
      <c r="F978" s="183" t="s">
        <v>938</v>
      </c>
      <c r="H978" s="184">
        <v>31.565000000000001</v>
      </c>
      <c r="I978" s="185"/>
      <c r="L978" s="181"/>
      <c r="M978" s="186"/>
      <c r="N978" s="187"/>
      <c r="O978" s="187"/>
      <c r="P978" s="187"/>
      <c r="Q978" s="187"/>
      <c r="R978" s="187"/>
      <c r="S978" s="187"/>
      <c r="T978" s="188"/>
      <c r="AT978" s="182" t="s">
        <v>167</v>
      </c>
      <c r="AU978" s="182" t="s">
        <v>157</v>
      </c>
      <c r="AV978" s="14" t="s">
        <v>157</v>
      </c>
      <c r="AW978" s="14" t="s">
        <v>30</v>
      </c>
      <c r="AX978" s="14" t="s">
        <v>76</v>
      </c>
      <c r="AY978" s="182" t="s">
        <v>150</v>
      </c>
    </row>
    <row r="979" spans="2:51" s="14" customFormat="1" ht="11.25">
      <c r="B979" s="181"/>
      <c r="D979" s="174" t="s">
        <v>167</v>
      </c>
      <c r="E979" s="182" t="s">
        <v>1</v>
      </c>
      <c r="F979" s="183" t="s">
        <v>757</v>
      </c>
      <c r="H979" s="184">
        <v>-5.4</v>
      </c>
      <c r="I979" s="185"/>
      <c r="L979" s="181"/>
      <c r="M979" s="186"/>
      <c r="N979" s="187"/>
      <c r="O979" s="187"/>
      <c r="P979" s="187"/>
      <c r="Q979" s="187"/>
      <c r="R979" s="187"/>
      <c r="S979" s="187"/>
      <c r="T979" s="188"/>
      <c r="AT979" s="182" t="s">
        <v>167</v>
      </c>
      <c r="AU979" s="182" t="s">
        <v>157</v>
      </c>
      <c r="AV979" s="14" t="s">
        <v>157</v>
      </c>
      <c r="AW979" s="14" t="s">
        <v>30</v>
      </c>
      <c r="AX979" s="14" t="s">
        <v>76</v>
      </c>
      <c r="AY979" s="182" t="s">
        <v>150</v>
      </c>
    </row>
    <row r="980" spans="2:51" s="14" customFormat="1" ht="11.25">
      <c r="B980" s="181"/>
      <c r="D980" s="174" t="s">
        <v>167</v>
      </c>
      <c r="E980" s="182" t="s">
        <v>1</v>
      </c>
      <c r="F980" s="183" t="s">
        <v>857</v>
      </c>
      <c r="H980" s="184">
        <v>-1.9</v>
      </c>
      <c r="I980" s="185"/>
      <c r="L980" s="181"/>
      <c r="M980" s="186"/>
      <c r="N980" s="187"/>
      <c r="O980" s="187"/>
      <c r="P980" s="187"/>
      <c r="Q980" s="187"/>
      <c r="R980" s="187"/>
      <c r="S980" s="187"/>
      <c r="T980" s="188"/>
      <c r="AT980" s="182" t="s">
        <v>167</v>
      </c>
      <c r="AU980" s="182" t="s">
        <v>157</v>
      </c>
      <c r="AV980" s="14" t="s">
        <v>157</v>
      </c>
      <c r="AW980" s="14" t="s">
        <v>30</v>
      </c>
      <c r="AX980" s="14" t="s">
        <v>76</v>
      </c>
      <c r="AY980" s="182" t="s">
        <v>150</v>
      </c>
    </row>
    <row r="981" spans="2:51" s="13" customFormat="1" ht="11.25">
      <c r="B981" s="173"/>
      <c r="D981" s="174" t="s">
        <v>167</v>
      </c>
      <c r="E981" s="175" t="s">
        <v>1</v>
      </c>
      <c r="F981" s="176" t="s">
        <v>939</v>
      </c>
      <c r="H981" s="175" t="s">
        <v>1</v>
      </c>
      <c r="I981" s="177"/>
      <c r="L981" s="173"/>
      <c r="M981" s="178"/>
      <c r="N981" s="179"/>
      <c r="O981" s="179"/>
      <c r="P981" s="179"/>
      <c r="Q981" s="179"/>
      <c r="R981" s="179"/>
      <c r="S981" s="179"/>
      <c r="T981" s="180"/>
      <c r="AT981" s="175" t="s">
        <v>167</v>
      </c>
      <c r="AU981" s="175" t="s">
        <v>157</v>
      </c>
      <c r="AV981" s="13" t="s">
        <v>81</v>
      </c>
      <c r="AW981" s="13" t="s">
        <v>30</v>
      </c>
      <c r="AX981" s="13" t="s">
        <v>76</v>
      </c>
      <c r="AY981" s="175" t="s">
        <v>150</v>
      </c>
    </row>
    <row r="982" spans="2:51" s="14" customFormat="1" ht="11.25">
      <c r="B982" s="181"/>
      <c r="D982" s="174" t="s">
        <v>167</v>
      </c>
      <c r="E982" s="182" t="s">
        <v>1</v>
      </c>
      <c r="F982" s="183" t="s">
        <v>938</v>
      </c>
      <c r="H982" s="184">
        <v>31.565000000000001</v>
      </c>
      <c r="I982" s="185"/>
      <c r="L982" s="181"/>
      <c r="M982" s="186"/>
      <c r="N982" s="187"/>
      <c r="O982" s="187"/>
      <c r="P982" s="187"/>
      <c r="Q982" s="187"/>
      <c r="R982" s="187"/>
      <c r="S982" s="187"/>
      <c r="T982" s="188"/>
      <c r="AT982" s="182" t="s">
        <v>167</v>
      </c>
      <c r="AU982" s="182" t="s">
        <v>157</v>
      </c>
      <c r="AV982" s="14" t="s">
        <v>157</v>
      </c>
      <c r="AW982" s="14" t="s">
        <v>30</v>
      </c>
      <c r="AX982" s="14" t="s">
        <v>76</v>
      </c>
      <c r="AY982" s="182" t="s">
        <v>150</v>
      </c>
    </row>
    <row r="983" spans="2:51" s="14" customFormat="1" ht="11.25">
      <c r="B983" s="181"/>
      <c r="D983" s="174" t="s">
        <v>167</v>
      </c>
      <c r="E983" s="182" t="s">
        <v>1</v>
      </c>
      <c r="F983" s="183" t="s">
        <v>757</v>
      </c>
      <c r="H983" s="184">
        <v>-5.4</v>
      </c>
      <c r="I983" s="185"/>
      <c r="L983" s="181"/>
      <c r="M983" s="186"/>
      <c r="N983" s="187"/>
      <c r="O983" s="187"/>
      <c r="P983" s="187"/>
      <c r="Q983" s="187"/>
      <c r="R983" s="187"/>
      <c r="S983" s="187"/>
      <c r="T983" s="188"/>
      <c r="AT983" s="182" t="s">
        <v>167</v>
      </c>
      <c r="AU983" s="182" t="s">
        <v>157</v>
      </c>
      <c r="AV983" s="14" t="s">
        <v>157</v>
      </c>
      <c r="AW983" s="14" t="s">
        <v>30</v>
      </c>
      <c r="AX983" s="14" t="s">
        <v>76</v>
      </c>
      <c r="AY983" s="182" t="s">
        <v>150</v>
      </c>
    </row>
    <row r="984" spans="2:51" s="14" customFormat="1" ht="11.25">
      <c r="B984" s="181"/>
      <c r="D984" s="174" t="s">
        <v>167</v>
      </c>
      <c r="E984" s="182" t="s">
        <v>1</v>
      </c>
      <c r="F984" s="183" t="s">
        <v>857</v>
      </c>
      <c r="H984" s="184">
        <v>-1.9</v>
      </c>
      <c r="I984" s="185"/>
      <c r="L984" s="181"/>
      <c r="M984" s="186"/>
      <c r="N984" s="187"/>
      <c r="O984" s="187"/>
      <c r="P984" s="187"/>
      <c r="Q984" s="187"/>
      <c r="R984" s="187"/>
      <c r="S984" s="187"/>
      <c r="T984" s="188"/>
      <c r="AT984" s="182" t="s">
        <v>167</v>
      </c>
      <c r="AU984" s="182" t="s">
        <v>157</v>
      </c>
      <c r="AV984" s="14" t="s">
        <v>157</v>
      </c>
      <c r="AW984" s="14" t="s">
        <v>30</v>
      </c>
      <c r="AX984" s="14" t="s">
        <v>76</v>
      </c>
      <c r="AY984" s="182" t="s">
        <v>150</v>
      </c>
    </row>
    <row r="985" spans="2:51" s="13" customFormat="1" ht="11.25">
      <c r="B985" s="173"/>
      <c r="D985" s="174" t="s">
        <v>167</v>
      </c>
      <c r="E985" s="175" t="s">
        <v>1</v>
      </c>
      <c r="F985" s="176" t="s">
        <v>864</v>
      </c>
      <c r="H985" s="175" t="s">
        <v>1</v>
      </c>
      <c r="I985" s="177"/>
      <c r="L985" s="173"/>
      <c r="M985" s="178"/>
      <c r="N985" s="179"/>
      <c r="O985" s="179"/>
      <c r="P985" s="179"/>
      <c r="Q985" s="179"/>
      <c r="R985" s="179"/>
      <c r="S985" s="179"/>
      <c r="T985" s="180"/>
      <c r="AT985" s="175" t="s">
        <v>167</v>
      </c>
      <c r="AU985" s="175" t="s">
        <v>157</v>
      </c>
      <c r="AV985" s="13" t="s">
        <v>81</v>
      </c>
      <c r="AW985" s="13" t="s">
        <v>30</v>
      </c>
      <c r="AX985" s="13" t="s">
        <v>76</v>
      </c>
      <c r="AY985" s="175" t="s">
        <v>150</v>
      </c>
    </row>
    <row r="986" spans="2:51" s="14" customFormat="1" ht="11.25">
      <c r="B986" s="181"/>
      <c r="D986" s="174" t="s">
        <v>167</v>
      </c>
      <c r="E986" s="182" t="s">
        <v>1</v>
      </c>
      <c r="F986" s="183" t="s">
        <v>940</v>
      </c>
      <c r="H986" s="184">
        <v>1.1399999999999999</v>
      </c>
      <c r="I986" s="185"/>
      <c r="L986" s="181"/>
      <c r="M986" s="186"/>
      <c r="N986" s="187"/>
      <c r="O986" s="187"/>
      <c r="P986" s="187"/>
      <c r="Q986" s="187"/>
      <c r="R986" s="187"/>
      <c r="S986" s="187"/>
      <c r="T986" s="188"/>
      <c r="AT986" s="182" t="s">
        <v>167</v>
      </c>
      <c r="AU986" s="182" t="s">
        <v>157</v>
      </c>
      <c r="AV986" s="14" t="s">
        <v>157</v>
      </c>
      <c r="AW986" s="14" t="s">
        <v>30</v>
      </c>
      <c r="AX986" s="14" t="s">
        <v>76</v>
      </c>
      <c r="AY986" s="182" t="s">
        <v>150</v>
      </c>
    </row>
    <row r="987" spans="2:51" s="13" customFormat="1" ht="11.25">
      <c r="B987" s="173"/>
      <c r="D987" s="174" t="s">
        <v>167</v>
      </c>
      <c r="E987" s="175" t="s">
        <v>1</v>
      </c>
      <c r="F987" s="176" t="s">
        <v>866</v>
      </c>
      <c r="H987" s="175" t="s">
        <v>1</v>
      </c>
      <c r="I987" s="177"/>
      <c r="L987" s="173"/>
      <c r="M987" s="178"/>
      <c r="N987" s="179"/>
      <c r="O987" s="179"/>
      <c r="P987" s="179"/>
      <c r="Q987" s="179"/>
      <c r="R987" s="179"/>
      <c r="S987" s="179"/>
      <c r="T987" s="180"/>
      <c r="AT987" s="175" t="s">
        <v>167</v>
      </c>
      <c r="AU987" s="175" t="s">
        <v>157</v>
      </c>
      <c r="AV987" s="13" t="s">
        <v>81</v>
      </c>
      <c r="AW987" s="13" t="s">
        <v>30</v>
      </c>
      <c r="AX987" s="13" t="s">
        <v>76</v>
      </c>
      <c r="AY987" s="175" t="s">
        <v>150</v>
      </c>
    </row>
    <row r="988" spans="2:51" s="14" customFormat="1" ht="11.25">
      <c r="B988" s="181"/>
      <c r="D988" s="174" t="s">
        <v>167</v>
      </c>
      <c r="E988" s="182" t="s">
        <v>1</v>
      </c>
      <c r="F988" s="183" t="s">
        <v>940</v>
      </c>
      <c r="H988" s="184">
        <v>1.1399999999999999</v>
      </c>
      <c r="I988" s="185"/>
      <c r="L988" s="181"/>
      <c r="M988" s="186"/>
      <c r="N988" s="187"/>
      <c r="O988" s="187"/>
      <c r="P988" s="187"/>
      <c r="Q988" s="187"/>
      <c r="R988" s="187"/>
      <c r="S988" s="187"/>
      <c r="T988" s="188"/>
      <c r="AT988" s="182" t="s">
        <v>167</v>
      </c>
      <c r="AU988" s="182" t="s">
        <v>157</v>
      </c>
      <c r="AV988" s="14" t="s">
        <v>157</v>
      </c>
      <c r="AW988" s="14" t="s">
        <v>30</v>
      </c>
      <c r="AX988" s="14" t="s">
        <v>76</v>
      </c>
      <c r="AY988" s="182" t="s">
        <v>150</v>
      </c>
    </row>
    <row r="989" spans="2:51" s="13" customFormat="1" ht="11.25">
      <c r="B989" s="173"/>
      <c r="D989" s="174" t="s">
        <v>167</v>
      </c>
      <c r="E989" s="175" t="s">
        <v>1</v>
      </c>
      <c r="F989" s="176" t="s">
        <v>941</v>
      </c>
      <c r="H989" s="175" t="s">
        <v>1</v>
      </c>
      <c r="I989" s="177"/>
      <c r="L989" s="173"/>
      <c r="M989" s="178"/>
      <c r="N989" s="179"/>
      <c r="O989" s="179"/>
      <c r="P989" s="179"/>
      <c r="Q989" s="179"/>
      <c r="R989" s="179"/>
      <c r="S989" s="179"/>
      <c r="T989" s="180"/>
      <c r="AT989" s="175" t="s">
        <v>167</v>
      </c>
      <c r="AU989" s="175" t="s">
        <v>157</v>
      </c>
      <c r="AV989" s="13" t="s">
        <v>81</v>
      </c>
      <c r="AW989" s="13" t="s">
        <v>30</v>
      </c>
      <c r="AX989" s="13" t="s">
        <v>76</v>
      </c>
      <c r="AY989" s="175" t="s">
        <v>150</v>
      </c>
    </row>
    <row r="990" spans="2:51" s="14" customFormat="1" ht="11.25">
      <c r="B990" s="181"/>
      <c r="D990" s="174" t="s">
        <v>167</v>
      </c>
      <c r="E990" s="182" t="s">
        <v>1</v>
      </c>
      <c r="F990" s="183" t="s">
        <v>942</v>
      </c>
      <c r="H990" s="184">
        <v>8.85</v>
      </c>
      <c r="I990" s="185"/>
      <c r="L990" s="181"/>
      <c r="M990" s="186"/>
      <c r="N990" s="187"/>
      <c r="O990" s="187"/>
      <c r="P990" s="187"/>
      <c r="Q990" s="187"/>
      <c r="R990" s="187"/>
      <c r="S990" s="187"/>
      <c r="T990" s="188"/>
      <c r="AT990" s="182" t="s">
        <v>167</v>
      </c>
      <c r="AU990" s="182" t="s">
        <v>157</v>
      </c>
      <c r="AV990" s="14" t="s">
        <v>157</v>
      </c>
      <c r="AW990" s="14" t="s">
        <v>30</v>
      </c>
      <c r="AX990" s="14" t="s">
        <v>76</v>
      </c>
      <c r="AY990" s="182" t="s">
        <v>150</v>
      </c>
    </row>
    <row r="991" spans="2:51" s="13" customFormat="1" ht="11.25">
      <c r="B991" s="173"/>
      <c r="D991" s="174" t="s">
        <v>167</v>
      </c>
      <c r="E991" s="175" t="s">
        <v>1</v>
      </c>
      <c r="F991" s="176" t="s">
        <v>943</v>
      </c>
      <c r="H991" s="175" t="s">
        <v>1</v>
      </c>
      <c r="I991" s="177"/>
      <c r="L991" s="173"/>
      <c r="M991" s="178"/>
      <c r="N991" s="179"/>
      <c r="O991" s="179"/>
      <c r="P991" s="179"/>
      <c r="Q991" s="179"/>
      <c r="R991" s="179"/>
      <c r="S991" s="179"/>
      <c r="T991" s="180"/>
      <c r="AT991" s="175" t="s">
        <v>167</v>
      </c>
      <c r="AU991" s="175" t="s">
        <v>157</v>
      </c>
      <c r="AV991" s="13" t="s">
        <v>81</v>
      </c>
      <c r="AW991" s="13" t="s">
        <v>30</v>
      </c>
      <c r="AX991" s="13" t="s">
        <v>76</v>
      </c>
      <c r="AY991" s="175" t="s">
        <v>150</v>
      </c>
    </row>
    <row r="992" spans="2:51" s="14" customFormat="1" ht="11.25">
      <c r="B992" s="181"/>
      <c r="D992" s="174" t="s">
        <v>167</v>
      </c>
      <c r="E992" s="182" t="s">
        <v>1</v>
      </c>
      <c r="F992" s="183" t="s">
        <v>944</v>
      </c>
      <c r="H992" s="184">
        <v>17.7</v>
      </c>
      <c r="I992" s="185"/>
      <c r="L992" s="181"/>
      <c r="M992" s="186"/>
      <c r="N992" s="187"/>
      <c r="O992" s="187"/>
      <c r="P992" s="187"/>
      <c r="Q992" s="187"/>
      <c r="R992" s="187"/>
      <c r="S992" s="187"/>
      <c r="T992" s="188"/>
      <c r="AT992" s="182" t="s">
        <v>167</v>
      </c>
      <c r="AU992" s="182" t="s">
        <v>157</v>
      </c>
      <c r="AV992" s="14" t="s">
        <v>157</v>
      </c>
      <c r="AW992" s="14" t="s">
        <v>30</v>
      </c>
      <c r="AX992" s="14" t="s">
        <v>76</v>
      </c>
      <c r="AY992" s="182" t="s">
        <v>150</v>
      </c>
    </row>
    <row r="993" spans="2:51" s="13" customFormat="1" ht="11.25">
      <c r="B993" s="173"/>
      <c r="D993" s="174" t="s">
        <v>167</v>
      </c>
      <c r="E993" s="175" t="s">
        <v>1</v>
      </c>
      <c r="F993" s="176" t="s">
        <v>868</v>
      </c>
      <c r="H993" s="175" t="s">
        <v>1</v>
      </c>
      <c r="I993" s="177"/>
      <c r="L993" s="173"/>
      <c r="M993" s="178"/>
      <c r="N993" s="179"/>
      <c r="O993" s="179"/>
      <c r="P993" s="179"/>
      <c r="Q993" s="179"/>
      <c r="R993" s="179"/>
      <c r="S993" s="179"/>
      <c r="T993" s="180"/>
      <c r="AT993" s="175" t="s">
        <v>167</v>
      </c>
      <c r="AU993" s="175" t="s">
        <v>157</v>
      </c>
      <c r="AV993" s="13" t="s">
        <v>81</v>
      </c>
      <c r="AW993" s="13" t="s">
        <v>30</v>
      </c>
      <c r="AX993" s="13" t="s">
        <v>76</v>
      </c>
      <c r="AY993" s="175" t="s">
        <v>150</v>
      </c>
    </row>
    <row r="994" spans="2:51" s="14" customFormat="1" ht="11.25">
      <c r="B994" s="181"/>
      <c r="D994" s="174" t="s">
        <v>167</v>
      </c>
      <c r="E994" s="182" t="s">
        <v>1</v>
      </c>
      <c r="F994" s="183" t="s">
        <v>945</v>
      </c>
      <c r="H994" s="184">
        <v>2.85</v>
      </c>
      <c r="I994" s="185"/>
      <c r="L994" s="181"/>
      <c r="M994" s="186"/>
      <c r="N994" s="187"/>
      <c r="O994" s="187"/>
      <c r="P994" s="187"/>
      <c r="Q994" s="187"/>
      <c r="R994" s="187"/>
      <c r="S994" s="187"/>
      <c r="T994" s="188"/>
      <c r="AT994" s="182" t="s">
        <v>167</v>
      </c>
      <c r="AU994" s="182" t="s">
        <v>157</v>
      </c>
      <c r="AV994" s="14" t="s">
        <v>157</v>
      </c>
      <c r="AW994" s="14" t="s">
        <v>30</v>
      </c>
      <c r="AX994" s="14" t="s">
        <v>76</v>
      </c>
      <c r="AY994" s="182" t="s">
        <v>150</v>
      </c>
    </row>
    <row r="995" spans="2:51" s="13" customFormat="1" ht="11.25">
      <c r="B995" s="173"/>
      <c r="D995" s="174" t="s">
        <v>167</v>
      </c>
      <c r="E995" s="175" t="s">
        <v>1</v>
      </c>
      <c r="F995" s="176" t="s">
        <v>871</v>
      </c>
      <c r="H995" s="175" t="s">
        <v>1</v>
      </c>
      <c r="I995" s="177"/>
      <c r="L995" s="173"/>
      <c r="M995" s="178"/>
      <c r="N995" s="179"/>
      <c r="O995" s="179"/>
      <c r="P995" s="179"/>
      <c r="Q995" s="179"/>
      <c r="R995" s="179"/>
      <c r="S995" s="179"/>
      <c r="T995" s="180"/>
      <c r="AT995" s="175" t="s">
        <v>167</v>
      </c>
      <c r="AU995" s="175" t="s">
        <v>157</v>
      </c>
      <c r="AV995" s="13" t="s">
        <v>81</v>
      </c>
      <c r="AW995" s="13" t="s">
        <v>30</v>
      </c>
      <c r="AX995" s="13" t="s">
        <v>76</v>
      </c>
      <c r="AY995" s="175" t="s">
        <v>150</v>
      </c>
    </row>
    <row r="996" spans="2:51" s="14" customFormat="1" ht="11.25">
      <c r="B996" s="181"/>
      <c r="D996" s="174" t="s">
        <v>167</v>
      </c>
      <c r="E996" s="182" t="s">
        <v>1</v>
      </c>
      <c r="F996" s="183" t="s">
        <v>942</v>
      </c>
      <c r="H996" s="184">
        <v>8.85</v>
      </c>
      <c r="I996" s="185"/>
      <c r="L996" s="181"/>
      <c r="M996" s="186"/>
      <c r="N996" s="187"/>
      <c r="O996" s="187"/>
      <c r="P996" s="187"/>
      <c r="Q996" s="187"/>
      <c r="R996" s="187"/>
      <c r="S996" s="187"/>
      <c r="T996" s="188"/>
      <c r="AT996" s="182" t="s">
        <v>167</v>
      </c>
      <c r="AU996" s="182" t="s">
        <v>157</v>
      </c>
      <c r="AV996" s="14" t="s">
        <v>157</v>
      </c>
      <c r="AW996" s="14" t="s">
        <v>30</v>
      </c>
      <c r="AX996" s="14" t="s">
        <v>76</v>
      </c>
      <c r="AY996" s="182" t="s">
        <v>150</v>
      </c>
    </row>
    <row r="997" spans="2:51" s="13" customFormat="1" ht="11.25">
      <c r="B997" s="173"/>
      <c r="D997" s="174" t="s">
        <v>167</v>
      </c>
      <c r="E997" s="175" t="s">
        <v>1</v>
      </c>
      <c r="F997" s="176" t="s">
        <v>875</v>
      </c>
      <c r="H997" s="175" t="s">
        <v>1</v>
      </c>
      <c r="I997" s="177"/>
      <c r="L997" s="173"/>
      <c r="M997" s="178"/>
      <c r="N997" s="179"/>
      <c r="O997" s="179"/>
      <c r="P997" s="179"/>
      <c r="Q997" s="179"/>
      <c r="R997" s="179"/>
      <c r="S997" s="179"/>
      <c r="T997" s="180"/>
      <c r="AT997" s="175" t="s">
        <v>167</v>
      </c>
      <c r="AU997" s="175" t="s">
        <v>157</v>
      </c>
      <c r="AV997" s="13" t="s">
        <v>81</v>
      </c>
      <c r="AW997" s="13" t="s">
        <v>30</v>
      </c>
      <c r="AX997" s="13" t="s">
        <v>76</v>
      </c>
      <c r="AY997" s="175" t="s">
        <v>150</v>
      </c>
    </row>
    <row r="998" spans="2:51" s="14" customFormat="1" ht="11.25">
      <c r="B998" s="181"/>
      <c r="D998" s="174" t="s">
        <v>167</v>
      </c>
      <c r="E998" s="182" t="s">
        <v>1</v>
      </c>
      <c r="F998" s="183" t="s">
        <v>942</v>
      </c>
      <c r="H998" s="184">
        <v>8.85</v>
      </c>
      <c r="I998" s="185"/>
      <c r="L998" s="181"/>
      <c r="M998" s="186"/>
      <c r="N998" s="187"/>
      <c r="O998" s="187"/>
      <c r="P998" s="187"/>
      <c r="Q998" s="187"/>
      <c r="R998" s="187"/>
      <c r="S998" s="187"/>
      <c r="T998" s="188"/>
      <c r="AT998" s="182" t="s">
        <v>167</v>
      </c>
      <c r="AU998" s="182" t="s">
        <v>157</v>
      </c>
      <c r="AV998" s="14" t="s">
        <v>157</v>
      </c>
      <c r="AW998" s="14" t="s">
        <v>30</v>
      </c>
      <c r="AX998" s="14" t="s">
        <v>76</v>
      </c>
      <c r="AY998" s="182" t="s">
        <v>150</v>
      </c>
    </row>
    <row r="999" spans="2:51" s="13" customFormat="1" ht="11.25">
      <c r="B999" s="173"/>
      <c r="D999" s="174" t="s">
        <v>167</v>
      </c>
      <c r="E999" s="175" t="s">
        <v>1</v>
      </c>
      <c r="F999" s="176" t="s">
        <v>946</v>
      </c>
      <c r="H999" s="175" t="s">
        <v>1</v>
      </c>
      <c r="I999" s="177"/>
      <c r="L999" s="173"/>
      <c r="M999" s="178"/>
      <c r="N999" s="179"/>
      <c r="O999" s="179"/>
      <c r="P999" s="179"/>
      <c r="Q999" s="179"/>
      <c r="R999" s="179"/>
      <c r="S999" s="179"/>
      <c r="T999" s="180"/>
      <c r="AT999" s="175" t="s">
        <v>167</v>
      </c>
      <c r="AU999" s="175" t="s">
        <v>157</v>
      </c>
      <c r="AV999" s="13" t="s">
        <v>81</v>
      </c>
      <c r="AW999" s="13" t="s">
        <v>30</v>
      </c>
      <c r="AX999" s="13" t="s">
        <v>76</v>
      </c>
      <c r="AY999" s="175" t="s">
        <v>150</v>
      </c>
    </row>
    <row r="1000" spans="2:51" s="14" customFormat="1" ht="11.25">
      <c r="B1000" s="181"/>
      <c r="D1000" s="174" t="s">
        <v>167</v>
      </c>
      <c r="E1000" s="182" t="s">
        <v>1</v>
      </c>
      <c r="F1000" s="183" t="s">
        <v>431</v>
      </c>
      <c r="H1000" s="184">
        <v>21.535</v>
      </c>
      <c r="I1000" s="185"/>
      <c r="L1000" s="181"/>
      <c r="M1000" s="186"/>
      <c r="N1000" s="187"/>
      <c r="O1000" s="187"/>
      <c r="P1000" s="187"/>
      <c r="Q1000" s="187"/>
      <c r="R1000" s="187"/>
      <c r="S1000" s="187"/>
      <c r="T1000" s="188"/>
      <c r="AT1000" s="182" t="s">
        <v>167</v>
      </c>
      <c r="AU1000" s="182" t="s">
        <v>157</v>
      </c>
      <c r="AV1000" s="14" t="s">
        <v>157</v>
      </c>
      <c r="AW1000" s="14" t="s">
        <v>30</v>
      </c>
      <c r="AX1000" s="14" t="s">
        <v>76</v>
      </c>
      <c r="AY1000" s="182" t="s">
        <v>150</v>
      </c>
    </row>
    <row r="1001" spans="2:51" s="14" customFormat="1" ht="11.25">
      <c r="B1001" s="181"/>
      <c r="D1001" s="174" t="s">
        <v>167</v>
      </c>
      <c r="E1001" s="182" t="s">
        <v>1</v>
      </c>
      <c r="F1001" s="183" t="s">
        <v>424</v>
      </c>
      <c r="H1001" s="184">
        <v>-2.02</v>
      </c>
      <c r="I1001" s="185"/>
      <c r="L1001" s="181"/>
      <c r="M1001" s="186"/>
      <c r="N1001" s="187"/>
      <c r="O1001" s="187"/>
      <c r="P1001" s="187"/>
      <c r="Q1001" s="187"/>
      <c r="R1001" s="187"/>
      <c r="S1001" s="187"/>
      <c r="T1001" s="188"/>
      <c r="AT1001" s="182" t="s">
        <v>167</v>
      </c>
      <c r="AU1001" s="182" t="s">
        <v>157</v>
      </c>
      <c r="AV1001" s="14" t="s">
        <v>157</v>
      </c>
      <c r="AW1001" s="14" t="s">
        <v>30</v>
      </c>
      <c r="AX1001" s="14" t="s">
        <v>76</v>
      </c>
      <c r="AY1001" s="182" t="s">
        <v>150</v>
      </c>
    </row>
    <row r="1002" spans="2:51" s="13" customFormat="1" ht="11.25">
      <c r="B1002" s="173"/>
      <c r="D1002" s="174" t="s">
        <v>167</v>
      </c>
      <c r="E1002" s="175" t="s">
        <v>1</v>
      </c>
      <c r="F1002" s="176" t="s">
        <v>439</v>
      </c>
      <c r="H1002" s="175" t="s">
        <v>1</v>
      </c>
      <c r="I1002" s="177"/>
      <c r="L1002" s="173"/>
      <c r="M1002" s="178"/>
      <c r="N1002" s="179"/>
      <c r="O1002" s="179"/>
      <c r="P1002" s="179"/>
      <c r="Q1002" s="179"/>
      <c r="R1002" s="179"/>
      <c r="S1002" s="179"/>
      <c r="T1002" s="180"/>
      <c r="AT1002" s="175" t="s">
        <v>167</v>
      </c>
      <c r="AU1002" s="175" t="s">
        <v>157</v>
      </c>
      <c r="AV1002" s="13" t="s">
        <v>81</v>
      </c>
      <c r="AW1002" s="13" t="s">
        <v>30</v>
      </c>
      <c r="AX1002" s="13" t="s">
        <v>76</v>
      </c>
      <c r="AY1002" s="175" t="s">
        <v>150</v>
      </c>
    </row>
    <row r="1003" spans="2:51" s="14" customFormat="1" ht="11.25">
      <c r="B1003" s="181"/>
      <c r="D1003" s="174" t="s">
        <v>167</v>
      </c>
      <c r="E1003" s="182" t="s">
        <v>1</v>
      </c>
      <c r="F1003" s="183" t="s">
        <v>947</v>
      </c>
      <c r="H1003" s="184">
        <v>10.25</v>
      </c>
      <c r="I1003" s="185"/>
      <c r="L1003" s="181"/>
      <c r="M1003" s="186"/>
      <c r="N1003" s="187"/>
      <c r="O1003" s="187"/>
      <c r="P1003" s="187"/>
      <c r="Q1003" s="187"/>
      <c r="R1003" s="187"/>
      <c r="S1003" s="187"/>
      <c r="T1003" s="188"/>
      <c r="AT1003" s="182" t="s">
        <v>167</v>
      </c>
      <c r="AU1003" s="182" t="s">
        <v>157</v>
      </c>
      <c r="AV1003" s="14" t="s">
        <v>157</v>
      </c>
      <c r="AW1003" s="14" t="s">
        <v>30</v>
      </c>
      <c r="AX1003" s="14" t="s">
        <v>76</v>
      </c>
      <c r="AY1003" s="182" t="s">
        <v>150</v>
      </c>
    </row>
    <row r="1004" spans="2:51" s="14" customFormat="1" ht="11.25">
      <c r="B1004" s="181"/>
      <c r="D1004" s="174" t="s">
        <v>167</v>
      </c>
      <c r="E1004" s="182" t="s">
        <v>1</v>
      </c>
      <c r="F1004" s="183" t="s">
        <v>948</v>
      </c>
      <c r="H1004" s="184">
        <v>10.029999999999999</v>
      </c>
      <c r="I1004" s="185"/>
      <c r="L1004" s="181"/>
      <c r="M1004" s="186"/>
      <c r="N1004" s="187"/>
      <c r="O1004" s="187"/>
      <c r="P1004" s="187"/>
      <c r="Q1004" s="187"/>
      <c r="R1004" s="187"/>
      <c r="S1004" s="187"/>
      <c r="T1004" s="188"/>
      <c r="AT1004" s="182" t="s">
        <v>167</v>
      </c>
      <c r="AU1004" s="182" t="s">
        <v>157</v>
      </c>
      <c r="AV1004" s="14" t="s">
        <v>157</v>
      </c>
      <c r="AW1004" s="14" t="s">
        <v>30</v>
      </c>
      <c r="AX1004" s="14" t="s">
        <v>76</v>
      </c>
      <c r="AY1004" s="182" t="s">
        <v>150</v>
      </c>
    </row>
    <row r="1005" spans="2:51" s="14" customFormat="1" ht="11.25">
      <c r="B1005" s="181"/>
      <c r="D1005" s="174" t="s">
        <v>167</v>
      </c>
      <c r="E1005" s="182" t="s">
        <v>1</v>
      </c>
      <c r="F1005" s="183" t="s">
        <v>444</v>
      </c>
      <c r="H1005" s="184">
        <v>-5.8579999999999997</v>
      </c>
      <c r="I1005" s="185"/>
      <c r="L1005" s="181"/>
      <c r="M1005" s="186"/>
      <c r="N1005" s="187"/>
      <c r="O1005" s="187"/>
      <c r="P1005" s="187"/>
      <c r="Q1005" s="187"/>
      <c r="R1005" s="187"/>
      <c r="S1005" s="187"/>
      <c r="T1005" s="188"/>
      <c r="AT1005" s="182" t="s">
        <v>167</v>
      </c>
      <c r="AU1005" s="182" t="s">
        <v>157</v>
      </c>
      <c r="AV1005" s="14" t="s">
        <v>157</v>
      </c>
      <c r="AW1005" s="14" t="s">
        <v>30</v>
      </c>
      <c r="AX1005" s="14" t="s">
        <v>76</v>
      </c>
      <c r="AY1005" s="182" t="s">
        <v>150</v>
      </c>
    </row>
    <row r="1006" spans="2:51" s="16" customFormat="1" ht="11.25">
      <c r="B1006" s="197"/>
      <c r="D1006" s="174" t="s">
        <v>167</v>
      </c>
      <c r="E1006" s="198" t="s">
        <v>1</v>
      </c>
      <c r="F1006" s="199" t="s">
        <v>299</v>
      </c>
      <c r="H1006" s="200">
        <v>151.36199999999997</v>
      </c>
      <c r="I1006" s="201"/>
      <c r="L1006" s="197"/>
      <c r="M1006" s="202"/>
      <c r="N1006" s="203"/>
      <c r="O1006" s="203"/>
      <c r="P1006" s="203"/>
      <c r="Q1006" s="203"/>
      <c r="R1006" s="203"/>
      <c r="S1006" s="203"/>
      <c r="T1006" s="204"/>
      <c r="AT1006" s="198" t="s">
        <v>167</v>
      </c>
      <c r="AU1006" s="198" t="s">
        <v>157</v>
      </c>
      <c r="AV1006" s="16" t="s">
        <v>162</v>
      </c>
      <c r="AW1006" s="16" t="s">
        <v>30</v>
      </c>
      <c r="AX1006" s="16" t="s">
        <v>76</v>
      </c>
      <c r="AY1006" s="198" t="s">
        <v>150</v>
      </c>
    </row>
    <row r="1007" spans="2:51" s="13" customFormat="1" ht="11.25">
      <c r="B1007" s="173"/>
      <c r="D1007" s="174" t="s">
        <v>167</v>
      </c>
      <c r="E1007" s="175" t="s">
        <v>1</v>
      </c>
      <c r="F1007" s="176" t="s">
        <v>302</v>
      </c>
      <c r="H1007" s="175" t="s">
        <v>1</v>
      </c>
      <c r="I1007" s="177"/>
      <c r="L1007" s="173"/>
      <c r="M1007" s="178"/>
      <c r="N1007" s="179"/>
      <c r="O1007" s="179"/>
      <c r="P1007" s="179"/>
      <c r="Q1007" s="179"/>
      <c r="R1007" s="179"/>
      <c r="S1007" s="179"/>
      <c r="T1007" s="180"/>
      <c r="AT1007" s="175" t="s">
        <v>167</v>
      </c>
      <c r="AU1007" s="175" t="s">
        <v>157</v>
      </c>
      <c r="AV1007" s="13" t="s">
        <v>81</v>
      </c>
      <c r="AW1007" s="13" t="s">
        <v>30</v>
      </c>
      <c r="AX1007" s="13" t="s">
        <v>76</v>
      </c>
      <c r="AY1007" s="175" t="s">
        <v>150</v>
      </c>
    </row>
    <row r="1008" spans="2:51" s="13" customFormat="1" ht="11.25">
      <c r="B1008" s="173"/>
      <c r="D1008" s="174" t="s">
        <v>167</v>
      </c>
      <c r="E1008" s="175" t="s">
        <v>1</v>
      </c>
      <c r="F1008" s="176" t="s">
        <v>949</v>
      </c>
      <c r="H1008" s="175" t="s">
        <v>1</v>
      </c>
      <c r="I1008" s="177"/>
      <c r="L1008" s="173"/>
      <c r="M1008" s="178"/>
      <c r="N1008" s="179"/>
      <c r="O1008" s="179"/>
      <c r="P1008" s="179"/>
      <c r="Q1008" s="179"/>
      <c r="R1008" s="179"/>
      <c r="S1008" s="179"/>
      <c r="T1008" s="180"/>
      <c r="AT1008" s="175" t="s">
        <v>167</v>
      </c>
      <c r="AU1008" s="175" t="s">
        <v>157</v>
      </c>
      <c r="AV1008" s="13" t="s">
        <v>81</v>
      </c>
      <c r="AW1008" s="13" t="s">
        <v>30</v>
      </c>
      <c r="AX1008" s="13" t="s">
        <v>76</v>
      </c>
      <c r="AY1008" s="175" t="s">
        <v>150</v>
      </c>
    </row>
    <row r="1009" spans="2:51" s="14" customFormat="1" ht="11.25">
      <c r="B1009" s="181"/>
      <c r="D1009" s="174" t="s">
        <v>167</v>
      </c>
      <c r="E1009" s="182" t="s">
        <v>1</v>
      </c>
      <c r="F1009" s="183" t="s">
        <v>950</v>
      </c>
      <c r="H1009" s="184">
        <v>55.16</v>
      </c>
      <c r="I1009" s="185"/>
      <c r="L1009" s="181"/>
      <c r="M1009" s="186"/>
      <c r="N1009" s="187"/>
      <c r="O1009" s="187"/>
      <c r="P1009" s="187"/>
      <c r="Q1009" s="187"/>
      <c r="R1009" s="187"/>
      <c r="S1009" s="187"/>
      <c r="T1009" s="188"/>
      <c r="AT1009" s="182" t="s">
        <v>167</v>
      </c>
      <c r="AU1009" s="182" t="s">
        <v>157</v>
      </c>
      <c r="AV1009" s="14" t="s">
        <v>157</v>
      </c>
      <c r="AW1009" s="14" t="s">
        <v>30</v>
      </c>
      <c r="AX1009" s="14" t="s">
        <v>76</v>
      </c>
      <c r="AY1009" s="182" t="s">
        <v>150</v>
      </c>
    </row>
    <row r="1010" spans="2:51" s="14" customFormat="1" ht="11.25">
      <c r="B1010" s="181"/>
      <c r="D1010" s="174" t="s">
        <v>167</v>
      </c>
      <c r="E1010" s="182" t="s">
        <v>1</v>
      </c>
      <c r="F1010" s="183" t="s">
        <v>951</v>
      </c>
      <c r="H1010" s="184">
        <v>-3.2320000000000002</v>
      </c>
      <c r="I1010" s="185"/>
      <c r="L1010" s="181"/>
      <c r="M1010" s="186"/>
      <c r="N1010" s="187"/>
      <c r="O1010" s="187"/>
      <c r="P1010" s="187"/>
      <c r="Q1010" s="187"/>
      <c r="R1010" s="187"/>
      <c r="S1010" s="187"/>
      <c r="T1010" s="188"/>
      <c r="AT1010" s="182" t="s">
        <v>167</v>
      </c>
      <c r="AU1010" s="182" t="s">
        <v>157</v>
      </c>
      <c r="AV1010" s="14" t="s">
        <v>157</v>
      </c>
      <c r="AW1010" s="14" t="s">
        <v>30</v>
      </c>
      <c r="AX1010" s="14" t="s">
        <v>76</v>
      </c>
      <c r="AY1010" s="182" t="s">
        <v>150</v>
      </c>
    </row>
    <row r="1011" spans="2:51" s="14" customFormat="1" ht="11.25">
      <c r="B1011" s="181"/>
      <c r="D1011" s="174" t="s">
        <v>167</v>
      </c>
      <c r="E1011" s="182" t="s">
        <v>1</v>
      </c>
      <c r="F1011" s="183" t="s">
        <v>952</v>
      </c>
      <c r="H1011" s="184">
        <v>-3.6</v>
      </c>
      <c r="I1011" s="185"/>
      <c r="L1011" s="181"/>
      <c r="M1011" s="186"/>
      <c r="N1011" s="187"/>
      <c r="O1011" s="187"/>
      <c r="P1011" s="187"/>
      <c r="Q1011" s="187"/>
      <c r="R1011" s="187"/>
      <c r="S1011" s="187"/>
      <c r="T1011" s="188"/>
      <c r="AT1011" s="182" t="s">
        <v>167</v>
      </c>
      <c r="AU1011" s="182" t="s">
        <v>157</v>
      </c>
      <c r="AV1011" s="14" t="s">
        <v>157</v>
      </c>
      <c r="AW1011" s="14" t="s">
        <v>30</v>
      </c>
      <c r="AX1011" s="14" t="s">
        <v>76</v>
      </c>
      <c r="AY1011" s="182" t="s">
        <v>150</v>
      </c>
    </row>
    <row r="1012" spans="2:51" s="13" customFormat="1" ht="11.25">
      <c r="B1012" s="173"/>
      <c r="D1012" s="174" t="s">
        <v>167</v>
      </c>
      <c r="E1012" s="175" t="s">
        <v>1</v>
      </c>
      <c r="F1012" s="176" t="s">
        <v>953</v>
      </c>
      <c r="H1012" s="175" t="s">
        <v>1</v>
      </c>
      <c r="I1012" s="177"/>
      <c r="L1012" s="173"/>
      <c r="M1012" s="178"/>
      <c r="N1012" s="179"/>
      <c r="O1012" s="179"/>
      <c r="P1012" s="179"/>
      <c r="Q1012" s="179"/>
      <c r="R1012" s="179"/>
      <c r="S1012" s="179"/>
      <c r="T1012" s="180"/>
      <c r="AT1012" s="175" t="s">
        <v>167</v>
      </c>
      <c r="AU1012" s="175" t="s">
        <v>157</v>
      </c>
      <c r="AV1012" s="13" t="s">
        <v>81</v>
      </c>
      <c r="AW1012" s="13" t="s">
        <v>30</v>
      </c>
      <c r="AX1012" s="13" t="s">
        <v>76</v>
      </c>
      <c r="AY1012" s="175" t="s">
        <v>150</v>
      </c>
    </row>
    <row r="1013" spans="2:51" s="14" customFormat="1" ht="11.25">
      <c r="B1013" s="181"/>
      <c r="D1013" s="174" t="s">
        <v>167</v>
      </c>
      <c r="E1013" s="182" t="s">
        <v>1</v>
      </c>
      <c r="F1013" s="183" t="s">
        <v>954</v>
      </c>
      <c r="H1013" s="184">
        <v>31.565000000000001</v>
      </c>
      <c r="I1013" s="185"/>
      <c r="L1013" s="181"/>
      <c r="M1013" s="186"/>
      <c r="N1013" s="187"/>
      <c r="O1013" s="187"/>
      <c r="P1013" s="187"/>
      <c r="Q1013" s="187"/>
      <c r="R1013" s="187"/>
      <c r="S1013" s="187"/>
      <c r="T1013" s="188"/>
      <c r="AT1013" s="182" t="s">
        <v>167</v>
      </c>
      <c r="AU1013" s="182" t="s">
        <v>157</v>
      </c>
      <c r="AV1013" s="14" t="s">
        <v>157</v>
      </c>
      <c r="AW1013" s="14" t="s">
        <v>30</v>
      </c>
      <c r="AX1013" s="14" t="s">
        <v>76</v>
      </c>
      <c r="AY1013" s="182" t="s">
        <v>150</v>
      </c>
    </row>
    <row r="1014" spans="2:51" s="14" customFormat="1" ht="11.25">
      <c r="B1014" s="181"/>
      <c r="D1014" s="174" t="s">
        <v>167</v>
      </c>
      <c r="E1014" s="182" t="s">
        <v>1</v>
      </c>
      <c r="F1014" s="183" t="s">
        <v>757</v>
      </c>
      <c r="H1014" s="184">
        <v>-5.4</v>
      </c>
      <c r="I1014" s="185"/>
      <c r="L1014" s="181"/>
      <c r="M1014" s="186"/>
      <c r="N1014" s="187"/>
      <c r="O1014" s="187"/>
      <c r="P1014" s="187"/>
      <c r="Q1014" s="187"/>
      <c r="R1014" s="187"/>
      <c r="S1014" s="187"/>
      <c r="T1014" s="188"/>
      <c r="AT1014" s="182" t="s">
        <v>167</v>
      </c>
      <c r="AU1014" s="182" t="s">
        <v>157</v>
      </c>
      <c r="AV1014" s="14" t="s">
        <v>157</v>
      </c>
      <c r="AW1014" s="14" t="s">
        <v>30</v>
      </c>
      <c r="AX1014" s="14" t="s">
        <v>76</v>
      </c>
      <c r="AY1014" s="182" t="s">
        <v>150</v>
      </c>
    </row>
    <row r="1015" spans="2:51" s="13" customFormat="1" ht="11.25">
      <c r="B1015" s="173"/>
      <c r="D1015" s="174" t="s">
        <v>167</v>
      </c>
      <c r="E1015" s="175" t="s">
        <v>1</v>
      </c>
      <c r="F1015" s="176" t="s">
        <v>471</v>
      </c>
      <c r="H1015" s="175" t="s">
        <v>1</v>
      </c>
      <c r="I1015" s="177"/>
      <c r="L1015" s="173"/>
      <c r="M1015" s="178"/>
      <c r="N1015" s="179"/>
      <c r="O1015" s="179"/>
      <c r="P1015" s="179"/>
      <c r="Q1015" s="179"/>
      <c r="R1015" s="179"/>
      <c r="S1015" s="179"/>
      <c r="T1015" s="180"/>
      <c r="AT1015" s="175" t="s">
        <v>167</v>
      </c>
      <c r="AU1015" s="175" t="s">
        <v>157</v>
      </c>
      <c r="AV1015" s="13" t="s">
        <v>81</v>
      </c>
      <c r="AW1015" s="13" t="s">
        <v>30</v>
      </c>
      <c r="AX1015" s="13" t="s">
        <v>76</v>
      </c>
      <c r="AY1015" s="175" t="s">
        <v>150</v>
      </c>
    </row>
    <row r="1016" spans="2:51" s="14" customFormat="1" ht="11.25">
      <c r="B1016" s="181"/>
      <c r="D1016" s="174" t="s">
        <v>167</v>
      </c>
      <c r="E1016" s="182" t="s">
        <v>1</v>
      </c>
      <c r="F1016" s="183" t="s">
        <v>954</v>
      </c>
      <c r="H1016" s="184">
        <v>31.565000000000001</v>
      </c>
      <c r="I1016" s="185"/>
      <c r="L1016" s="181"/>
      <c r="M1016" s="186"/>
      <c r="N1016" s="187"/>
      <c r="O1016" s="187"/>
      <c r="P1016" s="187"/>
      <c r="Q1016" s="187"/>
      <c r="R1016" s="187"/>
      <c r="S1016" s="187"/>
      <c r="T1016" s="188"/>
      <c r="AT1016" s="182" t="s">
        <v>167</v>
      </c>
      <c r="AU1016" s="182" t="s">
        <v>157</v>
      </c>
      <c r="AV1016" s="14" t="s">
        <v>157</v>
      </c>
      <c r="AW1016" s="14" t="s">
        <v>30</v>
      </c>
      <c r="AX1016" s="14" t="s">
        <v>76</v>
      </c>
      <c r="AY1016" s="182" t="s">
        <v>150</v>
      </c>
    </row>
    <row r="1017" spans="2:51" s="14" customFormat="1" ht="11.25">
      <c r="B1017" s="181"/>
      <c r="D1017" s="174" t="s">
        <v>167</v>
      </c>
      <c r="E1017" s="182" t="s">
        <v>1</v>
      </c>
      <c r="F1017" s="183" t="s">
        <v>757</v>
      </c>
      <c r="H1017" s="184">
        <v>-5.4</v>
      </c>
      <c r="I1017" s="185"/>
      <c r="L1017" s="181"/>
      <c r="M1017" s="186"/>
      <c r="N1017" s="187"/>
      <c r="O1017" s="187"/>
      <c r="P1017" s="187"/>
      <c r="Q1017" s="187"/>
      <c r="R1017" s="187"/>
      <c r="S1017" s="187"/>
      <c r="T1017" s="188"/>
      <c r="AT1017" s="182" t="s">
        <v>167</v>
      </c>
      <c r="AU1017" s="182" t="s">
        <v>157</v>
      </c>
      <c r="AV1017" s="14" t="s">
        <v>157</v>
      </c>
      <c r="AW1017" s="14" t="s">
        <v>30</v>
      </c>
      <c r="AX1017" s="14" t="s">
        <v>76</v>
      </c>
      <c r="AY1017" s="182" t="s">
        <v>150</v>
      </c>
    </row>
    <row r="1018" spans="2:51" s="13" customFormat="1" ht="11.25">
      <c r="B1018" s="173"/>
      <c r="D1018" s="174" t="s">
        <v>167</v>
      </c>
      <c r="E1018" s="175" t="s">
        <v>1</v>
      </c>
      <c r="F1018" s="176" t="s">
        <v>955</v>
      </c>
      <c r="H1018" s="175" t="s">
        <v>1</v>
      </c>
      <c r="I1018" s="177"/>
      <c r="L1018" s="173"/>
      <c r="M1018" s="178"/>
      <c r="N1018" s="179"/>
      <c r="O1018" s="179"/>
      <c r="P1018" s="179"/>
      <c r="Q1018" s="179"/>
      <c r="R1018" s="179"/>
      <c r="S1018" s="179"/>
      <c r="T1018" s="180"/>
      <c r="AT1018" s="175" t="s">
        <v>167</v>
      </c>
      <c r="AU1018" s="175" t="s">
        <v>157</v>
      </c>
      <c r="AV1018" s="13" t="s">
        <v>81</v>
      </c>
      <c r="AW1018" s="13" t="s">
        <v>30</v>
      </c>
      <c r="AX1018" s="13" t="s">
        <v>76</v>
      </c>
      <c r="AY1018" s="175" t="s">
        <v>150</v>
      </c>
    </row>
    <row r="1019" spans="2:51" s="14" customFormat="1" ht="11.25">
      <c r="B1019" s="181"/>
      <c r="D1019" s="174" t="s">
        <v>167</v>
      </c>
      <c r="E1019" s="182" t="s">
        <v>1</v>
      </c>
      <c r="F1019" s="183" t="s">
        <v>954</v>
      </c>
      <c r="H1019" s="184">
        <v>31.565000000000001</v>
      </c>
      <c r="I1019" s="185"/>
      <c r="L1019" s="181"/>
      <c r="M1019" s="186"/>
      <c r="N1019" s="187"/>
      <c r="O1019" s="187"/>
      <c r="P1019" s="187"/>
      <c r="Q1019" s="187"/>
      <c r="R1019" s="187"/>
      <c r="S1019" s="187"/>
      <c r="T1019" s="188"/>
      <c r="AT1019" s="182" t="s">
        <v>167</v>
      </c>
      <c r="AU1019" s="182" t="s">
        <v>157</v>
      </c>
      <c r="AV1019" s="14" t="s">
        <v>157</v>
      </c>
      <c r="AW1019" s="14" t="s">
        <v>30</v>
      </c>
      <c r="AX1019" s="14" t="s">
        <v>76</v>
      </c>
      <c r="AY1019" s="182" t="s">
        <v>150</v>
      </c>
    </row>
    <row r="1020" spans="2:51" s="14" customFormat="1" ht="11.25">
      <c r="B1020" s="181"/>
      <c r="D1020" s="174" t="s">
        <v>167</v>
      </c>
      <c r="E1020" s="182" t="s">
        <v>1</v>
      </c>
      <c r="F1020" s="183" t="s">
        <v>757</v>
      </c>
      <c r="H1020" s="184">
        <v>-5.4</v>
      </c>
      <c r="I1020" s="185"/>
      <c r="L1020" s="181"/>
      <c r="M1020" s="186"/>
      <c r="N1020" s="187"/>
      <c r="O1020" s="187"/>
      <c r="P1020" s="187"/>
      <c r="Q1020" s="187"/>
      <c r="R1020" s="187"/>
      <c r="S1020" s="187"/>
      <c r="T1020" s="188"/>
      <c r="AT1020" s="182" t="s">
        <v>167</v>
      </c>
      <c r="AU1020" s="182" t="s">
        <v>157</v>
      </c>
      <c r="AV1020" s="14" t="s">
        <v>157</v>
      </c>
      <c r="AW1020" s="14" t="s">
        <v>30</v>
      </c>
      <c r="AX1020" s="14" t="s">
        <v>76</v>
      </c>
      <c r="AY1020" s="182" t="s">
        <v>150</v>
      </c>
    </row>
    <row r="1021" spans="2:51" s="13" customFormat="1" ht="11.25">
      <c r="B1021" s="173"/>
      <c r="D1021" s="174" t="s">
        <v>167</v>
      </c>
      <c r="E1021" s="175" t="s">
        <v>1</v>
      </c>
      <c r="F1021" s="176" t="s">
        <v>442</v>
      </c>
      <c r="H1021" s="175" t="s">
        <v>1</v>
      </c>
      <c r="I1021" s="177"/>
      <c r="L1021" s="173"/>
      <c r="M1021" s="178"/>
      <c r="N1021" s="179"/>
      <c r="O1021" s="179"/>
      <c r="P1021" s="179"/>
      <c r="Q1021" s="179"/>
      <c r="R1021" s="179"/>
      <c r="S1021" s="179"/>
      <c r="T1021" s="180"/>
      <c r="AT1021" s="175" t="s">
        <v>167</v>
      </c>
      <c r="AU1021" s="175" t="s">
        <v>157</v>
      </c>
      <c r="AV1021" s="13" t="s">
        <v>81</v>
      </c>
      <c r="AW1021" s="13" t="s">
        <v>30</v>
      </c>
      <c r="AX1021" s="13" t="s">
        <v>76</v>
      </c>
      <c r="AY1021" s="175" t="s">
        <v>150</v>
      </c>
    </row>
    <row r="1022" spans="2:51" s="14" customFormat="1" ht="11.25">
      <c r="B1022" s="181"/>
      <c r="D1022" s="174" t="s">
        <v>167</v>
      </c>
      <c r="E1022" s="182" t="s">
        <v>1</v>
      </c>
      <c r="F1022" s="183" t="s">
        <v>956</v>
      </c>
      <c r="H1022" s="184">
        <v>19.04</v>
      </c>
      <c r="I1022" s="185"/>
      <c r="L1022" s="181"/>
      <c r="M1022" s="186"/>
      <c r="N1022" s="187"/>
      <c r="O1022" s="187"/>
      <c r="P1022" s="187"/>
      <c r="Q1022" s="187"/>
      <c r="R1022" s="187"/>
      <c r="S1022" s="187"/>
      <c r="T1022" s="188"/>
      <c r="AT1022" s="182" t="s">
        <v>167</v>
      </c>
      <c r="AU1022" s="182" t="s">
        <v>157</v>
      </c>
      <c r="AV1022" s="14" t="s">
        <v>157</v>
      </c>
      <c r="AW1022" s="14" t="s">
        <v>30</v>
      </c>
      <c r="AX1022" s="14" t="s">
        <v>76</v>
      </c>
      <c r="AY1022" s="182" t="s">
        <v>150</v>
      </c>
    </row>
    <row r="1023" spans="2:51" s="14" customFormat="1" ht="11.25">
      <c r="B1023" s="181"/>
      <c r="D1023" s="174" t="s">
        <v>167</v>
      </c>
      <c r="E1023" s="182" t="s">
        <v>1</v>
      </c>
      <c r="F1023" s="183" t="s">
        <v>957</v>
      </c>
      <c r="H1023" s="184">
        <v>-11.715999999999999</v>
      </c>
      <c r="I1023" s="185"/>
      <c r="L1023" s="181"/>
      <c r="M1023" s="186"/>
      <c r="N1023" s="187"/>
      <c r="O1023" s="187"/>
      <c r="P1023" s="187"/>
      <c r="Q1023" s="187"/>
      <c r="R1023" s="187"/>
      <c r="S1023" s="187"/>
      <c r="T1023" s="188"/>
      <c r="AT1023" s="182" t="s">
        <v>167</v>
      </c>
      <c r="AU1023" s="182" t="s">
        <v>157</v>
      </c>
      <c r="AV1023" s="14" t="s">
        <v>157</v>
      </c>
      <c r="AW1023" s="14" t="s">
        <v>30</v>
      </c>
      <c r="AX1023" s="14" t="s">
        <v>76</v>
      </c>
      <c r="AY1023" s="182" t="s">
        <v>150</v>
      </c>
    </row>
    <row r="1024" spans="2:51" s="16" customFormat="1" ht="11.25">
      <c r="B1024" s="197"/>
      <c r="D1024" s="174" t="s">
        <v>167</v>
      </c>
      <c r="E1024" s="198" t="s">
        <v>1</v>
      </c>
      <c r="F1024" s="199" t="s">
        <v>299</v>
      </c>
      <c r="H1024" s="200">
        <v>134.14699999999996</v>
      </c>
      <c r="I1024" s="201"/>
      <c r="L1024" s="197"/>
      <c r="M1024" s="202"/>
      <c r="N1024" s="203"/>
      <c r="O1024" s="203"/>
      <c r="P1024" s="203"/>
      <c r="Q1024" s="203"/>
      <c r="R1024" s="203"/>
      <c r="S1024" s="203"/>
      <c r="T1024" s="204"/>
      <c r="AT1024" s="198" t="s">
        <v>167</v>
      </c>
      <c r="AU1024" s="198" t="s">
        <v>157</v>
      </c>
      <c r="AV1024" s="16" t="s">
        <v>162</v>
      </c>
      <c r="AW1024" s="16" t="s">
        <v>30</v>
      </c>
      <c r="AX1024" s="16" t="s">
        <v>76</v>
      </c>
      <c r="AY1024" s="198" t="s">
        <v>150</v>
      </c>
    </row>
    <row r="1025" spans="2:51" s="13" customFormat="1" ht="11.25">
      <c r="B1025" s="173"/>
      <c r="D1025" s="174" t="s">
        <v>167</v>
      </c>
      <c r="E1025" s="175" t="s">
        <v>1</v>
      </c>
      <c r="F1025" s="176" t="s">
        <v>396</v>
      </c>
      <c r="H1025" s="175" t="s">
        <v>1</v>
      </c>
      <c r="I1025" s="177"/>
      <c r="L1025" s="173"/>
      <c r="M1025" s="178"/>
      <c r="N1025" s="179"/>
      <c r="O1025" s="179"/>
      <c r="P1025" s="179"/>
      <c r="Q1025" s="179"/>
      <c r="R1025" s="179"/>
      <c r="S1025" s="179"/>
      <c r="T1025" s="180"/>
      <c r="AT1025" s="175" t="s">
        <v>167</v>
      </c>
      <c r="AU1025" s="175" t="s">
        <v>157</v>
      </c>
      <c r="AV1025" s="13" t="s">
        <v>81</v>
      </c>
      <c r="AW1025" s="13" t="s">
        <v>30</v>
      </c>
      <c r="AX1025" s="13" t="s">
        <v>76</v>
      </c>
      <c r="AY1025" s="175" t="s">
        <v>150</v>
      </c>
    </row>
    <row r="1026" spans="2:51" s="13" customFormat="1" ht="11.25">
      <c r="B1026" s="173"/>
      <c r="D1026" s="174" t="s">
        <v>167</v>
      </c>
      <c r="E1026" s="175" t="s">
        <v>1</v>
      </c>
      <c r="F1026" s="176" t="s">
        <v>958</v>
      </c>
      <c r="H1026" s="175" t="s">
        <v>1</v>
      </c>
      <c r="I1026" s="177"/>
      <c r="L1026" s="173"/>
      <c r="M1026" s="178"/>
      <c r="N1026" s="179"/>
      <c r="O1026" s="179"/>
      <c r="P1026" s="179"/>
      <c r="Q1026" s="179"/>
      <c r="R1026" s="179"/>
      <c r="S1026" s="179"/>
      <c r="T1026" s="180"/>
      <c r="AT1026" s="175" t="s">
        <v>167</v>
      </c>
      <c r="AU1026" s="175" t="s">
        <v>157</v>
      </c>
      <c r="AV1026" s="13" t="s">
        <v>81</v>
      </c>
      <c r="AW1026" s="13" t="s">
        <v>30</v>
      </c>
      <c r="AX1026" s="13" t="s">
        <v>76</v>
      </c>
      <c r="AY1026" s="175" t="s">
        <v>150</v>
      </c>
    </row>
    <row r="1027" spans="2:51" s="14" customFormat="1" ht="11.25">
      <c r="B1027" s="181"/>
      <c r="D1027" s="174" t="s">
        <v>167</v>
      </c>
      <c r="E1027" s="182" t="s">
        <v>1</v>
      </c>
      <c r="F1027" s="183" t="s">
        <v>959</v>
      </c>
      <c r="H1027" s="184">
        <v>76.174999999999997</v>
      </c>
      <c r="I1027" s="185"/>
      <c r="L1027" s="181"/>
      <c r="M1027" s="186"/>
      <c r="N1027" s="187"/>
      <c r="O1027" s="187"/>
      <c r="P1027" s="187"/>
      <c r="Q1027" s="187"/>
      <c r="R1027" s="187"/>
      <c r="S1027" s="187"/>
      <c r="T1027" s="188"/>
      <c r="AT1027" s="182" t="s">
        <v>167</v>
      </c>
      <c r="AU1027" s="182" t="s">
        <v>157</v>
      </c>
      <c r="AV1027" s="14" t="s">
        <v>157</v>
      </c>
      <c r="AW1027" s="14" t="s">
        <v>30</v>
      </c>
      <c r="AX1027" s="14" t="s">
        <v>76</v>
      </c>
      <c r="AY1027" s="182" t="s">
        <v>150</v>
      </c>
    </row>
    <row r="1028" spans="2:51" s="13" customFormat="1" ht="11.25">
      <c r="B1028" s="173"/>
      <c r="D1028" s="174" t="s">
        <v>167</v>
      </c>
      <c r="E1028" s="175" t="s">
        <v>1</v>
      </c>
      <c r="F1028" s="176" t="s">
        <v>445</v>
      </c>
      <c r="H1028" s="175" t="s">
        <v>1</v>
      </c>
      <c r="I1028" s="177"/>
      <c r="L1028" s="173"/>
      <c r="M1028" s="178"/>
      <c r="N1028" s="179"/>
      <c r="O1028" s="179"/>
      <c r="P1028" s="179"/>
      <c r="Q1028" s="179"/>
      <c r="R1028" s="179"/>
      <c r="S1028" s="179"/>
      <c r="T1028" s="180"/>
      <c r="AT1028" s="175" t="s">
        <v>167</v>
      </c>
      <c r="AU1028" s="175" t="s">
        <v>157</v>
      </c>
      <c r="AV1028" s="13" t="s">
        <v>81</v>
      </c>
      <c r="AW1028" s="13" t="s">
        <v>30</v>
      </c>
      <c r="AX1028" s="13" t="s">
        <v>76</v>
      </c>
      <c r="AY1028" s="175" t="s">
        <v>150</v>
      </c>
    </row>
    <row r="1029" spans="2:51" s="14" customFormat="1" ht="11.25">
      <c r="B1029" s="181"/>
      <c r="D1029" s="174" t="s">
        <v>167</v>
      </c>
      <c r="E1029" s="182" t="s">
        <v>1</v>
      </c>
      <c r="F1029" s="183" t="s">
        <v>960</v>
      </c>
      <c r="H1029" s="184">
        <v>35.475000000000001</v>
      </c>
      <c r="I1029" s="185"/>
      <c r="L1029" s="181"/>
      <c r="M1029" s="186"/>
      <c r="N1029" s="187"/>
      <c r="O1029" s="187"/>
      <c r="P1029" s="187"/>
      <c r="Q1029" s="187"/>
      <c r="R1029" s="187"/>
      <c r="S1029" s="187"/>
      <c r="T1029" s="188"/>
      <c r="AT1029" s="182" t="s">
        <v>167</v>
      </c>
      <c r="AU1029" s="182" t="s">
        <v>157</v>
      </c>
      <c r="AV1029" s="14" t="s">
        <v>157</v>
      </c>
      <c r="AW1029" s="14" t="s">
        <v>30</v>
      </c>
      <c r="AX1029" s="14" t="s">
        <v>76</v>
      </c>
      <c r="AY1029" s="182" t="s">
        <v>150</v>
      </c>
    </row>
    <row r="1030" spans="2:51" s="14" customFormat="1" ht="11.25">
      <c r="B1030" s="181"/>
      <c r="D1030" s="174" t="s">
        <v>167</v>
      </c>
      <c r="E1030" s="182" t="s">
        <v>1</v>
      </c>
      <c r="F1030" s="183" t="s">
        <v>717</v>
      </c>
      <c r="H1030" s="184">
        <v>-1.8</v>
      </c>
      <c r="I1030" s="185"/>
      <c r="L1030" s="181"/>
      <c r="M1030" s="186"/>
      <c r="N1030" s="187"/>
      <c r="O1030" s="187"/>
      <c r="P1030" s="187"/>
      <c r="Q1030" s="187"/>
      <c r="R1030" s="187"/>
      <c r="S1030" s="187"/>
      <c r="T1030" s="188"/>
      <c r="AT1030" s="182" t="s">
        <v>167</v>
      </c>
      <c r="AU1030" s="182" t="s">
        <v>157</v>
      </c>
      <c r="AV1030" s="14" t="s">
        <v>157</v>
      </c>
      <c r="AW1030" s="14" t="s">
        <v>30</v>
      </c>
      <c r="AX1030" s="14" t="s">
        <v>76</v>
      </c>
      <c r="AY1030" s="182" t="s">
        <v>150</v>
      </c>
    </row>
    <row r="1031" spans="2:51" s="13" customFormat="1" ht="11.25">
      <c r="B1031" s="173"/>
      <c r="D1031" s="174" t="s">
        <v>167</v>
      </c>
      <c r="E1031" s="175" t="s">
        <v>1</v>
      </c>
      <c r="F1031" s="176" t="s">
        <v>912</v>
      </c>
      <c r="H1031" s="175" t="s">
        <v>1</v>
      </c>
      <c r="I1031" s="177"/>
      <c r="L1031" s="173"/>
      <c r="M1031" s="178"/>
      <c r="N1031" s="179"/>
      <c r="O1031" s="179"/>
      <c r="P1031" s="179"/>
      <c r="Q1031" s="179"/>
      <c r="R1031" s="179"/>
      <c r="S1031" s="179"/>
      <c r="T1031" s="180"/>
      <c r="AT1031" s="175" t="s">
        <v>167</v>
      </c>
      <c r="AU1031" s="175" t="s">
        <v>157</v>
      </c>
      <c r="AV1031" s="13" t="s">
        <v>81</v>
      </c>
      <c r="AW1031" s="13" t="s">
        <v>30</v>
      </c>
      <c r="AX1031" s="13" t="s">
        <v>76</v>
      </c>
      <c r="AY1031" s="175" t="s">
        <v>150</v>
      </c>
    </row>
    <row r="1032" spans="2:51" s="14" customFormat="1" ht="11.25">
      <c r="B1032" s="181"/>
      <c r="D1032" s="174" t="s">
        <v>167</v>
      </c>
      <c r="E1032" s="182" t="s">
        <v>1</v>
      </c>
      <c r="F1032" s="183" t="s">
        <v>961</v>
      </c>
      <c r="H1032" s="184">
        <v>11.75</v>
      </c>
      <c r="I1032" s="185"/>
      <c r="L1032" s="181"/>
      <c r="M1032" s="186"/>
      <c r="N1032" s="187"/>
      <c r="O1032" s="187"/>
      <c r="P1032" s="187"/>
      <c r="Q1032" s="187"/>
      <c r="R1032" s="187"/>
      <c r="S1032" s="187"/>
      <c r="T1032" s="188"/>
      <c r="AT1032" s="182" t="s">
        <v>167</v>
      </c>
      <c r="AU1032" s="182" t="s">
        <v>157</v>
      </c>
      <c r="AV1032" s="14" t="s">
        <v>157</v>
      </c>
      <c r="AW1032" s="14" t="s">
        <v>30</v>
      </c>
      <c r="AX1032" s="14" t="s">
        <v>76</v>
      </c>
      <c r="AY1032" s="182" t="s">
        <v>150</v>
      </c>
    </row>
    <row r="1033" spans="2:51" s="13" customFormat="1" ht="11.25">
      <c r="B1033" s="173"/>
      <c r="D1033" s="174" t="s">
        <v>167</v>
      </c>
      <c r="E1033" s="175" t="s">
        <v>1</v>
      </c>
      <c r="F1033" s="176" t="s">
        <v>914</v>
      </c>
      <c r="H1033" s="175" t="s">
        <v>1</v>
      </c>
      <c r="I1033" s="177"/>
      <c r="L1033" s="173"/>
      <c r="M1033" s="178"/>
      <c r="N1033" s="179"/>
      <c r="O1033" s="179"/>
      <c r="P1033" s="179"/>
      <c r="Q1033" s="179"/>
      <c r="R1033" s="179"/>
      <c r="S1033" s="179"/>
      <c r="T1033" s="180"/>
      <c r="AT1033" s="175" t="s">
        <v>167</v>
      </c>
      <c r="AU1033" s="175" t="s">
        <v>157</v>
      </c>
      <c r="AV1033" s="13" t="s">
        <v>81</v>
      </c>
      <c r="AW1033" s="13" t="s">
        <v>30</v>
      </c>
      <c r="AX1033" s="13" t="s">
        <v>76</v>
      </c>
      <c r="AY1033" s="175" t="s">
        <v>150</v>
      </c>
    </row>
    <row r="1034" spans="2:51" s="14" customFormat="1" ht="11.25">
      <c r="B1034" s="181"/>
      <c r="D1034" s="174" t="s">
        <v>167</v>
      </c>
      <c r="E1034" s="182" t="s">
        <v>1</v>
      </c>
      <c r="F1034" s="183" t="s">
        <v>962</v>
      </c>
      <c r="H1034" s="184">
        <v>12.125</v>
      </c>
      <c r="I1034" s="185"/>
      <c r="L1034" s="181"/>
      <c r="M1034" s="186"/>
      <c r="N1034" s="187"/>
      <c r="O1034" s="187"/>
      <c r="P1034" s="187"/>
      <c r="Q1034" s="187"/>
      <c r="R1034" s="187"/>
      <c r="S1034" s="187"/>
      <c r="T1034" s="188"/>
      <c r="AT1034" s="182" t="s">
        <v>167</v>
      </c>
      <c r="AU1034" s="182" t="s">
        <v>157</v>
      </c>
      <c r="AV1034" s="14" t="s">
        <v>157</v>
      </c>
      <c r="AW1034" s="14" t="s">
        <v>30</v>
      </c>
      <c r="AX1034" s="14" t="s">
        <v>76</v>
      </c>
      <c r="AY1034" s="182" t="s">
        <v>150</v>
      </c>
    </row>
    <row r="1035" spans="2:51" s="13" customFormat="1" ht="11.25">
      <c r="B1035" s="173"/>
      <c r="D1035" s="174" t="s">
        <v>167</v>
      </c>
      <c r="E1035" s="175" t="s">
        <v>1</v>
      </c>
      <c r="F1035" s="176" t="s">
        <v>963</v>
      </c>
      <c r="H1035" s="175" t="s">
        <v>1</v>
      </c>
      <c r="I1035" s="177"/>
      <c r="L1035" s="173"/>
      <c r="M1035" s="178"/>
      <c r="N1035" s="179"/>
      <c r="O1035" s="179"/>
      <c r="P1035" s="179"/>
      <c r="Q1035" s="179"/>
      <c r="R1035" s="179"/>
      <c r="S1035" s="179"/>
      <c r="T1035" s="180"/>
      <c r="AT1035" s="175" t="s">
        <v>167</v>
      </c>
      <c r="AU1035" s="175" t="s">
        <v>157</v>
      </c>
      <c r="AV1035" s="13" t="s">
        <v>81</v>
      </c>
      <c r="AW1035" s="13" t="s">
        <v>30</v>
      </c>
      <c r="AX1035" s="13" t="s">
        <v>76</v>
      </c>
      <c r="AY1035" s="175" t="s">
        <v>150</v>
      </c>
    </row>
    <row r="1036" spans="2:51" s="14" customFormat="1" ht="11.25">
      <c r="B1036" s="181"/>
      <c r="D1036" s="174" t="s">
        <v>167</v>
      </c>
      <c r="E1036" s="182" t="s">
        <v>1</v>
      </c>
      <c r="F1036" s="183" t="s">
        <v>964</v>
      </c>
      <c r="H1036" s="184">
        <v>201.85</v>
      </c>
      <c r="I1036" s="185"/>
      <c r="L1036" s="181"/>
      <c r="M1036" s="186"/>
      <c r="N1036" s="187"/>
      <c r="O1036" s="187"/>
      <c r="P1036" s="187"/>
      <c r="Q1036" s="187"/>
      <c r="R1036" s="187"/>
      <c r="S1036" s="187"/>
      <c r="T1036" s="188"/>
      <c r="AT1036" s="182" t="s">
        <v>167</v>
      </c>
      <c r="AU1036" s="182" t="s">
        <v>157</v>
      </c>
      <c r="AV1036" s="14" t="s">
        <v>157</v>
      </c>
      <c r="AW1036" s="14" t="s">
        <v>30</v>
      </c>
      <c r="AX1036" s="14" t="s">
        <v>76</v>
      </c>
      <c r="AY1036" s="182" t="s">
        <v>150</v>
      </c>
    </row>
    <row r="1037" spans="2:51" s="14" customFormat="1" ht="11.25">
      <c r="B1037" s="181"/>
      <c r="D1037" s="174" t="s">
        <v>167</v>
      </c>
      <c r="E1037" s="182" t="s">
        <v>1</v>
      </c>
      <c r="F1037" s="183" t="s">
        <v>965</v>
      </c>
      <c r="H1037" s="184">
        <v>-28.8</v>
      </c>
      <c r="I1037" s="185"/>
      <c r="L1037" s="181"/>
      <c r="M1037" s="186"/>
      <c r="N1037" s="187"/>
      <c r="O1037" s="187"/>
      <c r="P1037" s="187"/>
      <c r="Q1037" s="187"/>
      <c r="R1037" s="187"/>
      <c r="S1037" s="187"/>
      <c r="T1037" s="188"/>
      <c r="AT1037" s="182" t="s">
        <v>167</v>
      </c>
      <c r="AU1037" s="182" t="s">
        <v>157</v>
      </c>
      <c r="AV1037" s="14" t="s">
        <v>157</v>
      </c>
      <c r="AW1037" s="14" t="s">
        <v>30</v>
      </c>
      <c r="AX1037" s="14" t="s">
        <v>76</v>
      </c>
      <c r="AY1037" s="182" t="s">
        <v>150</v>
      </c>
    </row>
    <row r="1038" spans="2:51" s="14" customFormat="1" ht="11.25">
      <c r="B1038" s="181"/>
      <c r="D1038" s="174" t="s">
        <v>167</v>
      </c>
      <c r="E1038" s="182" t="s">
        <v>1</v>
      </c>
      <c r="F1038" s="183" t="s">
        <v>956</v>
      </c>
      <c r="H1038" s="184">
        <v>19.04</v>
      </c>
      <c r="I1038" s="185"/>
      <c r="L1038" s="181"/>
      <c r="M1038" s="186"/>
      <c r="N1038" s="187"/>
      <c r="O1038" s="187"/>
      <c r="P1038" s="187"/>
      <c r="Q1038" s="187"/>
      <c r="R1038" s="187"/>
      <c r="S1038" s="187"/>
      <c r="T1038" s="188"/>
      <c r="AT1038" s="182" t="s">
        <v>167</v>
      </c>
      <c r="AU1038" s="182" t="s">
        <v>157</v>
      </c>
      <c r="AV1038" s="14" t="s">
        <v>157</v>
      </c>
      <c r="AW1038" s="14" t="s">
        <v>30</v>
      </c>
      <c r="AX1038" s="14" t="s">
        <v>76</v>
      </c>
      <c r="AY1038" s="182" t="s">
        <v>150</v>
      </c>
    </row>
    <row r="1039" spans="2:51" s="14" customFormat="1" ht="11.25">
      <c r="B1039" s="181"/>
      <c r="D1039" s="174" t="s">
        <v>167</v>
      </c>
      <c r="E1039" s="182" t="s">
        <v>1</v>
      </c>
      <c r="F1039" s="183" t="s">
        <v>957</v>
      </c>
      <c r="H1039" s="184">
        <v>-11.715999999999999</v>
      </c>
      <c r="I1039" s="185"/>
      <c r="L1039" s="181"/>
      <c r="M1039" s="186"/>
      <c r="N1039" s="187"/>
      <c r="O1039" s="187"/>
      <c r="P1039" s="187"/>
      <c r="Q1039" s="187"/>
      <c r="R1039" s="187"/>
      <c r="S1039" s="187"/>
      <c r="T1039" s="188"/>
      <c r="AT1039" s="182" t="s">
        <v>167</v>
      </c>
      <c r="AU1039" s="182" t="s">
        <v>157</v>
      </c>
      <c r="AV1039" s="14" t="s">
        <v>157</v>
      </c>
      <c r="AW1039" s="14" t="s">
        <v>30</v>
      </c>
      <c r="AX1039" s="14" t="s">
        <v>76</v>
      </c>
      <c r="AY1039" s="182" t="s">
        <v>150</v>
      </c>
    </row>
    <row r="1040" spans="2:51" s="13" customFormat="1" ht="11.25">
      <c r="B1040" s="173"/>
      <c r="D1040" s="174" t="s">
        <v>167</v>
      </c>
      <c r="E1040" s="175" t="s">
        <v>1</v>
      </c>
      <c r="F1040" s="176" t="s">
        <v>966</v>
      </c>
      <c r="H1040" s="175" t="s">
        <v>1</v>
      </c>
      <c r="I1040" s="177"/>
      <c r="L1040" s="173"/>
      <c r="M1040" s="178"/>
      <c r="N1040" s="179"/>
      <c r="O1040" s="179"/>
      <c r="P1040" s="179"/>
      <c r="Q1040" s="179"/>
      <c r="R1040" s="179"/>
      <c r="S1040" s="179"/>
      <c r="T1040" s="180"/>
      <c r="AT1040" s="175" t="s">
        <v>167</v>
      </c>
      <c r="AU1040" s="175" t="s">
        <v>157</v>
      </c>
      <c r="AV1040" s="13" t="s">
        <v>81</v>
      </c>
      <c r="AW1040" s="13" t="s">
        <v>30</v>
      </c>
      <c r="AX1040" s="13" t="s">
        <v>76</v>
      </c>
      <c r="AY1040" s="175" t="s">
        <v>150</v>
      </c>
    </row>
    <row r="1041" spans="2:51" s="14" customFormat="1" ht="11.25">
      <c r="B1041" s="181"/>
      <c r="D1041" s="174" t="s">
        <v>167</v>
      </c>
      <c r="E1041" s="182" t="s">
        <v>1</v>
      </c>
      <c r="F1041" s="183" t="s">
        <v>967</v>
      </c>
      <c r="H1041" s="184">
        <v>47.024999999999999</v>
      </c>
      <c r="I1041" s="185"/>
      <c r="L1041" s="181"/>
      <c r="M1041" s="186"/>
      <c r="N1041" s="187"/>
      <c r="O1041" s="187"/>
      <c r="P1041" s="187"/>
      <c r="Q1041" s="187"/>
      <c r="R1041" s="187"/>
      <c r="S1041" s="187"/>
      <c r="T1041" s="188"/>
      <c r="AT1041" s="182" t="s">
        <v>167</v>
      </c>
      <c r="AU1041" s="182" t="s">
        <v>157</v>
      </c>
      <c r="AV1041" s="14" t="s">
        <v>157</v>
      </c>
      <c r="AW1041" s="14" t="s">
        <v>30</v>
      </c>
      <c r="AX1041" s="14" t="s">
        <v>76</v>
      </c>
      <c r="AY1041" s="182" t="s">
        <v>150</v>
      </c>
    </row>
    <row r="1042" spans="2:51" s="14" customFormat="1" ht="11.25">
      <c r="B1042" s="181"/>
      <c r="D1042" s="174" t="s">
        <v>167</v>
      </c>
      <c r="E1042" s="182" t="s">
        <v>1</v>
      </c>
      <c r="F1042" s="183" t="s">
        <v>717</v>
      </c>
      <c r="H1042" s="184">
        <v>-1.8</v>
      </c>
      <c r="I1042" s="185"/>
      <c r="L1042" s="181"/>
      <c r="M1042" s="186"/>
      <c r="N1042" s="187"/>
      <c r="O1042" s="187"/>
      <c r="P1042" s="187"/>
      <c r="Q1042" s="187"/>
      <c r="R1042" s="187"/>
      <c r="S1042" s="187"/>
      <c r="T1042" s="188"/>
      <c r="AT1042" s="182" t="s">
        <v>167</v>
      </c>
      <c r="AU1042" s="182" t="s">
        <v>157</v>
      </c>
      <c r="AV1042" s="14" t="s">
        <v>157</v>
      </c>
      <c r="AW1042" s="14" t="s">
        <v>30</v>
      </c>
      <c r="AX1042" s="14" t="s">
        <v>76</v>
      </c>
      <c r="AY1042" s="182" t="s">
        <v>150</v>
      </c>
    </row>
    <row r="1043" spans="2:51" s="14" customFormat="1" ht="11.25">
      <c r="B1043" s="181"/>
      <c r="D1043" s="174" t="s">
        <v>167</v>
      </c>
      <c r="E1043" s="182" t="s">
        <v>1</v>
      </c>
      <c r="F1043" s="183" t="s">
        <v>968</v>
      </c>
      <c r="H1043" s="184">
        <v>-2.1</v>
      </c>
      <c r="I1043" s="185"/>
      <c r="L1043" s="181"/>
      <c r="M1043" s="186"/>
      <c r="N1043" s="187"/>
      <c r="O1043" s="187"/>
      <c r="P1043" s="187"/>
      <c r="Q1043" s="187"/>
      <c r="R1043" s="187"/>
      <c r="S1043" s="187"/>
      <c r="T1043" s="188"/>
      <c r="AT1043" s="182" t="s">
        <v>167</v>
      </c>
      <c r="AU1043" s="182" t="s">
        <v>157</v>
      </c>
      <c r="AV1043" s="14" t="s">
        <v>157</v>
      </c>
      <c r="AW1043" s="14" t="s">
        <v>30</v>
      </c>
      <c r="AX1043" s="14" t="s">
        <v>76</v>
      </c>
      <c r="AY1043" s="182" t="s">
        <v>150</v>
      </c>
    </row>
    <row r="1044" spans="2:51" s="14" customFormat="1" ht="11.25">
      <c r="B1044" s="181"/>
      <c r="D1044" s="174" t="s">
        <v>167</v>
      </c>
      <c r="E1044" s="182" t="s">
        <v>1</v>
      </c>
      <c r="F1044" s="183" t="s">
        <v>969</v>
      </c>
      <c r="H1044" s="184">
        <v>0.88</v>
      </c>
      <c r="I1044" s="185"/>
      <c r="L1044" s="181"/>
      <c r="M1044" s="186"/>
      <c r="N1044" s="187"/>
      <c r="O1044" s="187"/>
      <c r="P1044" s="187"/>
      <c r="Q1044" s="187"/>
      <c r="R1044" s="187"/>
      <c r="S1044" s="187"/>
      <c r="T1044" s="188"/>
      <c r="AT1044" s="182" t="s">
        <v>167</v>
      </c>
      <c r="AU1044" s="182" t="s">
        <v>157</v>
      </c>
      <c r="AV1044" s="14" t="s">
        <v>157</v>
      </c>
      <c r="AW1044" s="14" t="s">
        <v>30</v>
      </c>
      <c r="AX1044" s="14" t="s">
        <v>76</v>
      </c>
      <c r="AY1044" s="182" t="s">
        <v>150</v>
      </c>
    </row>
    <row r="1045" spans="2:51" s="13" customFormat="1" ht="11.25">
      <c r="B1045" s="173"/>
      <c r="D1045" s="174" t="s">
        <v>167</v>
      </c>
      <c r="E1045" s="175" t="s">
        <v>1</v>
      </c>
      <c r="F1045" s="176" t="s">
        <v>970</v>
      </c>
      <c r="H1045" s="175" t="s">
        <v>1</v>
      </c>
      <c r="I1045" s="177"/>
      <c r="L1045" s="173"/>
      <c r="M1045" s="178"/>
      <c r="N1045" s="179"/>
      <c r="O1045" s="179"/>
      <c r="P1045" s="179"/>
      <c r="Q1045" s="179"/>
      <c r="R1045" s="179"/>
      <c r="S1045" s="179"/>
      <c r="T1045" s="180"/>
      <c r="AT1045" s="175" t="s">
        <v>167</v>
      </c>
      <c r="AU1045" s="175" t="s">
        <v>157</v>
      </c>
      <c r="AV1045" s="13" t="s">
        <v>81</v>
      </c>
      <c r="AW1045" s="13" t="s">
        <v>30</v>
      </c>
      <c r="AX1045" s="13" t="s">
        <v>76</v>
      </c>
      <c r="AY1045" s="175" t="s">
        <v>150</v>
      </c>
    </row>
    <row r="1046" spans="2:51" s="14" customFormat="1" ht="11.25">
      <c r="B1046" s="181"/>
      <c r="D1046" s="174" t="s">
        <v>167</v>
      </c>
      <c r="E1046" s="182" t="s">
        <v>1</v>
      </c>
      <c r="F1046" s="183" t="s">
        <v>971</v>
      </c>
      <c r="H1046" s="184">
        <v>46.75</v>
      </c>
      <c r="I1046" s="185"/>
      <c r="L1046" s="181"/>
      <c r="M1046" s="186"/>
      <c r="N1046" s="187"/>
      <c r="O1046" s="187"/>
      <c r="P1046" s="187"/>
      <c r="Q1046" s="187"/>
      <c r="R1046" s="187"/>
      <c r="S1046" s="187"/>
      <c r="T1046" s="188"/>
      <c r="AT1046" s="182" t="s">
        <v>167</v>
      </c>
      <c r="AU1046" s="182" t="s">
        <v>157</v>
      </c>
      <c r="AV1046" s="14" t="s">
        <v>157</v>
      </c>
      <c r="AW1046" s="14" t="s">
        <v>30</v>
      </c>
      <c r="AX1046" s="14" t="s">
        <v>76</v>
      </c>
      <c r="AY1046" s="182" t="s">
        <v>150</v>
      </c>
    </row>
    <row r="1047" spans="2:51" s="14" customFormat="1" ht="11.25">
      <c r="B1047" s="181"/>
      <c r="D1047" s="174" t="s">
        <v>167</v>
      </c>
      <c r="E1047" s="182" t="s">
        <v>1</v>
      </c>
      <c r="F1047" s="183" t="s">
        <v>717</v>
      </c>
      <c r="H1047" s="184">
        <v>-1.8</v>
      </c>
      <c r="I1047" s="185"/>
      <c r="L1047" s="181"/>
      <c r="M1047" s="186"/>
      <c r="N1047" s="187"/>
      <c r="O1047" s="187"/>
      <c r="P1047" s="187"/>
      <c r="Q1047" s="187"/>
      <c r="R1047" s="187"/>
      <c r="S1047" s="187"/>
      <c r="T1047" s="188"/>
      <c r="AT1047" s="182" t="s">
        <v>167</v>
      </c>
      <c r="AU1047" s="182" t="s">
        <v>157</v>
      </c>
      <c r="AV1047" s="14" t="s">
        <v>157</v>
      </c>
      <c r="AW1047" s="14" t="s">
        <v>30</v>
      </c>
      <c r="AX1047" s="14" t="s">
        <v>76</v>
      </c>
      <c r="AY1047" s="182" t="s">
        <v>150</v>
      </c>
    </row>
    <row r="1048" spans="2:51" s="14" customFormat="1" ht="11.25">
      <c r="B1048" s="181"/>
      <c r="D1048" s="174" t="s">
        <v>167</v>
      </c>
      <c r="E1048" s="182" t="s">
        <v>1</v>
      </c>
      <c r="F1048" s="183" t="s">
        <v>968</v>
      </c>
      <c r="H1048" s="184">
        <v>-2.1</v>
      </c>
      <c r="I1048" s="185"/>
      <c r="L1048" s="181"/>
      <c r="M1048" s="186"/>
      <c r="N1048" s="187"/>
      <c r="O1048" s="187"/>
      <c r="P1048" s="187"/>
      <c r="Q1048" s="187"/>
      <c r="R1048" s="187"/>
      <c r="S1048" s="187"/>
      <c r="T1048" s="188"/>
      <c r="AT1048" s="182" t="s">
        <v>167</v>
      </c>
      <c r="AU1048" s="182" t="s">
        <v>157</v>
      </c>
      <c r="AV1048" s="14" t="s">
        <v>157</v>
      </c>
      <c r="AW1048" s="14" t="s">
        <v>30</v>
      </c>
      <c r="AX1048" s="14" t="s">
        <v>76</v>
      </c>
      <c r="AY1048" s="182" t="s">
        <v>150</v>
      </c>
    </row>
    <row r="1049" spans="2:51" s="14" customFormat="1" ht="11.25">
      <c r="B1049" s="181"/>
      <c r="D1049" s="174" t="s">
        <v>167</v>
      </c>
      <c r="E1049" s="182" t="s">
        <v>1</v>
      </c>
      <c r="F1049" s="183" t="s">
        <v>972</v>
      </c>
      <c r="H1049" s="184">
        <v>0.88</v>
      </c>
      <c r="I1049" s="185"/>
      <c r="L1049" s="181"/>
      <c r="M1049" s="186"/>
      <c r="N1049" s="187"/>
      <c r="O1049" s="187"/>
      <c r="P1049" s="187"/>
      <c r="Q1049" s="187"/>
      <c r="R1049" s="187"/>
      <c r="S1049" s="187"/>
      <c r="T1049" s="188"/>
      <c r="AT1049" s="182" t="s">
        <v>167</v>
      </c>
      <c r="AU1049" s="182" t="s">
        <v>157</v>
      </c>
      <c r="AV1049" s="14" t="s">
        <v>157</v>
      </c>
      <c r="AW1049" s="14" t="s">
        <v>30</v>
      </c>
      <c r="AX1049" s="14" t="s">
        <v>76</v>
      </c>
      <c r="AY1049" s="182" t="s">
        <v>150</v>
      </c>
    </row>
    <row r="1050" spans="2:51" s="13" customFormat="1" ht="11.25">
      <c r="B1050" s="173"/>
      <c r="D1050" s="174" t="s">
        <v>167</v>
      </c>
      <c r="E1050" s="175" t="s">
        <v>1</v>
      </c>
      <c r="F1050" s="176" t="s">
        <v>973</v>
      </c>
      <c r="H1050" s="175" t="s">
        <v>1</v>
      </c>
      <c r="I1050" s="177"/>
      <c r="L1050" s="173"/>
      <c r="M1050" s="178"/>
      <c r="N1050" s="179"/>
      <c r="O1050" s="179"/>
      <c r="P1050" s="179"/>
      <c r="Q1050" s="179"/>
      <c r="R1050" s="179"/>
      <c r="S1050" s="179"/>
      <c r="T1050" s="180"/>
      <c r="AT1050" s="175" t="s">
        <v>167</v>
      </c>
      <c r="AU1050" s="175" t="s">
        <v>157</v>
      </c>
      <c r="AV1050" s="13" t="s">
        <v>81</v>
      </c>
      <c r="AW1050" s="13" t="s">
        <v>30</v>
      </c>
      <c r="AX1050" s="13" t="s">
        <v>76</v>
      </c>
      <c r="AY1050" s="175" t="s">
        <v>150</v>
      </c>
    </row>
    <row r="1051" spans="2:51" s="14" customFormat="1" ht="11.25">
      <c r="B1051" s="181"/>
      <c r="D1051" s="174" t="s">
        <v>167</v>
      </c>
      <c r="E1051" s="182" t="s">
        <v>1</v>
      </c>
      <c r="F1051" s="183" t="s">
        <v>974</v>
      </c>
      <c r="H1051" s="184">
        <v>29.425000000000001</v>
      </c>
      <c r="I1051" s="185"/>
      <c r="L1051" s="181"/>
      <c r="M1051" s="186"/>
      <c r="N1051" s="187"/>
      <c r="O1051" s="187"/>
      <c r="P1051" s="187"/>
      <c r="Q1051" s="187"/>
      <c r="R1051" s="187"/>
      <c r="S1051" s="187"/>
      <c r="T1051" s="188"/>
      <c r="AT1051" s="182" t="s">
        <v>167</v>
      </c>
      <c r="AU1051" s="182" t="s">
        <v>157</v>
      </c>
      <c r="AV1051" s="14" t="s">
        <v>157</v>
      </c>
      <c r="AW1051" s="14" t="s">
        <v>30</v>
      </c>
      <c r="AX1051" s="14" t="s">
        <v>76</v>
      </c>
      <c r="AY1051" s="182" t="s">
        <v>150</v>
      </c>
    </row>
    <row r="1052" spans="2:51" s="14" customFormat="1" ht="11.25">
      <c r="B1052" s="181"/>
      <c r="D1052" s="174" t="s">
        <v>167</v>
      </c>
      <c r="E1052" s="182" t="s">
        <v>1</v>
      </c>
      <c r="F1052" s="183" t="s">
        <v>757</v>
      </c>
      <c r="H1052" s="184">
        <v>-5.4</v>
      </c>
      <c r="I1052" s="185"/>
      <c r="L1052" s="181"/>
      <c r="M1052" s="186"/>
      <c r="N1052" s="187"/>
      <c r="O1052" s="187"/>
      <c r="P1052" s="187"/>
      <c r="Q1052" s="187"/>
      <c r="R1052" s="187"/>
      <c r="S1052" s="187"/>
      <c r="T1052" s="188"/>
      <c r="AT1052" s="182" t="s">
        <v>167</v>
      </c>
      <c r="AU1052" s="182" t="s">
        <v>157</v>
      </c>
      <c r="AV1052" s="14" t="s">
        <v>157</v>
      </c>
      <c r="AW1052" s="14" t="s">
        <v>30</v>
      </c>
      <c r="AX1052" s="14" t="s">
        <v>76</v>
      </c>
      <c r="AY1052" s="182" t="s">
        <v>150</v>
      </c>
    </row>
    <row r="1053" spans="2:51" s="14" customFormat="1" ht="11.25">
      <c r="B1053" s="181"/>
      <c r="D1053" s="174" t="s">
        <v>167</v>
      </c>
      <c r="E1053" s="182" t="s">
        <v>1</v>
      </c>
      <c r="F1053" s="183" t="s">
        <v>857</v>
      </c>
      <c r="H1053" s="184">
        <v>-1.9</v>
      </c>
      <c r="I1053" s="185"/>
      <c r="L1053" s="181"/>
      <c r="M1053" s="186"/>
      <c r="N1053" s="187"/>
      <c r="O1053" s="187"/>
      <c r="P1053" s="187"/>
      <c r="Q1053" s="187"/>
      <c r="R1053" s="187"/>
      <c r="S1053" s="187"/>
      <c r="T1053" s="188"/>
      <c r="AT1053" s="182" t="s">
        <v>167</v>
      </c>
      <c r="AU1053" s="182" t="s">
        <v>157</v>
      </c>
      <c r="AV1053" s="14" t="s">
        <v>157</v>
      </c>
      <c r="AW1053" s="14" t="s">
        <v>30</v>
      </c>
      <c r="AX1053" s="14" t="s">
        <v>76</v>
      </c>
      <c r="AY1053" s="182" t="s">
        <v>150</v>
      </c>
    </row>
    <row r="1054" spans="2:51" s="13" customFormat="1" ht="11.25">
      <c r="B1054" s="173"/>
      <c r="D1054" s="174" t="s">
        <v>167</v>
      </c>
      <c r="E1054" s="175" t="s">
        <v>1</v>
      </c>
      <c r="F1054" s="176" t="s">
        <v>475</v>
      </c>
      <c r="H1054" s="175" t="s">
        <v>1</v>
      </c>
      <c r="I1054" s="177"/>
      <c r="L1054" s="173"/>
      <c r="M1054" s="178"/>
      <c r="N1054" s="179"/>
      <c r="O1054" s="179"/>
      <c r="P1054" s="179"/>
      <c r="Q1054" s="179"/>
      <c r="R1054" s="179"/>
      <c r="S1054" s="179"/>
      <c r="T1054" s="180"/>
      <c r="AT1054" s="175" t="s">
        <v>167</v>
      </c>
      <c r="AU1054" s="175" t="s">
        <v>157</v>
      </c>
      <c r="AV1054" s="13" t="s">
        <v>81</v>
      </c>
      <c r="AW1054" s="13" t="s">
        <v>30</v>
      </c>
      <c r="AX1054" s="13" t="s">
        <v>76</v>
      </c>
      <c r="AY1054" s="175" t="s">
        <v>150</v>
      </c>
    </row>
    <row r="1055" spans="2:51" s="14" customFormat="1" ht="11.25">
      <c r="B1055" s="181"/>
      <c r="D1055" s="174" t="s">
        <v>167</v>
      </c>
      <c r="E1055" s="182" t="s">
        <v>1</v>
      </c>
      <c r="F1055" s="183" t="s">
        <v>975</v>
      </c>
      <c r="H1055" s="184">
        <v>9.5630000000000006</v>
      </c>
      <c r="I1055" s="185"/>
      <c r="L1055" s="181"/>
      <c r="M1055" s="186"/>
      <c r="N1055" s="187"/>
      <c r="O1055" s="187"/>
      <c r="P1055" s="187"/>
      <c r="Q1055" s="187"/>
      <c r="R1055" s="187"/>
      <c r="S1055" s="187"/>
      <c r="T1055" s="188"/>
      <c r="AT1055" s="182" t="s">
        <v>167</v>
      </c>
      <c r="AU1055" s="182" t="s">
        <v>157</v>
      </c>
      <c r="AV1055" s="14" t="s">
        <v>157</v>
      </c>
      <c r="AW1055" s="14" t="s">
        <v>30</v>
      </c>
      <c r="AX1055" s="14" t="s">
        <v>76</v>
      </c>
      <c r="AY1055" s="182" t="s">
        <v>150</v>
      </c>
    </row>
    <row r="1056" spans="2:51" s="13" customFormat="1" ht="11.25">
      <c r="B1056" s="173"/>
      <c r="D1056" s="174" t="s">
        <v>167</v>
      </c>
      <c r="E1056" s="175" t="s">
        <v>1</v>
      </c>
      <c r="F1056" s="176" t="s">
        <v>976</v>
      </c>
      <c r="H1056" s="175" t="s">
        <v>1</v>
      </c>
      <c r="I1056" s="177"/>
      <c r="L1056" s="173"/>
      <c r="M1056" s="178"/>
      <c r="N1056" s="179"/>
      <c r="O1056" s="179"/>
      <c r="P1056" s="179"/>
      <c r="Q1056" s="179"/>
      <c r="R1056" s="179"/>
      <c r="S1056" s="179"/>
      <c r="T1056" s="180"/>
      <c r="AT1056" s="175" t="s">
        <v>167</v>
      </c>
      <c r="AU1056" s="175" t="s">
        <v>157</v>
      </c>
      <c r="AV1056" s="13" t="s">
        <v>81</v>
      </c>
      <c r="AW1056" s="13" t="s">
        <v>30</v>
      </c>
      <c r="AX1056" s="13" t="s">
        <v>76</v>
      </c>
      <c r="AY1056" s="175" t="s">
        <v>150</v>
      </c>
    </row>
    <row r="1057" spans="2:51" s="14" customFormat="1" ht="11.25">
      <c r="B1057" s="181"/>
      <c r="D1057" s="174" t="s">
        <v>167</v>
      </c>
      <c r="E1057" s="182" t="s">
        <v>1</v>
      </c>
      <c r="F1057" s="183" t="s">
        <v>971</v>
      </c>
      <c r="H1057" s="184">
        <v>46.75</v>
      </c>
      <c r="I1057" s="185"/>
      <c r="L1057" s="181"/>
      <c r="M1057" s="186"/>
      <c r="N1057" s="187"/>
      <c r="O1057" s="187"/>
      <c r="P1057" s="187"/>
      <c r="Q1057" s="187"/>
      <c r="R1057" s="187"/>
      <c r="S1057" s="187"/>
      <c r="T1057" s="188"/>
      <c r="AT1057" s="182" t="s">
        <v>167</v>
      </c>
      <c r="AU1057" s="182" t="s">
        <v>157</v>
      </c>
      <c r="AV1057" s="14" t="s">
        <v>157</v>
      </c>
      <c r="AW1057" s="14" t="s">
        <v>30</v>
      </c>
      <c r="AX1057" s="14" t="s">
        <v>76</v>
      </c>
      <c r="AY1057" s="182" t="s">
        <v>150</v>
      </c>
    </row>
    <row r="1058" spans="2:51" s="14" customFormat="1" ht="11.25">
      <c r="B1058" s="181"/>
      <c r="D1058" s="174" t="s">
        <v>167</v>
      </c>
      <c r="E1058" s="182" t="s">
        <v>1</v>
      </c>
      <c r="F1058" s="183" t="s">
        <v>717</v>
      </c>
      <c r="H1058" s="184">
        <v>-1.8</v>
      </c>
      <c r="I1058" s="185"/>
      <c r="L1058" s="181"/>
      <c r="M1058" s="186"/>
      <c r="N1058" s="187"/>
      <c r="O1058" s="187"/>
      <c r="P1058" s="187"/>
      <c r="Q1058" s="187"/>
      <c r="R1058" s="187"/>
      <c r="S1058" s="187"/>
      <c r="T1058" s="188"/>
      <c r="AT1058" s="182" t="s">
        <v>167</v>
      </c>
      <c r="AU1058" s="182" t="s">
        <v>157</v>
      </c>
      <c r="AV1058" s="14" t="s">
        <v>157</v>
      </c>
      <c r="AW1058" s="14" t="s">
        <v>30</v>
      </c>
      <c r="AX1058" s="14" t="s">
        <v>76</v>
      </c>
      <c r="AY1058" s="182" t="s">
        <v>150</v>
      </c>
    </row>
    <row r="1059" spans="2:51" s="14" customFormat="1" ht="11.25">
      <c r="B1059" s="181"/>
      <c r="D1059" s="174" t="s">
        <v>167</v>
      </c>
      <c r="E1059" s="182" t="s">
        <v>1</v>
      </c>
      <c r="F1059" s="183" t="s">
        <v>968</v>
      </c>
      <c r="H1059" s="184">
        <v>-2.1</v>
      </c>
      <c r="I1059" s="185"/>
      <c r="L1059" s="181"/>
      <c r="M1059" s="186"/>
      <c r="N1059" s="187"/>
      <c r="O1059" s="187"/>
      <c r="P1059" s="187"/>
      <c r="Q1059" s="187"/>
      <c r="R1059" s="187"/>
      <c r="S1059" s="187"/>
      <c r="T1059" s="188"/>
      <c r="AT1059" s="182" t="s">
        <v>167</v>
      </c>
      <c r="AU1059" s="182" t="s">
        <v>157</v>
      </c>
      <c r="AV1059" s="14" t="s">
        <v>157</v>
      </c>
      <c r="AW1059" s="14" t="s">
        <v>30</v>
      </c>
      <c r="AX1059" s="14" t="s">
        <v>76</v>
      </c>
      <c r="AY1059" s="182" t="s">
        <v>150</v>
      </c>
    </row>
    <row r="1060" spans="2:51" s="14" customFormat="1" ht="11.25">
      <c r="B1060" s="181"/>
      <c r="D1060" s="174" t="s">
        <v>167</v>
      </c>
      <c r="E1060" s="182" t="s">
        <v>1</v>
      </c>
      <c r="F1060" s="183" t="s">
        <v>969</v>
      </c>
      <c r="H1060" s="184">
        <v>0.88</v>
      </c>
      <c r="I1060" s="185"/>
      <c r="L1060" s="181"/>
      <c r="M1060" s="186"/>
      <c r="N1060" s="187"/>
      <c r="O1060" s="187"/>
      <c r="P1060" s="187"/>
      <c r="Q1060" s="187"/>
      <c r="R1060" s="187"/>
      <c r="S1060" s="187"/>
      <c r="T1060" s="188"/>
      <c r="AT1060" s="182" t="s">
        <v>167</v>
      </c>
      <c r="AU1060" s="182" t="s">
        <v>157</v>
      </c>
      <c r="AV1060" s="14" t="s">
        <v>157</v>
      </c>
      <c r="AW1060" s="14" t="s">
        <v>30</v>
      </c>
      <c r="AX1060" s="14" t="s">
        <v>76</v>
      </c>
      <c r="AY1060" s="182" t="s">
        <v>150</v>
      </c>
    </row>
    <row r="1061" spans="2:51" s="13" customFormat="1" ht="11.25">
      <c r="B1061" s="173"/>
      <c r="D1061" s="174" t="s">
        <v>167</v>
      </c>
      <c r="E1061" s="175" t="s">
        <v>1</v>
      </c>
      <c r="F1061" s="176" t="s">
        <v>977</v>
      </c>
      <c r="H1061" s="175" t="s">
        <v>1</v>
      </c>
      <c r="I1061" s="177"/>
      <c r="L1061" s="173"/>
      <c r="M1061" s="178"/>
      <c r="N1061" s="179"/>
      <c r="O1061" s="179"/>
      <c r="P1061" s="179"/>
      <c r="Q1061" s="179"/>
      <c r="R1061" s="179"/>
      <c r="S1061" s="179"/>
      <c r="T1061" s="180"/>
      <c r="AT1061" s="175" t="s">
        <v>167</v>
      </c>
      <c r="AU1061" s="175" t="s">
        <v>157</v>
      </c>
      <c r="AV1061" s="13" t="s">
        <v>81</v>
      </c>
      <c r="AW1061" s="13" t="s">
        <v>30</v>
      </c>
      <c r="AX1061" s="13" t="s">
        <v>76</v>
      </c>
      <c r="AY1061" s="175" t="s">
        <v>150</v>
      </c>
    </row>
    <row r="1062" spans="2:51" s="14" customFormat="1" ht="11.25">
      <c r="B1062" s="181"/>
      <c r="D1062" s="174" t="s">
        <v>167</v>
      </c>
      <c r="E1062" s="182" t="s">
        <v>1</v>
      </c>
      <c r="F1062" s="183" t="s">
        <v>971</v>
      </c>
      <c r="H1062" s="184">
        <v>46.75</v>
      </c>
      <c r="I1062" s="185"/>
      <c r="L1062" s="181"/>
      <c r="M1062" s="186"/>
      <c r="N1062" s="187"/>
      <c r="O1062" s="187"/>
      <c r="P1062" s="187"/>
      <c r="Q1062" s="187"/>
      <c r="R1062" s="187"/>
      <c r="S1062" s="187"/>
      <c r="T1062" s="188"/>
      <c r="AT1062" s="182" t="s">
        <v>167</v>
      </c>
      <c r="AU1062" s="182" t="s">
        <v>157</v>
      </c>
      <c r="AV1062" s="14" t="s">
        <v>157</v>
      </c>
      <c r="AW1062" s="14" t="s">
        <v>30</v>
      </c>
      <c r="AX1062" s="14" t="s">
        <v>76</v>
      </c>
      <c r="AY1062" s="182" t="s">
        <v>150</v>
      </c>
    </row>
    <row r="1063" spans="2:51" s="14" customFormat="1" ht="11.25">
      <c r="B1063" s="181"/>
      <c r="D1063" s="174" t="s">
        <v>167</v>
      </c>
      <c r="E1063" s="182" t="s">
        <v>1</v>
      </c>
      <c r="F1063" s="183" t="s">
        <v>717</v>
      </c>
      <c r="H1063" s="184">
        <v>-1.8</v>
      </c>
      <c r="I1063" s="185"/>
      <c r="L1063" s="181"/>
      <c r="M1063" s="186"/>
      <c r="N1063" s="187"/>
      <c r="O1063" s="187"/>
      <c r="P1063" s="187"/>
      <c r="Q1063" s="187"/>
      <c r="R1063" s="187"/>
      <c r="S1063" s="187"/>
      <c r="T1063" s="188"/>
      <c r="AT1063" s="182" t="s">
        <v>167</v>
      </c>
      <c r="AU1063" s="182" t="s">
        <v>157</v>
      </c>
      <c r="AV1063" s="14" t="s">
        <v>157</v>
      </c>
      <c r="AW1063" s="14" t="s">
        <v>30</v>
      </c>
      <c r="AX1063" s="14" t="s">
        <v>76</v>
      </c>
      <c r="AY1063" s="182" t="s">
        <v>150</v>
      </c>
    </row>
    <row r="1064" spans="2:51" s="14" customFormat="1" ht="11.25">
      <c r="B1064" s="181"/>
      <c r="D1064" s="174" t="s">
        <v>167</v>
      </c>
      <c r="E1064" s="182" t="s">
        <v>1</v>
      </c>
      <c r="F1064" s="183" t="s">
        <v>968</v>
      </c>
      <c r="H1064" s="184">
        <v>-2.1</v>
      </c>
      <c r="I1064" s="185"/>
      <c r="L1064" s="181"/>
      <c r="M1064" s="186"/>
      <c r="N1064" s="187"/>
      <c r="O1064" s="187"/>
      <c r="P1064" s="187"/>
      <c r="Q1064" s="187"/>
      <c r="R1064" s="187"/>
      <c r="S1064" s="187"/>
      <c r="T1064" s="188"/>
      <c r="AT1064" s="182" t="s">
        <v>167</v>
      </c>
      <c r="AU1064" s="182" t="s">
        <v>157</v>
      </c>
      <c r="AV1064" s="14" t="s">
        <v>157</v>
      </c>
      <c r="AW1064" s="14" t="s">
        <v>30</v>
      </c>
      <c r="AX1064" s="14" t="s">
        <v>76</v>
      </c>
      <c r="AY1064" s="182" t="s">
        <v>150</v>
      </c>
    </row>
    <row r="1065" spans="2:51" s="14" customFormat="1" ht="11.25">
      <c r="B1065" s="181"/>
      <c r="D1065" s="174" t="s">
        <v>167</v>
      </c>
      <c r="E1065" s="182" t="s">
        <v>1</v>
      </c>
      <c r="F1065" s="183" t="s">
        <v>969</v>
      </c>
      <c r="H1065" s="184">
        <v>0.88</v>
      </c>
      <c r="I1065" s="185"/>
      <c r="L1065" s="181"/>
      <c r="M1065" s="186"/>
      <c r="N1065" s="187"/>
      <c r="O1065" s="187"/>
      <c r="P1065" s="187"/>
      <c r="Q1065" s="187"/>
      <c r="R1065" s="187"/>
      <c r="S1065" s="187"/>
      <c r="T1065" s="188"/>
      <c r="AT1065" s="182" t="s">
        <v>167</v>
      </c>
      <c r="AU1065" s="182" t="s">
        <v>157</v>
      </c>
      <c r="AV1065" s="14" t="s">
        <v>157</v>
      </c>
      <c r="AW1065" s="14" t="s">
        <v>30</v>
      </c>
      <c r="AX1065" s="14" t="s">
        <v>76</v>
      </c>
      <c r="AY1065" s="182" t="s">
        <v>150</v>
      </c>
    </row>
    <row r="1066" spans="2:51" s="13" customFormat="1" ht="11.25">
      <c r="B1066" s="173"/>
      <c r="D1066" s="174" t="s">
        <v>167</v>
      </c>
      <c r="E1066" s="175" t="s">
        <v>1</v>
      </c>
      <c r="F1066" s="176" t="s">
        <v>978</v>
      </c>
      <c r="H1066" s="175" t="s">
        <v>1</v>
      </c>
      <c r="I1066" s="177"/>
      <c r="L1066" s="173"/>
      <c r="M1066" s="178"/>
      <c r="N1066" s="179"/>
      <c r="O1066" s="179"/>
      <c r="P1066" s="179"/>
      <c r="Q1066" s="179"/>
      <c r="R1066" s="179"/>
      <c r="S1066" s="179"/>
      <c r="T1066" s="180"/>
      <c r="AT1066" s="175" t="s">
        <v>167</v>
      </c>
      <c r="AU1066" s="175" t="s">
        <v>157</v>
      </c>
      <c r="AV1066" s="13" t="s">
        <v>81</v>
      </c>
      <c r="AW1066" s="13" t="s">
        <v>30</v>
      </c>
      <c r="AX1066" s="13" t="s">
        <v>76</v>
      </c>
      <c r="AY1066" s="175" t="s">
        <v>150</v>
      </c>
    </row>
    <row r="1067" spans="2:51" s="14" customFormat="1" ht="11.25">
      <c r="B1067" s="181"/>
      <c r="D1067" s="174" t="s">
        <v>167</v>
      </c>
      <c r="E1067" s="182" t="s">
        <v>1</v>
      </c>
      <c r="F1067" s="183" t="s">
        <v>974</v>
      </c>
      <c r="H1067" s="184">
        <v>29.425000000000001</v>
      </c>
      <c r="I1067" s="185"/>
      <c r="L1067" s="181"/>
      <c r="M1067" s="186"/>
      <c r="N1067" s="187"/>
      <c r="O1067" s="187"/>
      <c r="P1067" s="187"/>
      <c r="Q1067" s="187"/>
      <c r="R1067" s="187"/>
      <c r="S1067" s="187"/>
      <c r="T1067" s="188"/>
      <c r="AT1067" s="182" t="s">
        <v>167</v>
      </c>
      <c r="AU1067" s="182" t="s">
        <v>157</v>
      </c>
      <c r="AV1067" s="14" t="s">
        <v>157</v>
      </c>
      <c r="AW1067" s="14" t="s">
        <v>30</v>
      </c>
      <c r="AX1067" s="14" t="s">
        <v>76</v>
      </c>
      <c r="AY1067" s="182" t="s">
        <v>150</v>
      </c>
    </row>
    <row r="1068" spans="2:51" s="14" customFormat="1" ht="11.25">
      <c r="B1068" s="181"/>
      <c r="D1068" s="174" t="s">
        <v>167</v>
      </c>
      <c r="E1068" s="182" t="s">
        <v>1</v>
      </c>
      <c r="F1068" s="183" t="s">
        <v>757</v>
      </c>
      <c r="H1068" s="184">
        <v>-5.4</v>
      </c>
      <c r="I1068" s="185"/>
      <c r="L1068" s="181"/>
      <c r="M1068" s="186"/>
      <c r="N1068" s="187"/>
      <c r="O1068" s="187"/>
      <c r="P1068" s="187"/>
      <c r="Q1068" s="187"/>
      <c r="R1068" s="187"/>
      <c r="S1068" s="187"/>
      <c r="T1068" s="188"/>
      <c r="AT1068" s="182" t="s">
        <v>167</v>
      </c>
      <c r="AU1068" s="182" t="s">
        <v>157</v>
      </c>
      <c r="AV1068" s="14" t="s">
        <v>157</v>
      </c>
      <c r="AW1068" s="14" t="s">
        <v>30</v>
      </c>
      <c r="AX1068" s="14" t="s">
        <v>76</v>
      </c>
      <c r="AY1068" s="182" t="s">
        <v>150</v>
      </c>
    </row>
    <row r="1069" spans="2:51" s="14" customFormat="1" ht="11.25">
      <c r="B1069" s="181"/>
      <c r="D1069" s="174" t="s">
        <v>167</v>
      </c>
      <c r="E1069" s="182" t="s">
        <v>1</v>
      </c>
      <c r="F1069" s="183" t="s">
        <v>857</v>
      </c>
      <c r="H1069" s="184">
        <v>-1.9</v>
      </c>
      <c r="I1069" s="185"/>
      <c r="L1069" s="181"/>
      <c r="M1069" s="186"/>
      <c r="N1069" s="187"/>
      <c r="O1069" s="187"/>
      <c r="P1069" s="187"/>
      <c r="Q1069" s="187"/>
      <c r="R1069" s="187"/>
      <c r="S1069" s="187"/>
      <c r="T1069" s="188"/>
      <c r="AT1069" s="182" t="s">
        <v>167</v>
      </c>
      <c r="AU1069" s="182" t="s">
        <v>157</v>
      </c>
      <c r="AV1069" s="14" t="s">
        <v>157</v>
      </c>
      <c r="AW1069" s="14" t="s">
        <v>30</v>
      </c>
      <c r="AX1069" s="14" t="s">
        <v>76</v>
      </c>
      <c r="AY1069" s="182" t="s">
        <v>150</v>
      </c>
    </row>
    <row r="1070" spans="2:51" s="13" customFormat="1" ht="11.25">
      <c r="B1070" s="173"/>
      <c r="D1070" s="174" t="s">
        <v>167</v>
      </c>
      <c r="E1070" s="175" t="s">
        <v>1</v>
      </c>
      <c r="F1070" s="176" t="s">
        <v>476</v>
      </c>
      <c r="H1070" s="175" t="s">
        <v>1</v>
      </c>
      <c r="I1070" s="177"/>
      <c r="L1070" s="173"/>
      <c r="M1070" s="178"/>
      <c r="N1070" s="179"/>
      <c r="O1070" s="179"/>
      <c r="P1070" s="179"/>
      <c r="Q1070" s="179"/>
      <c r="R1070" s="179"/>
      <c r="S1070" s="179"/>
      <c r="T1070" s="180"/>
      <c r="AT1070" s="175" t="s">
        <v>167</v>
      </c>
      <c r="AU1070" s="175" t="s">
        <v>157</v>
      </c>
      <c r="AV1070" s="13" t="s">
        <v>81</v>
      </c>
      <c r="AW1070" s="13" t="s">
        <v>30</v>
      </c>
      <c r="AX1070" s="13" t="s">
        <v>76</v>
      </c>
      <c r="AY1070" s="175" t="s">
        <v>150</v>
      </c>
    </row>
    <row r="1071" spans="2:51" s="14" customFormat="1" ht="11.25">
      <c r="B1071" s="181"/>
      <c r="D1071" s="174" t="s">
        <v>167</v>
      </c>
      <c r="E1071" s="182" t="s">
        <v>1</v>
      </c>
      <c r="F1071" s="183" t="s">
        <v>975</v>
      </c>
      <c r="H1071" s="184">
        <v>9.5630000000000006</v>
      </c>
      <c r="I1071" s="185"/>
      <c r="L1071" s="181"/>
      <c r="M1071" s="186"/>
      <c r="N1071" s="187"/>
      <c r="O1071" s="187"/>
      <c r="P1071" s="187"/>
      <c r="Q1071" s="187"/>
      <c r="R1071" s="187"/>
      <c r="S1071" s="187"/>
      <c r="T1071" s="188"/>
      <c r="AT1071" s="182" t="s">
        <v>167</v>
      </c>
      <c r="AU1071" s="182" t="s">
        <v>157</v>
      </c>
      <c r="AV1071" s="14" t="s">
        <v>157</v>
      </c>
      <c r="AW1071" s="14" t="s">
        <v>30</v>
      </c>
      <c r="AX1071" s="14" t="s">
        <v>76</v>
      </c>
      <c r="AY1071" s="182" t="s">
        <v>150</v>
      </c>
    </row>
    <row r="1072" spans="2:51" s="13" customFormat="1" ht="11.25">
      <c r="B1072" s="173"/>
      <c r="D1072" s="174" t="s">
        <v>167</v>
      </c>
      <c r="E1072" s="175" t="s">
        <v>1</v>
      </c>
      <c r="F1072" s="176" t="s">
        <v>979</v>
      </c>
      <c r="H1072" s="175" t="s">
        <v>1</v>
      </c>
      <c r="I1072" s="177"/>
      <c r="L1072" s="173"/>
      <c r="M1072" s="178"/>
      <c r="N1072" s="179"/>
      <c r="O1072" s="179"/>
      <c r="P1072" s="179"/>
      <c r="Q1072" s="179"/>
      <c r="R1072" s="179"/>
      <c r="S1072" s="179"/>
      <c r="T1072" s="180"/>
      <c r="AT1072" s="175" t="s">
        <v>167</v>
      </c>
      <c r="AU1072" s="175" t="s">
        <v>157</v>
      </c>
      <c r="AV1072" s="13" t="s">
        <v>81</v>
      </c>
      <c r="AW1072" s="13" t="s">
        <v>30</v>
      </c>
      <c r="AX1072" s="13" t="s">
        <v>76</v>
      </c>
      <c r="AY1072" s="175" t="s">
        <v>150</v>
      </c>
    </row>
    <row r="1073" spans="2:51" s="14" customFormat="1" ht="11.25">
      <c r="B1073" s="181"/>
      <c r="D1073" s="174" t="s">
        <v>167</v>
      </c>
      <c r="E1073" s="182" t="s">
        <v>1</v>
      </c>
      <c r="F1073" s="183" t="s">
        <v>971</v>
      </c>
      <c r="H1073" s="184">
        <v>46.75</v>
      </c>
      <c r="I1073" s="185"/>
      <c r="L1073" s="181"/>
      <c r="M1073" s="186"/>
      <c r="N1073" s="187"/>
      <c r="O1073" s="187"/>
      <c r="P1073" s="187"/>
      <c r="Q1073" s="187"/>
      <c r="R1073" s="187"/>
      <c r="S1073" s="187"/>
      <c r="T1073" s="188"/>
      <c r="AT1073" s="182" t="s">
        <v>167</v>
      </c>
      <c r="AU1073" s="182" t="s">
        <v>157</v>
      </c>
      <c r="AV1073" s="14" t="s">
        <v>157</v>
      </c>
      <c r="AW1073" s="14" t="s">
        <v>30</v>
      </c>
      <c r="AX1073" s="14" t="s">
        <v>76</v>
      </c>
      <c r="AY1073" s="182" t="s">
        <v>150</v>
      </c>
    </row>
    <row r="1074" spans="2:51" s="14" customFormat="1" ht="11.25">
      <c r="B1074" s="181"/>
      <c r="D1074" s="174" t="s">
        <v>167</v>
      </c>
      <c r="E1074" s="182" t="s">
        <v>1</v>
      </c>
      <c r="F1074" s="183" t="s">
        <v>717</v>
      </c>
      <c r="H1074" s="184">
        <v>-1.8</v>
      </c>
      <c r="I1074" s="185"/>
      <c r="L1074" s="181"/>
      <c r="M1074" s="186"/>
      <c r="N1074" s="187"/>
      <c r="O1074" s="187"/>
      <c r="P1074" s="187"/>
      <c r="Q1074" s="187"/>
      <c r="R1074" s="187"/>
      <c r="S1074" s="187"/>
      <c r="T1074" s="188"/>
      <c r="AT1074" s="182" t="s">
        <v>167</v>
      </c>
      <c r="AU1074" s="182" t="s">
        <v>157</v>
      </c>
      <c r="AV1074" s="14" t="s">
        <v>157</v>
      </c>
      <c r="AW1074" s="14" t="s">
        <v>30</v>
      </c>
      <c r="AX1074" s="14" t="s">
        <v>76</v>
      </c>
      <c r="AY1074" s="182" t="s">
        <v>150</v>
      </c>
    </row>
    <row r="1075" spans="2:51" s="14" customFormat="1" ht="11.25">
      <c r="B1075" s="181"/>
      <c r="D1075" s="174" t="s">
        <v>167</v>
      </c>
      <c r="E1075" s="182" t="s">
        <v>1</v>
      </c>
      <c r="F1075" s="183" t="s">
        <v>968</v>
      </c>
      <c r="H1075" s="184">
        <v>-2.1</v>
      </c>
      <c r="I1075" s="185"/>
      <c r="L1075" s="181"/>
      <c r="M1075" s="186"/>
      <c r="N1075" s="187"/>
      <c r="O1075" s="187"/>
      <c r="P1075" s="187"/>
      <c r="Q1075" s="187"/>
      <c r="R1075" s="187"/>
      <c r="S1075" s="187"/>
      <c r="T1075" s="188"/>
      <c r="AT1075" s="182" t="s">
        <v>167</v>
      </c>
      <c r="AU1075" s="182" t="s">
        <v>157</v>
      </c>
      <c r="AV1075" s="14" t="s">
        <v>157</v>
      </c>
      <c r="AW1075" s="14" t="s">
        <v>30</v>
      </c>
      <c r="AX1075" s="14" t="s">
        <v>76</v>
      </c>
      <c r="AY1075" s="182" t="s">
        <v>150</v>
      </c>
    </row>
    <row r="1076" spans="2:51" s="14" customFormat="1" ht="11.25">
      <c r="B1076" s="181"/>
      <c r="D1076" s="174" t="s">
        <v>167</v>
      </c>
      <c r="E1076" s="182" t="s">
        <v>1</v>
      </c>
      <c r="F1076" s="183" t="s">
        <v>969</v>
      </c>
      <c r="H1076" s="184">
        <v>0.88</v>
      </c>
      <c r="I1076" s="185"/>
      <c r="L1076" s="181"/>
      <c r="M1076" s="186"/>
      <c r="N1076" s="187"/>
      <c r="O1076" s="187"/>
      <c r="P1076" s="187"/>
      <c r="Q1076" s="187"/>
      <c r="R1076" s="187"/>
      <c r="S1076" s="187"/>
      <c r="T1076" s="188"/>
      <c r="AT1076" s="182" t="s">
        <v>167</v>
      </c>
      <c r="AU1076" s="182" t="s">
        <v>157</v>
      </c>
      <c r="AV1076" s="14" t="s">
        <v>157</v>
      </c>
      <c r="AW1076" s="14" t="s">
        <v>30</v>
      </c>
      <c r="AX1076" s="14" t="s">
        <v>76</v>
      </c>
      <c r="AY1076" s="182" t="s">
        <v>150</v>
      </c>
    </row>
    <row r="1077" spans="2:51" s="13" customFormat="1" ht="11.25">
      <c r="B1077" s="173"/>
      <c r="D1077" s="174" t="s">
        <v>167</v>
      </c>
      <c r="E1077" s="175" t="s">
        <v>1</v>
      </c>
      <c r="F1077" s="176" t="s">
        <v>980</v>
      </c>
      <c r="H1077" s="175" t="s">
        <v>1</v>
      </c>
      <c r="I1077" s="177"/>
      <c r="L1077" s="173"/>
      <c r="M1077" s="178"/>
      <c r="N1077" s="179"/>
      <c r="O1077" s="179"/>
      <c r="P1077" s="179"/>
      <c r="Q1077" s="179"/>
      <c r="R1077" s="179"/>
      <c r="S1077" s="179"/>
      <c r="T1077" s="180"/>
      <c r="AT1077" s="175" t="s">
        <v>167</v>
      </c>
      <c r="AU1077" s="175" t="s">
        <v>157</v>
      </c>
      <c r="AV1077" s="13" t="s">
        <v>81</v>
      </c>
      <c r="AW1077" s="13" t="s">
        <v>30</v>
      </c>
      <c r="AX1077" s="13" t="s">
        <v>76</v>
      </c>
      <c r="AY1077" s="175" t="s">
        <v>150</v>
      </c>
    </row>
    <row r="1078" spans="2:51" s="14" customFormat="1" ht="11.25">
      <c r="B1078" s="181"/>
      <c r="D1078" s="174" t="s">
        <v>167</v>
      </c>
      <c r="E1078" s="182" t="s">
        <v>1</v>
      </c>
      <c r="F1078" s="183" t="s">
        <v>971</v>
      </c>
      <c r="H1078" s="184">
        <v>46.75</v>
      </c>
      <c r="I1078" s="185"/>
      <c r="L1078" s="181"/>
      <c r="M1078" s="186"/>
      <c r="N1078" s="187"/>
      <c r="O1078" s="187"/>
      <c r="P1078" s="187"/>
      <c r="Q1078" s="187"/>
      <c r="R1078" s="187"/>
      <c r="S1078" s="187"/>
      <c r="T1078" s="188"/>
      <c r="AT1078" s="182" t="s">
        <v>167</v>
      </c>
      <c r="AU1078" s="182" t="s">
        <v>157</v>
      </c>
      <c r="AV1078" s="14" t="s">
        <v>157</v>
      </c>
      <c r="AW1078" s="14" t="s">
        <v>30</v>
      </c>
      <c r="AX1078" s="14" t="s">
        <v>76</v>
      </c>
      <c r="AY1078" s="182" t="s">
        <v>150</v>
      </c>
    </row>
    <row r="1079" spans="2:51" s="14" customFormat="1" ht="11.25">
      <c r="B1079" s="181"/>
      <c r="D1079" s="174" t="s">
        <v>167</v>
      </c>
      <c r="E1079" s="182" t="s">
        <v>1</v>
      </c>
      <c r="F1079" s="183" t="s">
        <v>717</v>
      </c>
      <c r="H1079" s="184">
        <v>-1.8</v>
      </c>
      <c r="I1079" s="185"/>
      <c r="L1079" s="181"/>
      <c r="M1079" s="186"/>
      <c r="N1079" s="187"/>
      <c r="O1079" s="187"/>
      <c r="P1079" s="187"/>
      <c r="Q1079" s="187"/>
      <c r="R1079" s="187"/>
      <c r="S1079" s="187"/>
      <c r="T1079" s="188"/>
      <c r="AT1079" s="182" t="s">
        <v>167</v>
      </c>
      <c r="AU1079" s="182" t="s">
        <v>157</v>
      </c>
      <c r="AV1079" s="14" t="s">
        <v>157</v>
      </c>
      <c r="AW1079" s="14" t="s">
        <v>30</v>
      </c>
      <c r="AX1079" s="14" t="s">
        <v>76</v>
      </c>
      <c r="AY1079" s="182" t="s">
        <v>150</v>
      </c>
    </row>
    <row r="1080" spans="2:51" s="14" customFormat="1" ht="11.25">
      <c r="B1080" s="181"/>
      <c r="D1080" s="174" t="s">
        <v>167</v>
      </c>
      <c r="E1080" s="182" t="s">
        <v>1</v>
      </c>
      <c r="F1080" s="183" t="s">
        <v>968</v>
      </c>
      <c r="H1080" s="184">
        <v>-2.1</v>
      </c>
      <c r="I1080" s="185"/>
      <c r="L1080" s="181"/>
      <c r="M1080" s="186"/>
      <c r="N1080" s="187"/>
      <c r="O1080" s="187"/>
      <c r="P1080" s="187"/>
      <c r="Q1080" s="187"/>
      <c r="R1080" s="187"/>
      <c r="S1080" s="187"/>
      <c r="T1080" s="188"/>
      <c r="AT1080" s="182" t="s">
        <v>167</v>
      </c>
      <c r="AU1080" s="182" t="s">
        <v>157</v>
      </c>
      <c r="AV1080" s="14" t="s">
        <v>157</v>
      </c>
      <c r="AW1080" s="14" t="s">
        <v>30</v>
      </c>
      <c r="AX1080" s="14" t="s">
        <v>76</v>
      </c>
      <c r="AY1080" s="182" t="s">
        <v>150</v>
      </c>
    </row>
    <row r="1081" spans="2:51" s="14" customFormat="1" ht="11.25">
      <c r="B1081" s="181"/>
      <c r="D1081" s="174" t="s">
        <v>167</v>
      </c>
      <c r="E1081" s="182" t="s">
        <v>1</v>
      </c>
      <c r="F1081" s="183" t="s">
        <v>969</v>
      </c>
      <c r="H1081" s="184">
        <v>0.88</v>
      </c>
      <c r="I1081" s="185"/>
      <c r="L1081" s="181"/>
      <c r="M1081" s="186"/>
      <c r="N1081" s="187"/>
      <c r="O1081" s="187"/>
      <c r="P1081" s="187"/>
      <c r="Q1081" s="187"/>
      <c r="R1081" s="187"/>
      <c r="S1081" s="187"/>
      <c r="T1081" s="188"/>
      <c r="AT1081" s="182" t="s">
        <v>167</v>
      </c>
      <c r="AU1081" s="182" t="s">
        <v>157</v>
      </c>
      <c r="AV1081" s="14" t="s">
        <v>157</v>
      </c>
      <c r="AW1081" s="14" t="s">
        <v>30</v>
      </c>
      <c r="AX1081" s="14" t="s">
        <v>76</v>
      </c>
      <c r="AY1081" s="182" t="s">
        <v>150</v>
      </c>
    </row>
    <row r="1082" spans="2:51" s="13" customFormat="1" ht="11.25">
      <c r="B1082" s="173"/>
      <c r="D1082" s="174" t="s">
        <v>167</v>
      </c>
      <c r="E1082" s="175" t="s">
        <v>1</v>
      </c>
      <c r="F1082" s="176" t="s">
        <v>981</v>
      </c>
      <c r="H1082" s="175" t="s">
        <v>1</v>
      </c>
      <c r="I1082" s="177"/>
      <c r="L1082" s="173"/>
      <c r="M1082" s="178"/>
      <c r="N1082" s="179"/>
      <c r="O1082" s="179"/>
      <c r="P1082" s="179"/>
      <c r="Q1082" s="179"/>
      <c r="R1082" s="179"/>
      <c r="S1082" s="179"/>
      <c r="T1082" s="180"/>
      <c r="AT1082" s="175" t="s">
        <v>167</v>
      </c>
      <c r="AU1082" s="175" t="s">
        <v>157</v>
      </c>
      <c r="AV1082" s="13" t="s">
        <v>81</v>
      </c>
      <c r="AW1082" s="13" t="s">
        <v>30</v>
      </c>
      <c r="AX1082" s="13" t="s">
        <v>76</v>
      </c>
      <c r="AY1082" s="175" t="s">
        <v>150</v>
      </c>
    </row>
    <row r="1083" spans="2:51" s="14" customFormat="1" ht="11.25">
      <c r="B1083" s="181"/>
      <c r="D1083" s="174" t="s">
        <v>167</v>
      </c>
      <c r="E1083" s="182" t="s">
        <v>1</v>
      </c>
      <c r="F1083" s="183" t="s">
        <v>974</v>
      </c>
      <c r="H1083" s="184">
        <v>29.425000000000001</v>
      </c>
      <c r="I1083" s="185"/>
      <c r="L1083" s="181"/>
      <c r="M1083" s="186"/>
      <c r="N1083" s="187"/>
      <c r="O1083" s="187"/>
      <c r="P1083" s="187"/>
      <c r="Q1083" s="187"/>
      <c r="R1083" s="187"/>
      <c r="S1083" s="187"/>
      <c r="T1083" s="188"/>
      <c r="AT1083" s="182" t="s">
        <v>167</v>
      </c>
      <c r="AU1083" s="182" t="s">
        <v>157</v>
      </c>
      <c r="AV1083" s="14" t="s">
        <v>157</v>
      </c>
      <c r="AW1083" s="14" t="s">
        <v>30</v>
      </c>
      <c r="AX1083" s="14" t="s">
        <v>76</v>
      </c>
      <c r="AY1083" s="182" t="s">
        <v>150</v>
      </c>
    </row>
    <row r="1084" spans="2:51" s="14" customFormat="1" ht="11.25">
      <c r="B1084" s="181"/>
      <c r="D1084" s="174" t="s">
        <v>167</v>
      </c>
      <c r="E1084" s="182" t="s">
        <v>1</v>
      </c>
      <c r="F1084" s="183" t="s">
        <v>757</v>
      </c>
      <c r="H1084" s="184">
        <v>-5.4</v>
      </c>
      <c r="I1084" s="185"/>
      <c r="L1084" s="181"/>
      <c r="M1084" s="186"/>
      <c r="N1084" s="187"/>
      <c r="O1084" s="187"/>
      <c r="P1084" s="187"/>
      <c r="Q1084" s="187"/>
      <c r="R1084" s="187"/>
      <c r="S1084" s="187"/>
      <c r="T1084" s="188"/>
      <c r="AT1084" s="182" t="s">
        <v>167</v>
      </c>
      <c r="AU1084" s="182" t="s">
        <v>157</v>
      </c>
      <c r="AV1084" s="14" t="s">
        <v>157</v>
      </c>
      <c r="AW1084" s="14" t="s">
        <v>30</v>
      </c>
      <c r="AX1084" s="14" t="s">
        <v>76</v>
      </c>
      <c r="AY1084" s="182" t="s">
        <v>150</v>
      </c>
    </row>
    <row r="1085" spans="2:51" s="14" customFormat="1" ht="11.25">
      <c r="B1085" s="181"/>
      <c r="D1085" s="174" t="s">
        <v>167</v>
      </c>
      <c r="E1085" s="182" t="s">
        <v>1</v>
      </c>
      <c r="F1085" s="183" t="s">
        <v>857</v>
      </c>
      <c r="H1085" s="184">
        <v>-1.9</v>
      </c>
      <c r="I1085" s="185"/>
      <c r="L1085" s="181"/>
      <c r="M1085" s="186"/>
      <c r="N1085" s="187"/>
      <c r="O1085" s="187"/>
      <c r="P1085" s="187"/>
      <c r="Q1085" s="187"/>
      <c r="R1085" s="187"/>
      <c r="S1085" s="187"/>
      <c r="T1085" s="188"/>
      <c r="AT1085" s="182" t="s">
        <v>167</v>
      </c>
      <c r="AU1085" s="182" t="s">
        <v>157</v>
      </c>
      <c r="AV1085" s="14" t="s">
        <v>157</v>
      </c>
      <c r="AW1085" s="14" t="s">
        <v>30</v>
      </c>
      <c r="AX1085" s="14" t="s">
        <v>76</v>
      </c>
      <c r="AY1085" s="182" t="s">
        <v>150</v>
      </c>
    </row>
    <row r="1086" spans="2:51" s="13" customFormat="1" ht="11.25">
      <c r="B1086" s="173"/>
      <c r="D1086" s="174" t="s">
        <v>167</v>
      </c>
      <c r="E1086" s="175" t="s">
        <v>1</v>
      </c>
      <c r="F1086" s="176" t="s">
        <v>477</v>
      </c>
      <c r="H1086" s="175" t="s">
        <v>1</v>
      </c>
      <c r="I1086" s="177"/>
      <c r="L1086" s="173"/>
      <c r="M1086" s="178"/>
      <c r="N1086" s="179"/>
      <c r="O1086" s="179"/>
      <c r="P1086" s="179"/>
      <c r="Q1086" s="179"/>
      <c r="R1086" s="179"/>
      <c r="S1086" s="179"/>
      <c r="T1086" s="180"/>
      <c r="AT1086" s="175" t="s">
        <v>167</v>
      </c>
      <c r="AU1086" s="175" t="s">
        <v>157</v>
      </c>
      <c r="AV1086" s="13" t="s">
        <v>81</v>
      </c>
      <c r="AW1086" s="13" t="s">
        <v>30</v>
      </c>
      <c r="AX1086" s="13" t="s">
        <v>76</v>
      </c>
      <c r="AY1086" s="175" t="s">
        <v>150</v>
      </c>
    </row>
    <row r="1087" spans="2:51" s="14" customFormat="1" ht="11.25">
      <c r="B1087" s="181"/>
      <c r="D1087" s="174" t="s">
        <v>167</v>
      </c>
      <c r="E1087" s="182" t="s">
        <v>1</v>
      </c>
      <c r="F1087" s="183" t="s">
        <v>975</v>
      </c>
      <c r="H1087" s="184">
        <v>9.5630000000000006</v>
      </c>
      <c r="I1087" s="185"/>
      <c r="L1087" s="181"/>
      <c r="M1087" s="186"/>
      <c r="N1087" s="187"/>
      <c r="O1087" s="187"/>
      <c r="P1087" s="187"/>
      <c r="Q1087" s="187"/>
      <c r="R1087" s="187"/>
      <c r="S1087" s="187"/>
      <c r="T1087" s="188"/>
      <c r="AT1087" s="182" t="s">
        <v>167</v>
      </c>
      <c r="AU1087" s="182" t="s">
        <v>157</v>
      </c>
      <c r="AV1087" s="14" t="s">
        <v>157</v>
      </c>
      <c r="AW1087" s="14" t="s">
        <v>30</v>
      </c>
      <c r="AX1087" s="14" t="s">
        <v>76</v>
      </c>
      <c r="AY1087" s="182" t="s">
        <v>150</v>
      </c>
    </row>
    <row r="1088" spans="2:51" s="13" customFormat="1" ht="11.25">
      <c r="B1088" s="173"/>
      <c r="D1088" s="174" t="s">
        <v>167</v>
      </c>
      <c r="E1088" s="175" t="s">
        <v>1</v>
      </c>
      <c r="F1088" s="176" t="s">
        <v>982</v>
      </c>
      <c r="H1088" s="175" t="s">
        <v>1</v>
      </c>
      <c r="I1088" s="177"/>
      <c r="L1088" s="173"/>
      <c r="M1088" s="178"/>
      <c r="N1088" s="179"/>
      <c r="O1088" s="179"/>
      <c r="P1088" s="179"/>
      <c r="Q1088" s="179"/>
      <c r="R1088" s="179"/>
      <c r="S1088" s="179"/>
      <c r="T1088" s="180"/>
      <c r="AT1088" s="175" t="s">
        <v>167</v>
      </c>
      <c r="AU1088" s="175" t="s">
        <v>157</v>
      </c>
      <c r="AV1088" s="13" t="s">
        <v>81</v>
      </c>
      <c r="AW1088" s="13" t="s">
        <v>30</v>
      </c>
      <c r="AX1088" s="13" t="s">
        <v>76</v>
      </c>
      <c r="AY1088" s="175" t="s">
        <v>150</v>
      </c>
    </row>
    <row r="1089" spans="2:51" s="14" customFormat="1" ht="11.25">
      <c r="B1089" s="181"/>
      <c r="D1089" s="174" t="s">
        <v>167</v>
      </c>
      <c r="E1089" s="182" t="s">
        <v>1</v>
      </c>
      <c r="F1089" s="183" t="s">
        <v>971</v>
      </c>
      <c r="H1089" s="184">
        <v>46.75</v>
      </c>
      <c r="I1089" s="185"/>
      <c r="L1089" s="181"/>
      <c r="M1089" s="186"/>
      <c r="N1089" s="187"/>
      <c r="O1089" s="187"/>
      <c r="P1089" s="187"/>
      <c r="Q1089" s="187"/>
      <c r="R1089" s="187"/>
      <c r="S1089" s="187"/>
      <c r="T1089" s="188"/>
      <c r="AT1089" s="182" t="s">
        <v>167</v>
      </c>
      <c r="AU1089" s="182" t="s">
        <v>157</v>
      </c>
      <c r="AV1089" s="14" t="s">
        <v>157</v>
      </c>
      <c r="AW1089" s="14" t="s">
        <v>30</v>
      </c>
      <c r="AX1089" s="14" t="s">
        <v>76</v>
      </c>
      <c r="AY1089" s="182" t="s">
        <v>150</v>
      </c>
    </row>
    <row r="1090" spans="2:51" s="14" customFormat="1" ht="11.25">
      <c r="B1090" s="181"/>
      <c r="D1090" s="174" t="s">
        <v>167</v>
      </c>
      <c r="E1090" s="182" t="s">
        <v>1</v>
      </c>
      <c r="F1090" s="183" t="s">
        <v>717</v>
      </c>
      <c r="H1090" s="184">
        <v>-1.8</v>
      </c>
      <c r="I1090" s="185"/>
      <c r="L1090" s="181"/>
      <c r="M1090" s="186"/>
      <c r="N1090" s="187"/>
      <c r="O1090" s="187"/>
      <c r="P1090" s="187"/>
      <c r="Q1090" s="187"/>
      <c r="R1090" s="187"/>
      <c r="S1090" s="187"/>
      <c r="T1090" s="188"/>
      <c r="AT1090" s="182" t="s">
        <v>167</v>
      </c>
      <c r="AU1090" s="182" t="s">
        <v>157</v>
      </c>
      <c r="AV1090" s="14" t="s">
        <v>157</v>
      </c>
      <c r="AW1090" s="14" t="s">
        <v>30</v>
      </c>
      <c r="AX1090" s="14" t="s">
        <v>76</v>
      </c>
      <c r="AY1090" s="182" t="s">
        <v>150</v>
      </c>
    </row>
    <row r="1091" spans="2:51" s="14" customFormat="1" ht="11.25">
      <c r="B1091" s="181"/>
      <c r="D1091" s="174" t="s">
        <v>167</v>
      </c>
      <c r="E1091" s="182" t="s">
        <v>1</v>
      </c>
      <c r="F1091" s="183" t="s">
        <v>968</v>
      </c>
      <c r="H1091" s="184">
        <v>-2.1</v>
      </c>
      <c r="I1091" s="185"/>
      <c r="L1091" s="181"/>
      <c r="M1091" s="186"/>
      <c r="N1091" s="187"/>
      <c r="O1091" s="187"/>
      <c r="P1091" s="187"/>
      <c r="Q1091" s="187"/>
      <c r="R1091" s="187"/>
      <c r="S1091" s="187"/>
      <c r="T1091" s="188"/>
      <c r="AT1091" s="182" t="s">
        <v>167</v>
      </c>
      <c r="AU1091" s="182" t="s">
        <v>157</v>
      </c>
      <c r="AV1091" s="14" t="s">
        <v>157</v>
      </c>
      <c r="AW1091" s="14" t="s">
        <v>30</v>
      </c>
      <c r="AX1091" s="14" t="s">
        <v>76</v>
      </c>
      <c r="AY1091" s="182" t="s">
        <v>150</v>
      </c>
    </row>
    <row r="1092" spans="2:51" s="14" customFormat="1" ht="11.25">
      <c r="B1092" s="181"/>
      <c r="D1092" s="174" t="s">
        <v>167</v>
      </c>
      <c r="E1092" s="182" t="s">
        <v>1</v>
      </c>
      <c r="F1092" s="183" t="s">
        <v>969</v>
      </c>
      <c r="H1092" s="184">
        <v>0.88</v>
      </c>
      <c r="I1092" s="185"/>
      <c r="L1092" s="181"/>
      <c r="M1092" s="186"/>
      <c r="N1092" s="187"/>
      <c r="O1092" s="187"/>
      <c r="P1092" s="187"/>
      <c r="Q1092" s="187"/>
      <c r="R1092" s="187"/>
      <c r="S1092" s="187"/>
      <c r="T1092" s="188"/>
      <c r="AT1092" s="182" t="s">
        <v>167</v>
      </c>
      <c r="AU1092" s="182" t="s">
        <v>157</v>
      </c>
      <c r="AV1092" s="14" t="s">
        <v>157</v>
      </c>
      <c r="AW1092" s="14" t="s">
        <v>30</v>
      </c>
      <c r="AX1092" s="14" t="s">
        <v>76</v>
      </c>
      <c r="AY1092" s="182" t="s">
        <v>150</v>
      </c>
    </row>
    <row r="1093" spans="2:51" s="13" customFormat="1" ht="11.25">
      <c r="B1093" s="173"/>
      <c r="D1093" s="174" t="s">
        <v>167</v>
      </c>
      <c r="E1093" s="175" t="s">
        <v>1</v>
      </c>
      <c r="F1093" s="176" t="s">
        <v>478</v>
      </c>
      <c r="H1093" s="175" t="s">
        <v>1</v>
      </c>
      <c r="I1093" s="177"/>
      <c r="L1093" s="173"/>
      <c r="M1093" s="178"/>
      <c r="N1093" s="179"/>
      <c r="O1093" s="179"/>
      <c r="P1093" s="179"/>
      <c r="Q1093" s="179"/>
      <c r="R1093" s="179"/>
      <c r="S1093" s="179"/>
      <c r="T1093" s="180"/>
      <c r="AT1093" s="175" t="s">
        <v>167</v>
      </c>
      <c r="AU1093" s="175" t="s">
        <v>157</v>
      </c>
      <c r="AV1093" s="13" t="s">
        <v>81</v>
      </c>
      <c r="AW1093" s="13" t="s">
        <v>30</v>
      </c>
      <c r="AX1093" s="13" t="s">
        <v>76</v>
      </c>
      <c r="AY1093" s="175" t="s">
        <v>150</v>
      </c>
    </row>
    <row r="1094" spans="2:51" s="14" customFormat="1" ht="11.25">
      <c r="B1094" s="181"/>
      <c r="D1094" s="174" t="s">
        <v>167</v>
      </c>
      <c r="E1094" s="182" t="s">
        <v>1</v>
      </c>
      <c r="F1094" s="183" t="s">
        <v>983</v>
      </c>
      <c r="H1094" s="184">
        <v>14.55</v>
      </c>
      <c r="I1094" s="185"/>
      <c r="L1094" s="181"/>
      <c r="M1094" s="186"/>
      <c r="N1094" s="187"/>
      <c r="O1094" s="187"/>
      <c r="P1094" s="187"/>
      <c r="Q1094" s="187"/>
      <c r="R1094" s="187"/>
      <c r="S1094" s="187"/>
      <c r="T1094" s="188"/>
      <c r="AT1094" s="182" t="s">
        <v>167</v>
      </c>
      <c r="AU1094" s="182" t="s">
        <v>157</v>
      </c>
      <c r="AV1094" s="14" t="s">
        <v>157</v>
      </c>
      <c r="AW1094" s="14" t="s">
        <v>30</v>
      </c>
      <c r="AX1094" s="14" t="s">
        <v>76</v>
      </c>
      <c r="AY1094" s="182" t="s">
        <v>150</v>
      </c>
    </row>
    <row r="1095" spans="2:51" s="13" customFormat="1" ht="11.25">
      <c r="B1095" s="173"/>
      <c r="D1095" s="174" t="s">
        <v>167</v>
      </c>
      <c r="E1095" s="175" t="s">
        <v>1</v>
      </c>
      <c r="F1095" s="176" t="s">
        <v>918</v>
      </c>
      <c r="H1095" s="175" t="s">
        <v>1</v>
      </c>
      <c r="I1095" s="177"/>
      <c r="L1095" s="173"/>
      <c r="M1095" s="178"/>
      <c r="N1095" s="179"/>
      <c r="O1095" s="179"/>
      <c r="P1095" s="179"/>
      <c r="Q1095" s="179"/>
      <c r="R1095" s="179"/>
      <c r="S1095" s="179"/>
      <c r="T1095" s="180"/>
      <c r="AT1095" s="175" t="s">
        <v>167</v>
      </c>
      <c r="AU1095" s="175" t="s">
        <v>157</v>
      </c>
      <c r="AV1095" s="13" t="s">
        <v>81</v>
      </c>
      <c r="AW1095" s="13" t="s">
        <v>30</v>
      </c>
      <c r="AX1095" s="13" t="s">
        <v>76</v>
      </c>
      <c r="AY1095" s="175" t="s">
        <v>150</v>
      </c>
    </row>
    <row r="1096" spans="2:51" s="14" customFormat="1" ht="11.25">
      <c r="B1096" s="181"/>
      <c r="D1096" s="174" t="s">
        <v>167</v>
      </c>
      <c r="E1096" s="182" t="s">
        <v>1</v>
      </c>
      <c r="F1096" s="183" t="s">
        <v>984</v>
      </c>
      <c r="H1096" s="184">
        <v>12.563000000000001</v>
      </c>
      <c r="I1096" s="185"/>
      <c r="L1096" s="181"/>
      <c r="M1096" s="186"/>
      <c r="N1096" s="187"/>
      <c r="O1096" s="187"/>
      <c r="P1096" s="187"/>
      <c r="Q1096" s="187"/>
      <c r="R1096" s="187"/>
      <c r="S1096" s="187"/>
      <c r="T1096" s="188"/>
      <c r="AT1096" s="182" t="s">
        <v>167</v>
      </c>
      <c r="AU1096" s="182" t="s">
        <v>157</v>
      </c>
      <c r="AV1096" s="14" t="s">
        <v>157</v>
      </c>
      <c r="AW1096" s="14" t="s">
        <v>30</v>
      </c>
      <c r="AX1096" s="14" t="s">
        <v>76</v>
      </c>
      <c r="AY1096" s="182" t="s">
        <v>150</v>
      </c>
    </row>
    <row r="1097" spans="2:51" s="13" customFormat="1" ht="11.25">
      <c r="B1097" s="173"/>
      <c r="D1097" s="174" t="s">
        <v>167</v>
      </c>
      <c r="E1097" s="175" t="s">
        <v>1</v>
      </c>
      <c r="F1097" s="176" t="s">
        <v>985</v>
      </c>
      <c r="H1097" s="175" t="s">
        <v>1</v>
      </c>
      <c r="I1097" s="177"/>
      <c r="L1097" s="173"/>
      <c r="M1097" s="178"/>
      <c r="N1097" s="179"/>
      <c r="O1097" s="179"/>
      <c r="P1097" s="179"/>
      <c r="Q1097" s="179"/>
      <c r="R1097" s="179"/>
      <c r="S1097" s="179"/>
      <c r="T1097" s="180"/>
      <c r="AT1097" s="175" t="s">
        <v>167</v>
      </c>
      <c r="AU1097" s="175" t="s">
        <v>157</v>
      </c>
      <c r="AV1097" s="13" t="s">
        <v>81</v>
      </c>
      <c r="AW1097" s="13" t="s">
        <v>30</v>
      </c>
      <c r="AX1097" s="13" t="s">
        <v>76</v>
      </c>
      <c r="AY1097" s="175" t="s">
        <v>150</v>
      </c>
    </row>
    <row r="1098" spans="2:51" s="14" customFormat="1" ht="11.25">
      <c r="B1098" s="181"/>
      <c r="D1098" s="174" t="s">
        <v>167</v>
      </c>
      <c r="E1098" s="182" t="s">
        <v>1</v>
      </c>
      <c r="F1098" s="183" t="s">
        <v>986</v>
      </c>
      <c r="H1098" s="184">
        <v>47.024999999999999</v>
      </c>
      <c r="I1098" s="185"/>
      <c r="L1098" s="181"/>
      <c r="M1098" s="186"/>
      <c r="N1098" s="187"/>
      <c r="O1098" s="187"/>
      <c r="P1098" s="187"/>
      <c r="Q1098" s="187"/>
      <c r="R1098" s="187"/>
      <c r="S1098" s="187"/>
      <c r="T1098" s="188"/>
      <c r="AT1098" s="182" t="s">
        <v>167</v>
      </c>
      <c r="AU1098" s="182" t="s">
        <v>157</v>
      </c>
      <c r="AV1098" s="14" t="s">
        <v>157</v>
      </c>
      <c r="AW1098" s="14" t="s">
        <v>30</v>
      </c>
      <c r="AX1098" s="14" t="s">
        <v>76</v>
      </c>
      <c r="AY1098" s="182" t="s">
        <v>150</v>
      </c>
    </row>
    <row r="1099" spans="2:51" s="14" customFormat="1" ht="11.25">
      <c r="B1099" s="181"/>
      <c r="D1099" s="174" t="s">
        <v>167</v>
      </c>
      <c r="E1099" s="182" t="s">
        <v>1</v>
      </c>
      <c r="F1099" s="183" t="s">
        <v>717</v>
      </c>
      <c r="H1099" s="184">
        <v>-1.8</v>
      </c>
      <c r="I1099" s="185"/>
      <c r="L1099" s="181"/>
      <c r="M1099" s="186"/>
      <c r="N1099" s="187"/>
      <c r="O1099" s="187"/>
      <c r="P1099" s="187"/>
      <c r="Q1099" s="187"/>
      <c r="R1099" s="187"/>
      <c r="S1099" s="187"/>
      <c r="T1099" s="188"/>
      <c r="AT1099" s="182" t="s">
        <v>167</v>
      </c>
      <c r="AU1099" s="182" t="s">
        <v>157</v>
      </c>
      <c r="AV1099" s="14" t="s">
        <v>157</v>
      </c>
      <c r="AW1099" s="14" t="s">
        <v>30</v>
      </c>
      <c r="AX1099" s="14" t="s">
        <v>76</v>
      </c>
      <c r="AY1099" s="182" t="s">
        <v>150</v>
      </c>
    </row>
    <row r="1100" spans="2:51" s="13" customFormat="1" ht="11.25">
      <c r="B1100" s="173"/>
      <c r="D1100" s="174" t="s">
        <v>167</v>
      </c>
      <c r="E1100" s="175" t="s">
        <v>1</v>
      </c>
      <c r="F1100" s="176" t="s">
        <v>920</v>
      </c>
      <c r="H1100" s="175" t="s">
        <v>1</v>
      </c>
      <c r="I1100" s="177"/>
      <c r="L1100" s="173"/>
      <c r="M1100" s="178"/>
      <c r="N1100" s="179"/>
      <c r="O1100" s="179"/>
      <c r="P1100" s="179"/>
      <c r="Q1100" s="179"/>
      <c r="R1100" s="179"/>
      <c r="S1100" s="179"/>
      <c r="T1100" s="180"/>
      <c r="AT1100" s="175" t="s">
        <v>167</v>
      </c>
      <c r="AU1100" s="175" t="s">
        <v>157</v>
      </c>
      <c r="AV1100" s="13" t="s">
        <v>81</v>
      </c>
      <c r="AW1100" s="13" t="s">
        <v>30</v>
      </c>
      <c r="AX1100" s="13" t="s">
        <v>76</v>
      </c>
      <c r="AY1100" s="175" t="s">
        <v>150</v>
      </c>
    </row>
    <row r="1101" spans="2:51" s="14" customFormat="1" ht="11.25">
      <c r="B1101" s="181"/>
      <c r="D1101" s="174" t="s">
        <v>167</v>
      </c>
      <c r="E1101" s="182" t="s">
        <v>1</v>
      </c>
      <c r="F1101" s="183" t="s">
        <v>987</v>
      </c>
      <c r="H1101" s="184">
        <v>5.9630000000000001</v>
      </c>
      <c r="I1101" s="185"/>
      <c r="L1101" s="181"/>
      <c r="M1101" s="186"/>
      <c r="N1101" s="187"/>
      <c r="O1101" s="187"/>
      <c r="P1101" s="187"/>
      <c r="Q1101" s="187"/>
      <c r="R1101" s="187"/>
      <c r="S1101" s="187"/>
      <c r="T1101" s="188"/>
      <c r="AT1101" s="182" t="s">
        <v>167</v>
      </c>
      <c r="AU1101" s="182" t="s">
        <v>157</v>
      </c>
      <c r="AV1101" s="14" t="s">
        <v>157</v>
      </c>
      <c r="AW1101" s="14" t="s">
        <v>30</v>
      </c>
      <c r="AX1101" s="14" t="s">
        <v>76</v>
      </c>
      <c r="AY1101" s="182" t="s">
        <v>150</v>
      </c>
    </row>
    <row r="1102" spans="2:51" s="13" customFormat="1" ht="11.25">
      <c r="B1102" s="173"/>
      <c r="D1102" s="174" t="s">
        <v>167</v>
      </c>
      <c r="E1102" s="175" t="s">
        <v>1</v>
      </c>
      <c r="F1102" s="176" t="s">
        <v>922</v>
      </c>
      <c r="H1102" s="175" t="s">
        <v>1</v>
      </c>
      <c r="I1102" s="177"/>
      <c r="L1102" s="173"/>
      <c r="M1102" s="178"/>
      <c r="N1102" s="179"/>
      <c r="O1102" s="179"/>
      <c r="P1102" s="179"/>
      <c r="Q1102" s="179"/>
      <c r="R1102" s="179"/>
      <c r="S1102" s="179"/>
      <c r="T1102" s="180"/>
      <c r="AT1102" s="175" t="s">
        <v>167</v>
      </c>
      <c r="AU1102" s="175" t="s">
        <v>157</v>
      </c>
      <c r="AV1102" s="13" t="s">
        <v>81</v>
      </c>
      <c r="AW1102" s="13" t="s">
        <v>30</v>
      </c>
      <c r="AX1102" s="13" t="s">
        <v>76</v>
      </c>
      <c r="AY1102" s="175" t="s">
        <v>150</v>
      </c>
    </row>
    <row r="1103" spans="2:51" s="14" customFormat="1" ht="11.25">
      <c r="B1103" s="181"/>
      <c r="D1103" s="174" t="s">
        <v>167</v>
      </c>
      <c r="E1103" s="182" t="s">
        <v>1</v>
      </c>
      <c r="F1103" s="183" t="s">
        <v>988</v>
      </c>
      <c r="H1103" s="184">
        <v>10</v>
      </c>
      <c r="I1103" s="185"/>
      <c r="L1103" s="181"/>
      <c r="M1103" s="186"/>
      <c r="N1103" s="187"/>
      <c r="O1103" s="187"/>
      <c r="P1103" s="187"/>
      <c r="Q1103" s="187"/>
      <c r="R1103" s="187"/>
      <c r="S1103" s="187"/>
      <c r="T1103" s="188"/>
      <c r="AT1103" s="182" t="s">
        <v>167</v>
      </c>
      <c r="AU1103" s="182" t="s">
        <v>157</v>
      </c>
      <c r="AV1103" s="14" t="s">
        <v>157</v>
      </c>
      <c r="AW1103" s="14" t="s">
        <v>30</v>
      </c>
      <c r="AX1103" s="14" t="s">
        <v>76</v>
      </c>
      <c r="AY1103" s="182" t="s">
        <v>150</v>
      </c>
    </row>
    <row r="1104" spans="2:51" s="13" customFormat="1" ht="11.25">
      <c r="B1104" s="173"/>
      <c r="D1104" s="174" t="s">
        <v>167</v>
      </c>
      <c r="E1104" s="175" t="s">
        <v>1</v>
      </c>
      <c r="F1104" s="176" t="s">
        <v>925</v>
      </c>
      <c r="H1104" s="175" t="s">
        <v>1</v>
      </c>
      <c r="I1104" s="177"/>
      <c r="L1104" s="173"/>
      <c r="M1104" s="178"/>
      <c r="N1104" s="179"/>
      <c r="O1104" s="179"/>
      <c r="P1104" s="179"/>
      <c r="Q1104" s="179"/>
      <c r="R1104" s="179"/>
      <c r="S1104" s="179"/>
      <c r="T1104" s="180"/>
      <c r="AT1104" s="175" t="s">
        <v>167</v>
      </c>
      <c r="AU1104" s="175" t="s">
        <v>157</v>
      </c>
      <c r="AV1104" s="13" t="s">
        <v>81</v>
      </c>
      <c r="AW1104" s="13" t="s">
        <v>30</v>
      </c>
      <c r="AX1104" s="13" t="s">
        <v>76</v>
      </c>
      <c r="AY1104" s="175" t="s">
        <v>150</v>
      </c>
    </row>
    <row r="1105" spans="2:51" s="14" customFormat="1" ht="11.25">
      <c r="B1105" s="181"/>
      <c r="D1105" s="174" t="s">
        <v>167</v>
      </c>
      <c r="E1105" s="182" t="s">
        <v>1</v>
      </c>
      <c r="F1105" s="183" t="s">
        <v>989</v>
      </c>
      <c r="H1105" s="184">
        <v>9.875</v>
      </c>
      <c r="I1105" s="185"/>
      <c r="L1105" s="181"/>
      <c r="M1105" s="186"/>
      <c r="N1105" s="187"/>
      <c r="O1105" s="187"/>
      <c r="P1105" s="187"/>
      <c r="Q1105" s="187"/>
      <c r="R1105" s="187"/>
      <c r="S1105" s="187"/>
      <c r="T1105" s="188"/>
      <c r="AT1105" s="182" t="s">
        <v>167</v>
      </c>
      <c r="AU1105" s="182" t="s">
        <v>157</v>
      </c>
      <c r="AV1105" s="14" t="s">
        <v>157</v>
      </c>
      <c r="AW1105" s="14" t="s">
        <v>30</v>
      </c>
      <c r="AX1105" s="14" t="s">
        <v>76</v>
      </c>
      <c r="AY1105" s="182" t="s">
        <v>150</v>
      </c>
    </row>
    <row r="1106" spans="2:51" s="13" customFormat="1" ht="11.25">
      <c r="B1106" s="173"/>
      <c r="D1106" s="174" t="s">
        <v>167</v>
      </c>
      <c r="E1106" s="175" t="s">
        <v>1</v>
      </c>
      <c r="F1106" s="176" t="s">
        <v>927</v>
      </c>
      <c r="H1106" s="175" t="s">
        <v>1</v>
      </c>
      <c r="I1106" s="177"/>
      <c r="L1106" s="173"/>
      <c r="M1106" s="178"/>
      <c r="N1106" s="179"/>
      <c r="O1106" s="179"/>
      <c r="P1106" s="179"/>
      <c r="Q1106" s="179"/>
      <c r="R1106" s="179"/>
      <c r="S1106" s="179"/>
      <c r="T1106" s="180"/>
      <c r="AT1106" s="175" t="s">
        <v>167</v>
      </c>
      <c r="AU1106" s="175" t="s">
        <v>157</v>
      </c>
      <c r="AV1106" s="13" t="s">
        <v>81</v>
      </c>
      <c r="AW1106" s="13" t="s">
        <v>30</v>
      </c>
      <c r="AX1106" s="13" t="s">
        <v>76</v>
      </c>
      <c r="AY1106" s="175" t="s">
        <v>150</v>
      </c>
    </row>
    <row r="1107" spans="2:51" s="14" customFormat="1" ht="11.25">
      <c r="B1107" s="181"/>
      <c r="D1107" s="174" t="s">
        <v>167</v>
      </c>
      <c r="E1107" s="182" t="s">
        <v>1</v>
      </c>
      <c r="F1107" s="183" t="s">
        <v>990</v>
      </c>
      <c r="H1107" s="184">
        <v>5.8879999999999999</v>
      </c>
      <c r="I1107" s="185"/>
      <c r="L1107" s="181"/>
      <c r="M1107" s="186"/>
      <c r="N1107" s="187"/>
      <c r="O1107" s="187"/>
      <c r="P1107" s="187"/>
      <c r="Q1107" s="187"/>
      <c r="R1107" s="187"/>
      <c r="S1107" s="187"/>
      <c r="T1107" s="188"/>
      <c r="AT1107" s="182" t="s">
        <v>167</v>
      </c>
      <c r="AU1107" s="182" t="s">
        <v>157</v>
      </c>
      <c r="AV1107" s="14" t="s">
        <v>157</v>
      </c>
      <c r="AW1107" s="14" t="s">
        <v>30</v>
      </c>
      <c r="AX1107" s="14" t="s">
        <v>76</v>
      </c>
      <c r="AY1107" s="182" t="s">
        <v>150</v>
      </c>
    </row>
    <row r="1108" spans="2:51" s="13" customFormat="1" ht="11.25">
      <c r="B1108" s="173"/>
      <c r="D1108" s="174" t="s">
        <v>167</v>
      </c>
      <c r="E1108" s="175" t="s">
        <v>1</v>
      </c>
      <c r="F1108" s="176" t="s">
        <v>991</v>
      </c>
      <c r="H1108" s="175" t="s">
        <v>1</v>
      </c>
      <c r="I1108" s="177"/>
      <c r="L1108" s="173"/>
      <c r="M1108" s="178"/>
      <c r="N1108" s="179"/>
      <c r="O1108" s="179"/>
      <c r="P1108" s="179"/>
      <c r="Q1108" s="179"/>
      <c r="R1108" s="179"/>
      <c r="S1108" s="179"/>
      <c r="T1108" s="180"/>
      <c r="AT1108" s="175" t="s">
        <v>167</v>
      </c>
      <c r="AU1108" s="175" t="s">
        <v>157</v>
      </c>
      <c r="AV1108" s="13" t="s">
        <v>81</v>
      </c>
      <c r="AW1108" s="13" t="s">
        <v>30</v>
      </c>
      <c r="AX1108" s="13" t="s">
        <v>76</v>
      </c>
      <c r="AY1108" s="175" t="s">
        <v>150</v>
      </c>
    </row>
    <row r="1109" spans="2:51" s="14" customFormat="1" ht="11.25">
      <c r="B1109" s="181"/>
      <c r="D1109" s="174" t="s">
        <v>167</v>
      </c>
      <c r="E1109" s="182" t="s">
        <v>1</v>
      </c>
      <c r="F1109" s="183" t="s">
        <v>992</v>
      </c>
      <c r="H1109" s="184">
        <v>34.924999999999997</v>
      </c>
      <c r="I1109" s="185"/>
      <c r="L1109" s="181"/>
      <c r="M1109" s="186"/>
      <c r="N1109" s="187"/>
      <c r="O1109" s="187"/>
      <c r="P1109" s="187"/>
      <c r="Q1109" s="187"/>
      <c r="R1109" s="187"/>
      <c r="S1109" s="187"/>
      <c r="T1109" s="188"/>
      <c r="AT1109" s="182" t="s">
        <v>167</v>
      </c>
      <c r="AU1109" s="182" t="s">
        <v>157</v>
      </c>
      <c r="AV1109" s="14" t="s">
        <v>157</v>
      </c>
      <c r="AW1109" s="14" t="s">
        <v>30</v>
      </c>
      <c r="AX1109" s="14" t="s">
        <v>76</v>
      </c>
      <c r="AY1109" s="182" t="s">
        <v>150</v>
      </c>
    </row>
    <row r="1110" spans="2:51" s="14" customFormat="1" ht="11.25">
      <c r="B1110" s="181"/>
      <c r="D1110" s="174" t="s">
        <v>167</v>
      </c>
      <c r="E1110" s="182" t="s">
        <v>1</v>
      </c>
      <c r="F1110" s="183" t="s">
        <v>717</v>
      </c>
      <c r="H1110" s="184">
        <v>-1.8</v>
      </c>
      <c r="I1110" s="185"/>
      <c r="L1110" s="181"/>
      <c r="M1110" s="186"/>
      <c r="N1110" s="187"/>
      <c r="O1110" s="187"/>
      <c r="P1110" s="187"/>
      <c r="Q1110" s="187"/>
      <c r="R1110" s="187"/>
      <c r="S1110" s="187"/>
      <c r="T1110" s="188"/>
      <c r="AT1110" s="182" t="s">
        <v>167</v>
      </c>
      <c r="AU1110" s="182" t="s">
        <v>157</v>
      </c>
      <c r="AV1110" s="14" t="s">
        <v>157</v>
      </c>
      <c r="AW1110" s="14" t="s">
        <v>30</v>
      </c>
      <c r="AX1110" s="14" t="s">
        <v>76</v>
      </c>
      <c r="AY1110" s="182" t="s">
        <v>150</v>
      </c>
    </row>
    <row r="1111" spans="2:51" s="14" customFormat="1" ht="11.25">
      <c r="B1111" s="181"/>
      <c r="D1111" s="174" t="s">
        <v>167</v>
      </c>
      <c r="E1111" s="182" t="s">
        <v>1</v>
      </c>
      <c r="F1111" s="183" t="s">
        <v>968</v>
      </c>
      <c r="H1111" s="184">
        <v>-2.1</v>
      </c>
      <c r="I1111" s="185"/>
      <c r="L1111" s="181"/>
      <c r="M1111" s="186"/>
      <c r="N1111" s="187"/>
      <c r="O1111" s="187"/>
      <c r="P1111" s="187"/>
      <c r="Q1111" s="187"/>
      <c r="R1111" s="187"/>
      <c r="S1111" s="187"/>
      <c r="T1111" s="188"/>
      <c r="AT1111" s="182" t="s">
        <v>167</v>
      </c>
      <c r="AU1111" s="182" t="s">
        <v>157</v>
      </c>
      <c r="AV1111" s="14" t="s">
        <v>157</v>
      </c>
      <c r="AW1111" s="14" t="s">
        <v>30</v>
      </c>
      <c r="AX1111" s="14" t="s">
        <v>76</v>
      </c>
      <c r="AY1111" s="182" t="s">
        <v>150</v>
      </c>
    </row>
    <row r="1112" spans="2:51" s="14" customFormat="1" ht="11.25">
      <c r="B1112" s="181"/>
      <c r="D1112" s="174" t="s">
        <v>167</v>
      </c>
      <c r="E1112" s="182" t="s">
        <v>1</v>
      </c>
      <c r="F1112" s="183" t="s">
        <v>969</v>
      </c>
      <c r="H1112" s="184">
        <v>0.88</v>
      </c>
      <c r="I1112" s="185"/>
      <c r="L1112" s="181"/>
      <c r="M1112" s="186"/>
      <c r="N1112" s="187"/>
      <c r="O1112" s="187"/>
      <c r="P1112" s="187"/>
      <c r="Q1112" s="187"/>
      <c r="R1112" s="187"/>
      <c r="S1112" s="187"/>
      <c r="T1112" s="188"/>
      <c r="AT1112" s="182" t="s">
        <v>167</v>
      </c>
      <c r="AU1112" s="182" t="s">
        <v>157</v>
      </c>
      <c r="AV1112" s="14" t="s">
        <v>157</v>
      </c>
      <c r="AW1112" s="14" t="s">
        <v>30</v>
      </c>
      <c r="AX1112" s="14" t="s">
        <v>76</v>
      </c>
      <c r="AY1112" s="182" t="s">
        <v>150</v>
      </c>
    </row>
    <row r="1113" spans="2:51" s="13" customFormat="1" ht="11.25">
      <c r="B1113" s="173"/>
      <c r="D1113" s="174" t="s">
        <v>167</v>
      </c>
      <c r="E1113" s="175" t="s">
        <v>1</v>
      </c>
      <c r="F1113" s="176" t="s">
        <v>993</v>
      </c>
      <c r="H1113" s="175" t="s">
        <v>1</v>
      </c>
      <c r="I1113" s="177"/>
      <c r="L1113" s="173"/>
      <c r="M1113" s="178"/>
      <c r="N1113" s="179"/>
      <c r="O1113" s="179"/>
      <c r="P1113" s="179"/>
      <c r="Q1113" s="179"/>
      <c r="R1113" s="179"/>
      <c r="S1113" s="179"/>
      <c r="T1113" s="180"/>
      <c r="AT1113" s="175" t="s">
        <v>167</v>
      </c>
      <c r="AU1113" s="175" t="s">
        <v>157</v>
      </c>
      <c r="AV1113" s="13" t="s">
        <v>81</v>
      </c>
      <c r="AW1113" s="13" t="s">
        <v>30</v>
      </c>
      <c r="AX1113" s="13" t="s">
        <v>76</v>
      </c>
      <c r="AY1113" s="175" t="s">
        <v>150</v>
      </c>
    </row>
    <row r="1114" spans="2:51" s="14" customFormat="1" ht="11.25">
      <c r="B1114" s="181"/>
      <c r="D1114" s="174" t="s">
        <v>167</v>
      </c>
      <c r="E1114" s="182" t="s">
        <v>1</v>
      </c>
      <c r="F1114" s="183" t="s">
        <v>992</v>
      </c>
      <c r="H1114" s="184">
        <v>34.924999999999997</v>
      </c>
      <c r="I1114" s="185"/>
      <c r="L1114" s="181"/>
      <c r="M1114" s="186"/>
      <c r="N1114" s="187"/>
      <c r="O1114" s="187"/>
      <c r="P1114" s="187"/>
      <c r="Q1114" s="187"/>
      <c r="R1114" s="187"/>
      <c r="S1114" s="187"/>
      <c r="T1114" s="188"/>
      <c r="AT1114" s="182" t="s">
        <v>167</v>
      </c>
      <c r="AU1114" s="182" t="s">
        <v>157</v>
      </c>
      <c r="AV1114" s="14" t="s">
        <v>157</v>
      </c>
      <c r="AW1114" s="14" t="s">
        <v>30</v>
      </c>
      <c r="AX1114" s="14" t="s">
        <v>76</v>
      </c>
      <c r="AY1114" s="182" t="s">
        <v>150</v>
      </c>
    </row>
    <row r="1115" spans="2:51" s="14" customFormat="1" ht="11.25">
      <c r="B1115" s="181"/>
      <c r="D1115" s="174" t="s">
        <v>167</v>
      </c>
      <c r="E1115" s="182" t="s">
        <v>1</v>
      </c>
      <c r="F1115" s="183" t="s">
        <v>717</v>
      </c>
      <c r="H1115" s="184">
        <v>-1.8</v>
      </c>
      <c r="I1115" s="185"/>
      <c r="L1115" s="181"/>
      <c r="M1115" s="186"/>
      <c r="N1115" s="187"/>
      <c r="O1115" s="187"/>
      <c r="P1115" s="187"/>
      <c r="Q1115" s="187"/>
      <c r="R1115" s="187"/>
      <c r="S1115" s="187"/>
      <c r="T1115" s="188"/>
      <c r="AT1115" s="182" t="s">
        <v>167</v>
      </c>
      <c r="AU1115" s="182" t="s">
        <v>157</v>
      </c>
      <c r="AV1115" s="14" t="s">
        <v>157</v>
      </c>
      <c r="AW1115" s="14" t="s">
        <v>30</v>
      </c>
      <c r="AX1115" s="14" t="s">
        <v>76</v>
      </c>
      <c r="AY1115" s="182" t="s">
        <v>150</v>
      </c>
    </row>
    <row r="1116" spans="2:51" s="14" customFormat="1" ht="11.25">
      <c r="B1116" s="181"/>
      <c r="D1116" s="174" t="s">
        <v>167</v>
      </c>
      <c r="E1116" s="182" t="s">
        <v>1</v>
      </c>
      <c r="F1116" s="183" t="s">
        <v>968</v>
      </c>
      <c r="H1116" s="184">
        <v>-2.1</v>
      </c>
      <c r="I1116" s="185"/>
      <c r="L1116" s="181"/>
      <c r="M1116" s="186"/>
      <c r="N1116" s="187"/>
      <c r="O1116" s="187"/>
      <c r="P1116" s="187"/>
      <c r="Q1116" s="187"/>
      <c r="R1116" s="187"/>
      <c r="S1116" s="187"/>
      <c r="T1116" s="188"/>
      <c r="AT1116" s="182" t="s">
        <v>167</v>
      </c>
      <c r="AU1116" s="182" t="s">
        <v>157</v>
      </c>
      <c r="AV1116" s="14" t="s">
        <v>157</v>
      </c>
      <c r="AW1116" s="14" t="s">
        <v>30</v>
      </c>
      <c r="AX1116" s="14" t="s">
        <v>76</v>
      </c>
      <c r="AY1116" s="182" t="s">
        <v>150</v>
      </c>
    </row>
    <row r="1117" spans="2:51" s="14" customFormat="1" ht="11.25">
      <c r="B1117" s="181"/>
      <c r="D1117" s="174" t="s">
        <v>167</v>
      </c>
      <c r="E1117" s="182" t="s">
        <v>1</v>
      </c>
      <c r="F1117" s="183" t="s">
        <v>969</v>
      </c>
      <c r="H1117" s="184">
        <v>0.88</v>
      </c>
      <c r="I1117" s="185"/>
      <c r="L1117" s="181"/>
      <c r="M1117" s="186"/>
      <c r="N1117" s="187"/>
      <c r="O1117" s="187"/>
      <c r="P1117" s="187"/>
      <c r="Q1117" s="187"/>
      <c r="R1117" s="187"/>
      <c r="S1117" s="187"/>
      <c r="T1117" s="188"/>
      <c r="AT1117" s="182" t="s">
        <v>167</v>
      </c>
      <c r="AU1117" s="182" t="s">
        <v>157</v>
      </c>
      <c r="AV1117" s="14" t="s">
        <v>157</v>
      </c>
      <c r="AW1117" s="14" t="s">
        <v>30</v>
      </c>
      <c r="AX1117" s="14" t="s">
        <v>76</v>
      </c>
      <c r="AY1117" s="182" t="s">
        <v>150</v>
      </c>
    </row>
    <row r="1118" spans="2:51" s="13" customFormat="1" ht="11.25">
      <c r="B1118" s="173"/>
      <c r="D1118" s="174" t="s">
        <v>167</v>
      </c>
      <c r="E1118" s="175" t="s">
        <v>1</v>
      </c>
      <c r="F1118" s="176" t="s">
        <v>994</v>
      </c>
      <c r="H1118" s="175" t="s">
        <v>1</v>
      </c>
      <c r="I1118" s="177"/>
      <c r="L1118" s="173"/>
      <c r="M1118" s="178"/>
      <c r="N1118" s="179"/>
      <c r="O1118" s="179"/>
      <c r="P1118" s="179"/>
      <c r="Q1118" s="179"/>
      <c r="R1118" s="179"/>
      <c r="S1118" s="179"/>
      <c r="T1118" s="180"/>
      <c r="AT1118" s="175" t="s">
        <v>167</v>
      </c>
      <c r="AU1118" s="175" t="s">
        <v>157</v>
      </c>
      <c r="AV1118" s="13" t="s">
        <v>81</v>
      </c>
      <c r="AW1118" s="13" t="s">
        <v>30</v>
      </c>
      <c r="AX1118" s="13" t="s">
        <v>76</v>
      </c>
      <c r="AY1118" s="175" t="s">
        <v>150</v>
      </c>
    </row>
    <row r="1119" spans="2:51" s="14" customFormat="1" ht="11.25">
      <c r="B1119" s="181"/>
      <c r="D1119" s="174" t="s">
        <v>167</v>
      </c>
      <c r="E1119" s="182" t="s">
        <v>1</v>
      </c>
      <c r="F1119" s="183" t="s">
        <v>995</v>
      </c>
      <c r="H1119" s="184">
        <v>35.475000000000001</v>
      </c>
      <c r="I1119" s="185"/>
      <c r="L1119" s="181"/>
      <c r="M1119" s="186"/>
      <c r="N1119" s="187"/>
      <c r="O1119" s="187"/>
      <c r="P1119" s="187"/>
      <c r="Q1119" s="187"/>
      <c r="R1119" s="187"/>
      <c r="S1119" s="187"/>
      <c r="T1119" s="188"/>
      <c r="AT1119" s="182" t="s">
        <v>167</v>
      </c>
      <c r="AU1119" s="182" t="s">
        <v>157</v>
      </c>
      <c r="AV1119" s="14" t="s">
        <v>157</v>
      </c>
      <c r="AW1119" s="14" t="s">
        <v>30</v>
      </c>
      <c r="AX1119" s="14" t="s">
        <v>76</v>
      </c>
      <c r="AY1119" s="182" t="s">
        <v>150</v>
      </c>
    </row>
    <row r="1120" spans="2:51" s="14" customFormat="1" ht="11.25">
      <c r="B1120" s="181"/>
      <c r="D1120" s="174" t="s">
        <v>167</v>
      </c>
      <c r="E1120" s="182" t="s">
        <v>1</v>
      </c>
      <c r="F1120" s="183" t="s">
        <v>717</v>
      </c>
      <c r="H1120" s="184">
        <v>-1.8</v>
      </c>
      <c r="I1120" s="185"/>
      <c r="L1120" s="181"/>
      <c r="M1120" s="186"/>
      <c r="N1120" s="187"/>
      <c r="O1120" s="187"/>
      <c r="P1120" s="187"/>
      <c r="Q1120" s="187"/>
      <c r="R1120" s="187"/>
      <c r="S1120" s="187"/>
      <c r="T1120" s="188"/>
      <c r="AT1120" s="182" t="s">
        <v>167</v>
      </c>
      <c r="AU1120" s="182" t="s">
        <v>157</v>
      </c>
      <c r="AV1120" s="14" t="s">
        <v>157</v>
      </c>
      <c r="AW1120" s="14" t="s">
        <v>30</v>
      </c>
      <c r="AX1120" s="14" t="s">
        <v>76</v>
      </c>
      <c r="AY1120" s="182" t="s">
        <v>150</v>
      </c>
    </row>
    <row r="1121" spans="2:51" s="14" customFormat="1" ht="11.25">
      <c r="B1121" s="181"/>
      <c r="D1121" s="174" t="s">
        <v>167</v>
      </c>
      <c r="E1121" s="182" t="s">
        <v>1</v>
      </c>
      <c r="F1121" s="183" t="s">
        <v>968</v>
      </c>
      <c r="H1121" s="184">
        <v>-2.1</v>
      </c>
      <c r="I1121" s="185"/>
      <c r="L1121" s="181"/>
      <c r="M1121" s="186"/>
      <c r="N1121" s="187"/>
      <c r="O1121" s="187"/>
      <c r="P1121" s="187"/>
      <c r="Q1121" s="187"/>
      <c r="R1121" s="187"/>
      <c r="S1121" s="187"/>
      <c r="T1121" s="188"/>
      <c r="AT1121" s="182" t="s">
        <v>167</v>
      </c>
      <c r="AU1121" s="182" t="s">
        <v>157</v>
      </c>
      <c r="AV1121" s="14" t="s">
        <v>157</v>
      </c>
      <c r="AW1121" s="14" t="s">
        <v>30</v>
      </c>
      <c r="AX1121" s="14" t="s">
        <v>76</v>
      </c>
      <c r="AY1121" s="182" t="s">
        <v>150</v>
      </c>
    </row>
    <row r="1122" spans="2:51" s="14" customFormat="1" ht="11.25">
      <c r="B1122" s="181"/>
      <c r="D1122" s="174" t="s">
        <v>167</v>
      </c>
      <c r="E1122" s="182" t="s">
        <v>1</v>
      </c>
      <c r="F1122" s="183" t="s">
        <v>969</v>
      </c>
      <c r="H1122" s="184">
        <v>0.88</v>
      </c>
      <c r="I1122" s="185"/>
      <c r="L1122" s="181"/>
      <c r="M1122" s="186"/>
      <c r="N1122" s="187"/>
      <c r="O1122" s="187"/>
      <c r="P1122" s="187"/>
      <c r="Q1122" s="187"/>
      <c r="R1122" s="187"/>
      <c r="S1122" s="187"/>
      <c r="T1122" s="188"/>
      <c r="AT1122" s="182" t="s">
        <v>167</v>
      </c>
      <c r="AU1122" s="182" t="s">
        <v>157</v>
      </c>
      <c r="AV1122" s="14" t="s">
        <v>157</v>
      </c>
      <c r="AW1122" s="14" t="s">
        <v>30</v>
      </c>
      <c r="AX1122" s="14" t="s">
        <v>76</v>
      </c>
      <c r="AY1122" s="182" t="s">
        <v>150</v>
      </c>
    </row>
    <row r="1123" spans="2:51" s="13" customFormat="1" ht="11.25">
      <c r="B1123" s="173"/>
      <c r="D1123" s="174" t="s">
        <v>167</v>
      </c>
      <c r="E1123" s="175" t="s">
        <v>1</v>
      </c>
      <c r="F1123" s="176" t="s">
        <v>996</v>
      </c>
      <c r="H1123" s="175" t="s">
        <v>1</v>
      </c>
      <c r="I1123" s="177"/>
      <c r="L1123" s="173"/>
      <c r="M1123" s="178"/>
      <c r="N1123" s="179"/>
      <c r="O1123" s="179"/>
      <c r="P1123" s="179"/>
      <c r="Q1123" s="179"/>
      <c r="R1123" s="179"/>
      <c r="S1123" s="179"/>
      <c r="T1123" s="180"/>
      <c r="AT1123" s="175" t="s">
        <v>167</v>
      </c>
      <c r="AU1123" s="175" t="s">
        <v>157</v>
      </c>
      <c r="AV1123" s="13" t="s">
        <v>81</v>
      </c>
      <c r="AW1123" s="13" t="s">
        <v>30</v>
      </c>
      <c r="AX1123" s="13" t="s">
        <v>76</v>
      </c>
      <c r="AY1123" s="175" t="s">
        <v>150</v>
      </c>
    </row>
    <row r="1124" spans="2:51" s="14" customFormat="1" ht="11.25">
      <c r="B1124" s="181"/>
      <c r="D1124" s="174" t="s">
        <v>167</v>
      </c>
      <c r="E1124" s="182" t="s">
        <v>1</v>
      </c>
      <c r="F1124" s="183" t="s">
        <v>995</v>
      </c>
      <c r="H1124" s="184">
        <v>35.475000000000001</v>
      </c>
      <c r="I1124" s="185"/>
      <c r="L1124" s="181"/>
      <c r="M1124" s="186"/>
      <c r="N1124" s="187"/>
      <c r="O1124" s="187"/>
      <c r="P1124" s="187"/>
      <c r="Q1124" s="187"/>
      <c r="R1124" s="187"/>
      <c r="S1124" s="187"/>
      <c r="T1124" s="188"/>
      <c r="AT1124" s="182" t="s">
        <v>167</v>
      </c>
      <c r="AU1124" s="182" t="s">
        <v>157</v>
      </c>
      <c r="AV1124" s="14" t="s">
        <v>157</v>
      </c>
      <c r="AW1124" s="14" t="s">
        <v>30</v>
      </c>
      <c r="AX1124" s="14" t="s">
        <v>76</v>
      </c>
      <c r="AY1124" s="182" t="s">
        <v>150</v>
      </c>
    </row>
    <row r="1125" spans="2:51" s="14" customFormat="1" ht="11.25">
      <c r="B1125" s="181"/>
      <c r="D1125" s="174" t="s">
        <v>167</v>
      </c>
      <c r="E1125" s="182" t="s">
        <v>1</v>
      </c>
      <c r="F1125" s="183" t="s">
        <v>717</v>
      </c>
      <c r="H1125" s="184">
        <v>-1.8</v>
      </c>
      <c r="I1125" s="185"/>
      <c r="L1125" s="181"/>
      <c r="M1125" s="186"/>
      <c r="N1125" s="187"/>
      <c r="O1125" s="187"/>
      <c r="P1125" s="187"/>
      <c r="Q1125" s="187"/>
      <c r="R1125" s="187"/>
      <c r="S1125" s="187"/>
      <c r="T1125" s="188"/>
      <c r="AT1125" s="182" t="s">
        <v>167</v>
      </c>
      <c r="AU1125" s="182" t="s">
        <v>157</v>
      </c>
      <c r="AV1125" s="14" t="s">
        <v>157</v>
      </c>
      <c r="AW1125" s="14" t="s">
        <v>30</v>
      </c>
      <c r="AX1125" s="14" t="s">
        <v>76</v>
      </c>
      <c r="AY1125" s="182" t="s">
        <v>150</v>
      </c>
    </row>
    <row r="1126" spans="2:51" s="14" customFormat="1" ht="11.25">
      <c r="B1126" s="181"/>
      <c r="D1126" s="174" t="s">
        <v>167</v>
      </c>
      <c r="E1126" s="182" t="s">
        <v>1</v>
      </c>
      <c r="F1126" s="183" t="s">
        <v>968</v>
      </c>
      <c r="H1126" s="184">
        <v>-2.1</v>
      </c>
      <c r="I1126" s="185"/>
      <c r="L1126" s="181"/>
      <c r="M1126" s="186"/>
      <c r="N1126" s="187"/>
      <c r="O1126" s="187"/>
      <c r="P1126" s="187"/>
      <c r="Q1126" s="187"/>
      <c r="R1126" s="187"/>
      <c r="S1126" s="187"/>
      <c r="T1126" s="188"/>
      <c r="AT1126" s="182" t="s">
        <v>167</v>
      </c>
      <c r="AU1126" s="182" t="s">
        <v>157</v>
      </c>
      <c r="AV1126" s="14" t="s">
        <v>157</v>
      </c>
      <c r="AW1126" s="14" t="s">
        <v>30</v>
      </c>
      <c r="AX1126" s="14" t="s">
        <v>76</v>
      </c>
      <c r="AY1126" s="182" t="s">
        <v>150</v>
      </c>
    </row>
    <row r="1127" spans="2:51" s="14" customFormat="1" ht="11.25">
      <c r="B1127" s="181"/>
      <c r="D1127" s="174" t="s">
        <v>167</v>
      </c>
      <c r="E1127" s="182" t="s">
        <v>1</v>
      </c>
      <c r="F1127" s="183" t="s">
        <v>969</v>
      </c>
      <c r="H1127" s="184">
        <v>0.88</v>
      </c>
      <c r="I1127" s="185"/>
      <c r="L1127" s="181"/>
      <c r="M1127" s="186"/>
      <c r="N1127" s="187"/>
      <c r="O1127" s="187"/>
      <c r="P1127" s="187"/>
      <c r="Q1127" s="187"/>
      <c r="R1127" s="187"/>
      <c r="S1127" s="187"/>
      <c r="T1127" s="188"/>
      <c r="AT1127" s="182" t="s">
        <v>167</v>
      </c>
      <c r="AU1127" s="182" t="s">
        <v>157</v>
      </c>
      <c r="AV1127" s="14" t="s">
        <v>157</v>
      </c>
      <c r="AW1127" s="14" t="s">
        <v>30</v>
      </c>
      <c r="AX1127" s="14" t="s">
        <v>76</v>
      </c>
      <c r="AY1127" s="182" t="s">
        <v>150</v>
      </c>
    </row>
    <row r="1128" spans="2:51" s="13" customFormat="1" ht="11.25">
      <c r="B1128" s="173"/>
      <c r="D1128" s="174" t="s">
        <v>167</v>
      </c>
      <c r="E1128" s="175" t="s">
        <v>1</v>
      </c>
      <c r="F1128" s="176" t="s">
        <v>997</v>
      </c>
      <c r="H1128" s="175" t="s">
        <v>1</v>
      </c>
      <c r="I1128" s="177"/>
      <c r="L1128" s="173"/>
      <c r="M1128" s="178"/>
      <c r="N1128" s="179"/>
      <c r="O1128" s="179"/>
      <c r="P1128" s="179"/>
      <c r="Q1128" s="179"/>
      <c r="R1128" s="179"/>
      <c r="S1128" s="179"/>
      <c r="T1128" s="180"/>
      <c r="AT1128" s="175" t="s">
        <v>167</v>
      </c>
      <c r="AU1128" s="175" t="s">
        <v>157</v>
      </c>
      <c r="AV1128" s="13" t="s">
        <v>81</v>
      </c>
      <c r="AW1128" s="13" t="s">
        <v>30</v>
      </c>
      <c r="AX1128" s="13" t="s">
        <v>76</v>
      </c>
      <c r="AY1128" s="175" t="s">
        <v>150</v>
      </c>
    </row>
    <row r="1129" spans="2:51" s="14" customFormat="1" ht="11.25">
      <c r="B1129" s="181"/>
      <c r="D1129" s="174" t="s">
        <v>167</v>
      </c>
      <c r="E1129" s="182" t="s">
        <v>1</v>
      </c>
      <c r="F1129" s="183" t="s">
        <v>995</v>
      </c>
      <c r="H1129" s="184">
        <v>35.475000000000001</v>
      </c>
      <c r="I1129" s="185"/>
      <c r="L1129" s="181"/>
      <c r="M1129" s="186"/>
      <c r="N1129" s="187"/>
      <c r="O1129" s="187"/>
      <c r="P1129" s="187"/>
      <c r="Q1129" s="187"/>
      <c r="R1129" s="187"/>
      <c r="S1129" s="187"/>
      <c r="T1129" s="188"/>
      <c r="AT1129" s="182" t="s">
        <v>167</v>
      </c>
      <c r="AU1129" s="182" t="s">
        <v>157</v>
      </c>
      <c r="AV1129" s="14" t="s">
        <v>157</v>
      </c>
      <c r="AW1129" s="14" t="s">
        <v>30</v>
      </c>
      <c r="AX1129" s="14" t="s">
        <v>76</v>
      </c>
      <c r="AY1129" s="182" t="s">
        <v>150</v>
      </c>
    </row>
    <row r="1130" spans="2:51" s="14" customFormat="1" ht="11.25">
      <c r="B1130" s="181"/>
      <c r="D1130" s="174" t="s">
        <v>167</v>
      </c>
      <c r="E1130" s="182" t="s">
        <v>1</v>
      </c>
      <c r="F1130" s="183" t="s">
        <v>717</v>
      </c>
      <c r="H1130" s="184">
        <v>-1.8</v>
      </c>
      <c r="I1130" s="185"/>
      <c r="L1130" s="181"/>
      <c r="M1130" s="186"/>
      <c r="N1130" s="187"/>
      <c r="O1130" s="187"/>
      <c r="P1130" s="187"/>
      <c r="Q1130" s="187"/>
      <c r="R1130" s="187"/>
      <c r="S1130" s="187"/>
      <c r="T1130" s="188"/>
      <c r="AT1130" s="182" t="s">
        <v>167</v>
      </c>
      <c r="AU1130" s="182" t="s">
        <v>157</v>
      </c>
      <c r="AV1130" s="14" t="s">
        <v>157</v>
      </c>
      <c r="AW1130" s="14" t="s">
        <v>30</v>
      </c>
      <c r="AX1130" s="14" t="s">
        <v>76</v>
      </c>
      <c r="AY1130" s="182" t="s">
        <v>150</v>
      </c>
    </row>
    <row r="1131" spans="2:51" s="14" customFormat="1" ht="11.25">
      <c r="B1131" s="181"/>
      <c r="D1131" s="174" t="s">
        <v>167</v>
      </c>
      <c r="E1131" s="182" t="s">
        <v>1</v>
      </c>
      <c r="F1131" s="183" t="s">
        <v>968</v>
      </c>
      <c r="H1131" s="184">
        <v>-2.1</v>
      </c>
      <c r="I1131" s="185"/>
      <c r="L1131" s="181"/>
      <c r="M1131" s="186"/>
      <c r="N1131" s="187"/>
      <c r="O1131" s="187"/>
      <c r="P1131" s="187"/>
      <c r="Q1131" s="187"/>
      <c r="R1131" s="187"/>
      <c r="S1131" s="187"/>
      <c r="T1131" s="188"/>
      <c r="AT1131" s="182" t="s">
        <v>167</v>
      </c>
      <c r="AU1131" s="182" t="s">
        <v>157</v>
      </c>
      <c r="AV1131" s="14" t="s">
        <v>157</v>
      </c>
      <c r="AW1131" s="14" t="s">
        <v>30</v>
      </c>
      <c r="AX1131" s="14" t="s">
        <v>76</v>
      </c>
      <c r="AY1131" s="182" t="s">
        <v>150</v>
      </c>
    </row>
    <row r="1132" spans="2:51" s="14" customFormat="1" ht="11.25">
      <c r="B1132" s="181"/>
      <c r="D1132" s="174" t="s">
        <v>167</v>
      </c>
      <c r="E1132" s="182" t="s">
        <v>1</v>
      </c>
      <c r="F1132" s="183" t="s">
        <v>969</v>
      </c>
      <c r="H1132" s="184">
        <v>0.88</v>
      </c>
      <c r="I1132" s="185"/>
      <c r="L1132" s="181"/>
      <c r="M1132" s="186"/>
      <c r="N1132" s="187"/>
      <c r="O1132" s="187"/>
      <c r="P1132" s="187"/>
      <c r="Q1132" s="187"/>
      <c r="R1132" s="187"/>
      <c r="S1132" s="187"/>
      <c r="T1132" s="188"/>
      <c r="AT1132" s="182" t="s">
        <v>167</v>
      </c>
      <c r="AU1132" s="182" t="s">
        <v>157</v>
      </c>
      <c r="AV1132" s="14" t="s">
        <v>157</v>
      </c>
      <c r="AW1132" s="14" t="s">
        <v>30</v>
      </c>
      <c r="AX1132" s="14" t="s">
        <v>76</v>
      </c>
      <c r="AY1132" s="182" t="s">
        <v>150</v>
      </c>
    </row>
    <row r="1133" spans="2:51" s="13" customFormat="1" ht="11.25">
      <c r="B1133" s="173"/>
      <c r="D1133" s="174" t="s">
        <v>167</v>
      </c>
      <c r="E1133" s="175" t="s">
        <v>1</v>
      </c>
      <c r="F1133" s="176" t="s">
        <v>998</v>
      </c>
      <c r="H1133" s="175" t="s">
        <v>1</v>
      </c>
      <c r="I1133" s="177"/>
      <c r="L1133" s="173"/>
      <c r="M1133" s="178"/>
      <c r="N1133" s="179"/>
      <c r="O1133" s="179"/>
      <c r="P1133" s="179"/>
      <c r="Q1133" s="179"/>
      <c r="R1133" s="179"/>
      <c r="S1133" s="179"/>
      <c r="T1133" s="180"/>
      <c r="AT1133" s="175" t="s">
        <v>167</v>
      </c>
      <c r="AU1133" s="175" t="s">
        <v>157</v>
      </c>
      <c r="AV1133" s="13" t="s">
        <v>81</v>
      </c>
      <c r="AW1133" s="13" t="s">
        <v>30</v>
      </c>
      <c r="AX1133" s="13" t="s">
        <v>76</v>
      </c>
      <c r="AY1133" s="175" t="s">
        <v>150</v>
      </c>
    </row>
    <row r="1134" spans="2:51" s="14" customFormat="1" ht="11.25">
      <c r="B1134" s="181"/>
      <c r="D1134" s="174" t="s">
        <v>167</v>
      </c>
      <c r="E1134" s="182" t="s">
        <v>1</v>
      </c>
      <c r="F1134" s="183" t="s">
        <v>995</v>
      </c>
      <c r="H1134" s="184">
        <v>35.475000000000001</v>
      </c>
      <c r="I1134" s="185"/>
      <c r="L1134" s="181"/>
      <c r="M1134" s="186"/>
      <c r="N1134" s="187"/>
      <c r="O1134" s="187"/>
      <c r="P1134" s="187"/>
      <c r="Q1134" s="187"/>
      <c r="R1134" s="187"/>
      <c r="S1134" s="187"/>
      <c r="T1134" s="188"/>
      <c r="AT1134" s="182" t="s">
        <v>167</v>
      </c>
      <c r="AU1134" s="182" t="s">
        <v>157</v>
      </c>
      <c r="AV1134" s="14" t="s">
        <v>157</v>
      </c>
      <c r="AW1134" s="14" t="s">
        <v>30</v>
      </c>
      <c r="AX1134" s="14" t="s">
        <v>76</v>
      </c>
      <c r="AY1134" s="182" t="s">
        <v>150</v>
      </c>
    </row>
    <row r="1135" spans="2:51" s="14" customFormat="1" ht="11.25">
      <c r="B1135" s="181"/>
      <c r="D1135" s="174" t="s">
        <v>167</v>
      </c>
      <c r="E1135" s="182" t="s">
        <v>1</v>
      </c>
      <c r="F1135" s="183" t="s">
        <v>717</v>
      </c>
      <c r="H1135" s="184">
        <v>-1.8</v>
      </c>
      <c r="I1135" s="185"/>
      <c r="L1135" s="181"/>
      <c r="M1135" s="186"/>
      <c r="N1135" s="187"/>
      <c r="O1135" s="187"/>
      <c r="P1135" s="187"/>
      <c r="Q1135" s="187"/>
      <c r="R1135" s="187"/>
      <c r="S1135" s="187"/>
      <c r="T1135" s="188"/>
      <c r="AT1135" s="182" t="s">
        <v>167</v>
      </c>
      <c r="AU1135" s="182" t="s">
        <v>157</v>
      </c>
      <c r="AV1135" s="14" t="s">
        <v>157</v>
      </c>
      <c r="AW1135" s="14" t="s">
        <v>30</v>
      </c>
      <c r="AX1135" s="14" t="s">
        <v>76</v>
      </c>
      <c r="AY1135" s="182" t="s">
        <v>150</v>
      </c>
    </row>
    <row r="1136" spans="2:51" s="14" customFormat="1" ht="11.25">
      <c r="B1136" s="181"/>
      <c r="D1136" s="174" t="s">
        <v>167</v>
      </c>
      <c r="E1136" s="182" t="s">
        <v>1</v>
      </c>
      <c r="F1136" s="183" t="s">
        <v>968</v>
      </c>
      <c r="H1136" s="184">
        <v>-2.1</v>
      </c>
      <c r="I1136" s="185"/>
      <c r="L1136" s="181"/>
      <c r="M1136" s="186"/>
      <c r="N1136" s="187"/>
      <c r="O1136" s="187"/>
      <c r="P1136" s="187"/>
      <c r="Q1136" s="187"/>
      <c r="R1136" s="187"/>
      <c r="S1136" s="187"/>
      <c r="T1136" s="188"/>
      <c r="AT1136" s="182" t="s">
        <v>167</v>
      </c>
      <c r="AU1136" s="182" t="s">
        <v>157</v>
      </c>
      <c r="AV1136" s="14" t="s">
        <v>157</v>
      </c>
      <c r="AW1136" s="14" t="s">
        <v>30</v>
      </c>
      <c r="AX1136" s="14" t="s">
        <v>76</v>
      </c>
      <c r="AY1136" s="182" t="s">
        <v>150</v>
      </c>
    </row>
    <row r="1137" spans="2:51" s="14" customFormat="1" ht="11.25">
      <c r="B1137" s="181"/>
      <c r="D1137" s="174" t="s">
        <v>167</v>
      </c>
      <c r="E1137" s="182" t="s">
        <v>1</v>
      </c>
      <c r="F1137" s="183" t="s">
        <v>969</v>
      </c>
      <c r="H1137" s="184">
        <v>0.88</v>
      </c>
      <c r="I1137" s="185"/>
      <c r="L1137" s="181"/>
      <c r="M1137" s="186"/>
      <c r="N1137" s="187"/>
      <c r="O1137" s="187"/>
      <c r="P1137" s="187"/>
      <c r="Q1137" s="187"/>
      <c r="R1137" s="187"/>
      <c r="S1137" s="187"/>
      <c r="T1137" s="188"/>
      <c r="AT1137" s="182" t="s">
        <v>167</v>
      </c>
      <c r="AU1137" s="182" t="s">
        <v>157</v>
      </c>
      <c r="AV1137" s="14" t="s">
        <v>157</v>
      </c>
      <c r="AW1137" s="14" t="s">
        <v>30</v>
      </c>
      <c r="AX1137" s="14" t="s">
        <v>76</v>
      </c>
      <c r="AY1137" s="182" t="s">
        <v>150</v>
      </c>
    </row>
    <row r="1138" spans="2:51" s="13" customFormat="1" ht="11.25">
      <c r="B1138" s="173"/>
      <c r="D1138" s="174" t="s">
        <v>167</v>
      </c>
      <c r="E1138" s="175" t="s">
        <v>1</v>
      </c>
      <c r="F1138" s="176" t="s">
        <v>999</v>
      </c>
      <c r="H1138" s="175" t="s">
        <v>1</v>
      </c>
      <c r="I1138" s="177"/>
      <c r="L1138" s="173"/>
      <c r="M1138" s="178"/>
      <c r="N1138" s="179"/>
      <c r="O1138" s="179"/>
      <c r="P1138" s="179"/>
      <c r="Q1138" s="179"/>
      <c r="R1138" s="179"/>
      <c r="S1138" s="179"/>
      <c r="T1138" s="180"/>
      <c r="AT1138" s="175" t="s">
        <v>167</v>
      </c>
      <c r="AU1138" s="175" t="s">
        <v>157</v>
      </c>
      <c r="AV1138" s="13" t="s">
        <v>81</v>
      </c>
      <c r="AW1138" s="13" t="s">
        <v>30</v>
      </c>
      <c r="AX1138" s="13" t="s">
        <v>76</v>
      </c>
      <c r="AY1138" s="175" t="s">
        <v>150</v>
      </c>
    </row>
    <row r="1139" spans="2:51" s="14" customFormat="1" ht="11.25">
      <c r="B1139" s="181"/>
      <c r="D1139" s="174" t="s">
        <v>167</v>
      </c>
      <c r="E1139" s="182" t="s">
        <v>1</v>
      </c>
      <c r="F1139" s="183" t="s">
        <v>995</v>
      </c>
      <c r="H1139" s="184">
        <v>35.475000000000001</v>
      </c>
      <c r="I1139" s="185"/>
      <c r="L1139" s="181"/>
      <c r="M1139" s="186"/>
      <c r="N1139" s="187"/>
      <c r="O1139" s="187"/>
      <c r="P1139" s="187"/>
      <c r="Q1139" s="187"/>
      <c r="R1139" s="187"/>
      <c r="S1139" s="187"/>
      <c r="T1139" s="188"/>
      <c r="AT1139" s="182" t="s">
        <v>167</v>
      </c>
      <c r="AU1139" s="182" t="s">
        <v>157</v>
      </c>
      <c r="AV1139" s="14" t="s">
        <v>157</v>
      </c>
      <c r="AW1139" s="14" t="s">
        <v>30</v>
      </c>
      <c r="AX1139" s="14" t="s">
        <v>76</v>
      </c>
      <c r="AY1139" s="182" t="s">
        <v>150</v>
      </c>
    </row>
    <row r="1140" spans="2:51" s="14" customFormat="1" ht="11.25">
      <c r="B1140" s="181"/>
      <c r="D1140" s="174" t="s">
        <v>167</v>
      </c>
      <c r="E1140" s="182" t="s">
        <v>1</v>
      </c>
      <c r="F1140" s="183" t="s">
        <v>717</v>
      </c>
      <c r="H1140" s="184">
        <v>-1.8</v>
      </c>
      <c r="I1140" s="185"/>
      <c r="L1140" s="181"/>
      <c r="M1140" s="186"/>
      <c r="N1140" s="187"/>
      <c r="O1140" s="187"/>
      <c r="P1140" s="187"/>
      <c r="Q1140" s="187"/>
      <c r="R1140" s="187"/>
      <c r="S1140" s="187"/>
      <c r="T1140" s="188"/>
      <c r="AT1140" s="182" t="s">
        <v>167</v>
      </c>
      <c r="AU1140" s="182" t="s">
        <v>157</v>
      </c>
      <c r="AV1140" s="14" t="s">
        <v>157</v>
      </c>
      <c r="AW1140" s="14" t="s">
        <v>30</v>
      </c>
      <c r="AX1140" s="14" t="s">
        <v>76</v>
      </c>
      <c r="AY1140" s="182" t="s">
        <v>150</v>
      </c>
    </row>
    <row r="1141" spans="2:51" s="14" customFormat="1" ht="11.25">
      <c r="B1141" s="181"/>
      <c r="D1141" s="174" t="s">
        <v>167</v>
      </c>
      <c r="E1141" s="182" t="s">
        <v>1</v>
      </c>
      <c r="F1141" s="183" t="s">
        <v>968</v>
      </c>
      <c r="H1141" s="184">
        <v>-2.1</v>
      </c>
      <c r="I1141" s="185"/>
      <c r="L1141" s="181"/>
      <c r="M1141" s="186"/>
      <c r="N1141" s="187"/>
      <c r="O1141" s="187"/>
      <c r="P1141" s="187"/>
      <c r="Q1141" s="187"/>
      <c r="R1141" s="187"/>
      <c r="S1141" s="187"/>
      <c r="T1141" s="188"/>
      <c r="AT1141" s="182" t="s">
        <v>167</v>
      </c>
      <c r="AU1141" s="182" t="s">
        <v>157</v>
      </c>
      <c r="AV1141" s="14" t="s">
        <v>157</v>
      </c>
      <c r="AW1141" s="14" t="s">
        <v>30</v>
      </c>
      <c r="AX1141" s="14" t="s">
        <v>76</v>
      </c>
      <c r="AY1141" s="182" t="s">
        <v>150</v>
      </c>
    </row>
    <row r="1142" spans="2:51" s="14" customFormat="1" ht="11.25">
      <c r="B1142" s="181"/>
      <c r="D1142" s="174" t="s">
        <v>167</v>
      </c>
      <c r="E1142" s="182" t="s">
        <v>1</v>
      </c>
      <c r="F1142" s="183" t="s">
        <v>969</v>
      </c>
      <c r="H1142" s="184">
        <v>0.88</v>
      </c>
      <c r="I1142" s="185"/>
      <c r="L1142" s="181"/>
      <c r="M1142" s="186"/>
      <c r="N1142" s="187"/>
      <c r="O1142" s="187"/>
      <c r="P1142" s="187"/>
      <c r="Q1142" s="187"/>
      <c r="R1142" s="187"/>
      <c r="S1142" s="187"/>
      <c r="T1142" s="188"/>
      <c r="AT1142" s="182" t="s">
        <v>167</v>
      </c>
      <c r="AU1142" s="182" t="s">
        <v>157</v>
      </c>
      <c r="AV1142" s="14" t="s">
        <v>157</v>
      </c>
      <c r="AW1142" s="14" t="s">
        <v>30</v>
      </c>
      <c r="AX1142" s="14" t="s">
        <v>76</v>
      </c>
      <c r="AY1142" s="182" t="s">
        <v>150</v>
      </c>
    </row>
    <row r="1143" spans="2:51" s="13" customFormat="1" ht="11.25">
      <c r="B1143" s="173"/>
      <c r="D1143" s="174" t="s">
        <v>167</v>
      </c>
      <c r="E1143" s="175" t="s">
        <v>1</v>
      </c>
      <c r="F1143" s="176" t="s">
        <v>1000</v>
      </c>
      <c r="H1143" s="175" t="s">
        <v>1</v>
      </c>
      <c r="I1143" s="177"/>
      <c r="L1143" s="173"/>
      <c r="M1143" s="178"/>
      <c r="N1143" s="179"/>
      <c r="O1143" s="179"/>
      <c r="P1143" s="179"/>
      <c r="Q1143" s="179"/>
      <c r="R1143" s="179"/>
      <c r="S1143" s="179"/>
      <c r="T1143" s="180"/>
      <c r="AT1143" s="175" t="s">
        <v>167</v>
      </c>
      <c r="AU1143" s="175" t="s">
        <v>157</v>
      </c>
      <c r="AV1143" s="13" t="s">
        <v>81</v>
      </c>
      <c r="AW1143" s="13" t="s">
        <v>30</v>
      </c>
      <c r="AX1143" s="13" t="s">
        <v>76</v>
      </c>
      <c r="AY1143" s="175" t="s">
        <v>150</v>
      </c>
    </row>
    <row r="1144" spans="2:51" s="14" customFormat="1" ht="11.25">
      <c r="B1144" s="181"/>
      <c r="D1144" s="174" t="s">
        <v>167</v>
      </c>
      <c r="E1144" s="182" t="s">
        <v>1</v>
      </c>
      <c r="F1144" s="183" t="s">
        <v>995</v>
      </c>
      <c r="H1144" s="184">
        <v>35.475000000000001</v>
      </c>
      <c r="I1144" s="185"/>
      <c r="L1144" s="181"/>
      <c r="M1144" s="186"/>
      <c r="N1144" s="187"/>
      <c r="O1144" s="187"/>
      <c r="P1144" s="187"/>
      <c r="Q1144" s="187"/>
      <c r="R1144" s="187"/>
      <c r="S1144" s="187"/>
      <c r="T1144" s="188"/>
      <c r="AT1144" s="182" t="s">
        <v>167</v>
      </c>
      <c r="AU1144" s="182" t="s">
        <v>157</v>
      </c>
      <c r="AV1144" s="14" t="s">
        <v>157</v>
      </c>
      <c r="AW1144" s="14" t="s">
        <v>30</v>
      </c>
      <c r="AX1144" s="14" t="s">
        <v>76</v>
      </c>
      <c r="AY1144" s="182" t="s">
        <v>150</v>
      </c>
    </row>
    <row r="1145" spans="2:51" s="14" customFormat="1" ht="11.25">
      <c r="B1145" s="181"/>
      <c r="D1145" s="174" t="s">
        <v>167</v>
      </c>
      <c r="E1145" s="182" t="s">
        <v>1</v>
      </c>
      <c r="F1145" s="183" t="s">
        <v>717</v>
      </c>
      <c r="H1145" s="184">
        <v>-1.8</v>
      </c>
      <c r="I1145" s="185"/>
      <c r="L1145" s="181"/>
      <c r="M1145" s="186"/>
      <c r="N1145" s="187"/>
      <c r="O1145" s="187"/>
      <c r="P1145" s="187"/>
      <c r="Q1145" s="187"/>
      <c r="R1145" s="187"/>
      <c r="S1145" s="187"/>
      <c r="T1145" s="188"/>
      <c r="AT1145" s="182" t="s">
        <v>167</v>
      </c>
      <c r="AU1145" s="182" t="s">
        <v>157</v>
      </c>
      <c r="AV1145" s="14" t="s">
        <v>157</v>
      </c>
      <c r="AW1145" s="14" t="s">
        <v>30</v>
      </c>
      <c r="AX1145" s="14" t="s">
        <v>76</v>
      </c>
      <c r="AY1145" s="182" t="s">
        <v>150</v>
      </c>
    </row>
    <row r="1146" spans="2:51" s="14" customFormat="1" ht="11.25">
      <c r="B1146" s="181"/>
      <c r="D1146" s="174" t="s">
        <v>167</v>
      </c>
      <c r="E1146" s="182" t="s">
        <v>1</v>
      </c>
      <c r="F1146" s="183" t="s">
        <v>968</v>
      </c>
      <c r="H1146" s="184">
        <v>-2.1</v>
      </c>
      <c r="I1146" s="185"/>
      <c r="L1146" s="181"/>
      <c r="M1146" s="186"/>
      <c r="N1146" s="187"/>
      <c r="O1146" s="187"/>
      <c r="P1146" s="187"/>
      <c r="Q1146" s="187"/>
      <c r="R1146" s="187"/>
      <c r="S1146" s="187"/>
      <c r="T1146" s="188"/>
      <c r="AT1146" s="182" t="s">
        <v>167</v>
      </c>
      <c r="AU1146" s="182" t="s">
        <v>157</v>
      </c>
      <c r="AV1146" s="14" t="s">
        <v>157</v>
      </c>
      <c r="AW1146" s="14" t="s">
        <v>30</v>
      </c>
      <c r="AX1146" s="14" t="s">
        <v>76</v>
      </c>
      <c r="AY1146" s="182" t="s">
        <v>150</v>
      </c>
    </row>
    <row r="1147" spans="2:51" s="14" customFormat="1" ht="11.25">
      <c r="B1147" s="181"/>
      <c r="D1147" s="174" t="s">
        <v>167</v>
      </c>
      <c r="E1147" s="182" t="s">
        <v>1</v>
      </c>
      <c r="F1147" s="183" t="s">
        <v>969</v>
      </c>
      <c r="H1147" s="184">
        <v>0.88</v>
      </c>
      <c r="I1147" s="185"/>
      <c r="L1147" s="181"/>
      <c r="M1147" s="186"/>
      <c r="N1147" s="187"/>
      <c r="O1147" s="187"/>
      <c r="P1147" s="187"/>
      <c r="Q1147" s="187"/>
      <c r="R1147" s="187"/>
      <c r="S1147" s="187"/>
      <c r="T1147" s="188"/>
      <c r="AT1147" s="182" t="s">
        <v>167</v>
      </c>
      <c r="AU1147" s="182" t="s">
        <v>157</v>
      </c>
      <c r="AV1147" s="14" t="s">
        <v>157</v>
      </c>
      <c r="AW1147" s="14" t="s">
        <v>30</v>
      </c>
      <c r="AX1147" s="14" t="s">
        <v>76</v>
      </c>
      <c r="AY1147" s="182" t="s">
        <v>150</v>
      </c>
    </row>
    <row r="1148" spans="2:51" s="13" customFormat="1" ht="11.25">
      <c r="B1148" s="173"/>
      <c r="D1148" s="174" t="s">
        <v>167</v>
      </c>
      <c r="E1148" s="175" t="s">
        <v>1</v>
      </c>
      <c r="F1148" s="176" t="s">
        <v>1001</v>
      </c>
      <c r="H1148" s="175" t="s">
        <v>1</v>
      </c>
      <c r="I1148" s="177"/>
      <c r="L1148" s="173"/>
      <c r="M1148" s="178"/>
      <c r="N1148" s="179"/>
      <c r="O1148" s="179"/>
      <c r="P1148" s="179"/>
      <c r="Q1148" s="179"/>
      <c r="R1148" s="179"/>
      <c r="S1148" s="179"/>
      <c r="T1148" s="180"/>
      <c r="AT1148" s="175" t="s">
        <v>167</v>
      </c>
      <c r="AU1148" s="175" t="s">
        <v>157</v>
      </c>
      <c r="AV1148" s="13" t="s">
        <v>81</v>
      </c>
      <c r="AW1148" s="13" t="s">
        <v>30</v>
      </c>
      <c r="AX1148" s="13" t="s">
        <v>76</v>
      </c>
      <c r="AY1148" s="175" t="s">
        <v>150</v>
      </c>
    </row>
    <row r="1149" spans="2:51" s="14" customFormat="1" ht="11.25">
      <c r="B1149" s="181"/>
      <c r="D1149" s="174" t="s">
        <v>167</v>
      </c>
      <c r="E1149" s="182" t="s">
        <v>1</v>
      </c>
      <c r="F1149" s="183" t="s">
        <v>1002</v>
      </c>
      <c r="H1149" s="184">
        <v>29.425000000000001</v>
      </c>
      <c r="I1149" s="185"/>
      <c r="L1149" s="181"/>
      <c r="M1149" s="186"/>
      <c r="N1149" s="187"/>
      <c r="O1149" s="187"/>
      <c r="P1149" s="187"/>
      <c r="Q1149" s="187"/>
      <c r="R1149" s="187"/>
      <c r="S1149" s="187"/>
      <c r="T1149" s="188"/>
      <c r="AT1149" s="182" t="s">
        <v>167</v>
      </c>
      <c r="AU1149" s="182" t="s">
        <v>157</v>
      </c>
      <c r="AV1149" s="14" t="s">
        <v>157</v>
      </c>
      <c r="AW1149" s="14" t="s">
        <v>30</v>
      </c>
      <c r="AX1149" s="14" t="s">
        <v>76</v>
      </c>
      <c r="AY1149" s="182" t="s">
        <v>150</v>
      </c>
    </row>
    <row r="1150" spans="2:51" s="14" customFormat="1" ht="11.25">
      <c r="B1150" s="181"/>
      <c r="D1150" s="174" t="s">
        <v>167</v>
      </c>
      <c r="E1150" s="182" t="s">
        <v>1</v>
      </c>
      <c r="F1150" s="183" t="s">
        <v>1003</v>
      </c>
      <c r="H1150" s="184">
        <v>-2.58</v>
      </c>
      <c r="I1150" s="185"/>
      <c r="L1150" s="181"/>
      <c r="M1150" s="186"/>
      <c r="N1150" s="187"/>
      <c r="O1150" s="187"/>
      <c r="P1150" s="187"/>
      <c r="Q1150" s="187"/>
      <c r="R1150" s="187"/>
      <c r="S1150" s="187"/>
      <c r="T1150" s="188"/>
      <c r="AT1150" s="182" t="s">
        <v>167</v>
      </c>
      <c r="AU1150" s="182" t="s">
        <v>157</v>
      </c>
      <c r="AV1150" s="14" t="s">
        <v>157</v>
      </c>
      <c r="AW1150" s="14" t="s">
        <v>30</v>
      </c>
      <c r="AX1150" s="14" t="s">
        <v>76</v>
      </c>
      <c r="AY1150" s="182" t="s">
        <v>150</v>
      </c>
    </row>
    <row r="1151" spans="2:51" s="13" customFormat="1" ht="11.25">
      <c r="B1151" s="173"/>
      <c r="D1151" s="174" t="s">
        <v>167</v>
      </c>
      <c r="E1151" s="175" t="s">
        <v>1</v>
      </c>
      <c r="F1151" s="176" t="s">
        <v>1004</v>
      </c>
      <c r="H1151" s="175" t="s">
        <v>1</v>
      </c>
      <c r="I1151" s="177"/>
      <c r="L1151" s="173"/>
      <c r="M1151" s="178"/>
      <c r="N1151" s="179"/>
      <c r="O1151" s="179"/>
      <c r="P1151" s="179"/>
      <c r="Q1151" s="179"/>
      <c r="R1151" s="179"/>
      <c r="S1151" s="179"/>
      <c r="T1151" s="180"/>
      <c r="AT1151" s="175" t="s">
        <v>167</v>
      </c>
      <c r="AU1151" s="175" t="s">
        <v>157</v>
      </c>
      <c r="AV1151" s="13" t="s">
        <v>81</v>
      </c>
      <c r="AW1151" s="13" t="s">
        <v>30</v>
      </c>
      <c r="AX1151" s="13" t="s">
        <v>76</v>
      </c>
      <c r="AY1151" s="175" t="s">
        <v>150</v>
      </c>
    </row>
    <row r="1152" spans="2:51" s="14" customFormat="1" ht="11.25">
      <c r="B1152" s="181"/>
      <c r="D1152" s="174" t="s">
        <v>167</v>
      </c>
      <c r="E1152" s="182" t="s">
        <v>1</v>
      </c>
      <c r="F1152" s="183" t="s">
        <v>1005</v>
      </c>
      <c r="H1152" s="184">
        <v>38.94</v>
      </c>
      <c r="I1152" s="185"/>
      <c r="L1152" s="181"/>
      <c r="M1152" s="186"/>
      <c r="N1152" s="187"/>
      <c r="O1152" s="187"/>
      <c r="P1152" s="187"/>
      <c r="Q1152" s="187"/>
      <c r="R1152" s="187"/>
      <c r="S1152" s="187"/>
      <c r="T1152" s="188"/>
      <c r="AT1152" s="182" t="s">
        <v>167</v>
      </c>
      <c r="AU1152" s="182" t="s">
        <v>157</v>
      </c>
      <c r="AV1152" s="14" t="s">
        <v>157</v>
      </c>
      <c r="AW1152" s="14" t="s">
        <v>30</v>
      </c>
      <c r="AX1152" s="14" t="s">
        <v>76</v>
      </c>
      <c r="AY1152" s="182" t="s">
        <v>150</v>
      </c>
    </row>
    <row r="1153" spans="2:51" s="14" customFormat="1" ht="11.25">
      <c r="B1153" s="181"/>
      <c r="D1153" s="174" t="s">
        <v>167</v>
      </c>
      <c r="E1153" s="182" t="s">
        <v>1</v>
      </c>
      <c r="F1153" s="183" t="s">
        <v>794</v>
      </c>
      <c r="H1153" s="184">
        <v>-3.6</v>
      </c>
      <c r="I1153" s="185"/>
      <c r="L1153" s="181"/>
      <c r="M1153" s="186"/>
      <c r="N1153" s="187"/>
      <c r="O1153" s="187"/>
      <c r="P1153" s="187"/>
      <c r="Q1153" s="187"/>
      <c r="R1153" s="187"/>
      <c r="S1153" s="187"/>
      <c r="T1153" s="188"/>
      <c r="AT1153" s="182" t="s">
        <v>167</v>
      </c>
      <c r="AU1153" s="182" t="s">
        <v>157</v>
      </c>
      <c r="AV1153" s="14" t="s">
        <v>157</v>
      </c>
      <c r="AW1153" s="14" t="s">
        <v>30</v>
      </c>
      <c r="AX1153" s="14" t="s">
        <v>76</v>
      </c>
      <c r="AY1153" s="182" t="s">
        <v>150</v>
      </c>
    </row>
    <row r="1154" spans="2:51" s="13" customFormat="1" ht="11.25">
      <c r="B1154" s="173"/>
      <c r="D1154" s="174" t="s">
        <v>167</v>
      </c>
      <c r="E1154" s="175" t="s">
        <v>1</v>
      </c>
      <c r="F1154" s="176" t="s">
        <v>1006</v>
      </c>
      <c r="H1154" s="175" t="s">
        <v>1</v>
      </c>
      <c r="I1154" s="177"/>
      <c r="L1154" s="173"/>
      <c r="M1154" s="178"/>
      <c r="N1154" s="179"/>
      <c r="O1154" s="179"/>
      <c r="P1154" s="179"/>
      <c r="Q1154" s="179"/>
      <c r="R1154" s="179"/>
      <c r="S1154" s="179"/>
      <c r="T1154" s="180"/>
      <c r="AT1154" s="175" t="s">
        <v>167</v>
      </c>
      <c r="AU1154" s="175" t="s">
        <v>157</v>
      </c>
      <c r="AV1154" s="13" t="s">
        <v>81</v>
      </c>
      <c r="AW1154" s="13" t="s">
        <v>30</v>
      </c>
      <c r="AX1154" s="13" t="s">
        <v>76</v>
      </c>
      <c r="AY1154" s="175" t="s">
        <v>150</v>
      </c>
    </row>
    <row r="1155" spans="2:51" s="14" customFormat="1" ht="11.25">
      <c r="B1155" s="181"/>
      <c r="D1155" s="174" t="s">
        <v>167</v>
      </c>
      <c r="E1155" s="182" t="s">
        <v>1</v>
      </c>
      <c r="F1155" s="183" t="s">
        <v>1007</v>
      </c>
      <c r="H1155" s="184">
        <v>46.405999999999999</v>
      </c>
      <c r="I1155" s="185"/>
      <c r="L1155" s="181"/>
      <c r="M1155" s="186"/>
      <c r="N1155" s="187"/>
      <c r="O1155" s="187"/>
      <c r="P1155" s="187"/>
      <c r="Q1155" s="187"/>
      <c r="R1155" s="187"/>
      <c r="S1155" s="187"/>
      <c r="T1155" s="188"/>
      <c r="AT1155" s="182" t="s">
        <v>167</v>
      </c>
      <c r="AU1155" s="182" t="s">
        <v>157</v>
      </c>
      <c r="AV1155" s="14" t="s">
        <v>157</v>
      </c>
      <c r="AW1155" s="14" t="s">
        <v>30</v>
      </c>
      <c r="AX1155" s="14" t="s">
        <v>76</v>
      </c>
      <c r="AY1155" s="182" t="s">
        <v>150</v>
      </c>
    </row>
    <row r="1156" spans="2:51" s="14" customFormat="1" ht="11.25">
      <c r="B1156" s="181"/>
      <c r="D1156" s="174" t="s">
        <v>167</v>
      </c>
      <c r="E1156" s="182" t="s">
        <v>1</v>
      </c>
      <c r="F1156" s="183" t="s">
        <v>717</v>
      </c>
      <c r="H1156" s="184">
        <v>-1.8</v>
      </c>
      <c r="I1156" s="185"/>
      <c r="L1156" s="181"/>
      <c r="M1156" s="186"/>
      <c r="N1156" s="187"/>
      <c r="O1156" s="187"/>
      <c r="P1156" s="187"/>
      <c r="Q1156" s="187"/>
      <c r="R1156" s="187"/>
      <c r="S1156" s="187"/>
      <c r="T1156" s="188"/>
      <c r="AT1156" s="182" t="s">
        <v>167</v>
      </c>
      <c r="AU1156" s="182" t="s">
        <v>157</v>
      </c>
      <c r="AV1156" s="14" t="s">
        <v>157</v>
      </c>
      <c r="AW1156" s="14" t="s">
        <v>30</v>
      </c>
      <c r="AX1156" s="14" t="s">
        <v>76</v>
      </c>
      <c r="AY1156" s="182" t="s">
        <v>150</v>
      </c>
    </row>
    <row r="1157" spans="2:51" s="13" customFormat="1" ht="11.25">
      <c r="B1157" s="173"/>
      <c r="D1157" s="174" t="s">
        <v>167</v>
      </c>
      <c r="E1157" s="175" t="s">
        <v>1</v>
      </c>
      <c r="F1157" s="176" t="s">
        <v>929</v>
      </c>
      <c r="H1157" s="175" t="s">
        <v>1</v>
      </c>
      <c r="I1157" s="177"/>
      <c r="L1157" s="173"/>
      <c r="M1157" s="178"/>
      <c r="N1157" s="179"/>
      <c r="O1157" s="179"/>
      <c r="P1157" s="179"/>
      <c r="Q1157" s="179"/>
      <c r="R1157" s="179"/>
      <c r="S1157" s="179"/>
      <c r="T1157" s="180"/>
      <c r="AT1157" s="175" t="s">
        <v>167</v>
      </c>
      <c r="AU1157" s="175" t="s">
        <v>157</v>
      </c>
      <c r="AV1157" s="13" t="s">
        <v>81</v>
      </c>
      <c r="AW1157" s="13" t="s">
        <v>30</v>
      </c>
      <c r="AX1157" s="13" t="s">
        <v>76</v>
      </c>
      <c r="AY1157" s="175" t="s">
        <v>150</v>
      </c>
    </row>
    <row r="1158" spans="2:51" s="14" customFormat="1" ht="11.25">
      <c r="B1158" s="181"/>
      <c r="D1158" s="174" t="s">
        <v>167</v>
      </c>
      <c r="E1158" s="182" t="s">
        <v>1</v>
      </c>
      <c r="F1158" s="183" t="s">
        <v>1008</v>
      </c>
      <c r="H1158" s="184">
        <v>31.213000000000001</v>
      </c>
      <c r="I1158" s="185"/>
      <c r="L1158" s="181"/>
      <c r="M1158" s="186"/>
      <c r="N1158" s="187"/>
      <c r="O1158" s="187"/>
      <c r="P1158" s="187"/>
      <c r="Q1158" s="187"/>
      <c r="R1158" s="187"/>
      <c r="S1158" s="187"/>
      <c r="T1158" s="188"/>
      <c r="AT1158" s="182" t="s">
        <v>167</v>
      </c>
      <c r="AU1158" s="182" t="s">
        <v>157</v>
      </c>
      <c r="AV1158" s="14" t="s">
        <v>157</v>
      </c>
      <c r="AW1158" s="14" t="s">
        <v>30</v>
      </c>
      <c r="AX1158" s="14" t="s">
        <v>76</v>
      </c>
      <c r="AY1158" s="182" t="s">
        <v>150</v>
      </c>
    </row>
    <row r="1159" spans="2:51" s="14" customFormat="1" ht="11.25">
      <c r="B1159" s="181"/>
      <c r="D1159" s="174" t="s">
        <v>167</v>
      </c>
      <c r="E1159" s="182" t="s">
        <v>1</v>
      </c>
      <c r="F1159" s="183" t="s">
        <v>857</v>
      </c>
      <c r="H1159" s="184">
        <v>-1.9</v>
      </c>
      <c r="I1159" s="185"/>
      <c r="L1159" s="181"/>
      <c r="M1159" s="186"/>
      <c r="N1159" s="187"/>
      <c r="O1159" s="187"/>
      <c r="P1159" s="187"/>
      <c r="Q1159" s="187"/>
      <c r="R1159" s="187"/>
      <c r="S1159" s="187"/>
      <c r="T1159" s="188"/>
      <c r="AT1159" s="182" t="s">
        <v>167</v>
      </c>
      <c r="AU1159" s="182" t="s">
        <v>157</v>
      </c>
      <c r="AV1159" s="14" t="s">
        <v>157</v>
      </c>
      <c r="AW1159" s="14" t="s">
        <v>30</v>
      </c>
      <c r="AX1159" s="14" t="s">
        <v>76</v>
      </c>
      <c r="AY1159" s="182" t="s">
        <v>150</v>
      </c>
    </row>
    <row r="1160" spans="2:51" s="14" customFormat="1" ht="11.25">
      <c r="B1160" s="181"/>
      <c r="D1160" s="174" t="s">
        <v>167</v>
      </c>
      <c r="E1160" s="182" t="s">
        <v>1</v>
      </c>
      <c r="F1160" s="183" t="s">
        <v>1009</v>
      </c>
      <c r="H1160" s="184">
        <v>4.6500000000000004</v>
      </c>
      <c r="I1160" s="185"/>
      <c r="L1160" s="181"/>
      <c r="M1160" s="186"/>
      <c r="N1160" s="187"/>
      <c r="O1160" s="187"/>
      <c r="P1160" s="187"/>
      <c r="Q1160" s="187"/>
      <c r="R1160" s="187"/>
      <c r="S1160" s="187"/>
      <c r="T1160" s="188"/>
      <c r="AT1160" s="182" t="s">
        <v>167</v>
      </c>
      <c r="AU1160" s="182" t="s">
        <v>157</v>
      </c>
      <c r="AV1160" s="14" t="s">
        <v>157</v>
      </c>
      <c r="AW1160" s="14" t="s">
        <v>30</v>
      </c>
      <c r="AX1160" s="14" t="s">
        <v>76</v>
      </c>
      <c r="AY1160" s="182" t="s">
        <v>150</v>
      </c>
    </row>
    <row r="1161" spans="2:51" s="13" customFormat="1" ht="11.25">
      <c r="B1161" s="173"/>
      <c r="D1161" s="174" t="s">
        <v>167</v>
      </c>
      <c r="E1161" s="175" t="s">
        <v>1</v>
      </c>
      <c r="F1161" s="176" t="s">
        <v>1010</v>
      </c>
      <c r="H1161" s="175" t="s">
        <v>1</v>
      </c>
      <c r="I1161" s="177"/>
      <c r="L1161" s="173"/>
      <c r="M1161" s="178"/>
      <c r="N1161" s="179"/>
      <c r="O1161" s="179"/>
      <c r="P1161" s="179"/>
      <c r="Q1161" s="179"/>
      <c r="R1161" s="179"/>
      <c r="S1161" s="179"/>
      <c r="T1161" s="180"/>
      <c r="AT1161" s="175" t="s">
        <v>167</v>
      </c>
      <c r="AU1161" s="175" t="s">
        <v>157</v>
      </c>
      <c r="AV1161" s="13" t="s">
        <v>81</v>
      </c>
      <c r="AW1161" s="13" t="s">
        <v>30</v>
      </c>
      <c r="AX1161" s="13" t="s">
        <v>76</v>
      </c>
      <c r="AY1161" s="175" t="s">
        <v>150</v>
      </c>
    </row>
    <row r="1162" spans="2:51" s="14" customFormat="1" ht="11.25">
      <c r="B1162" s="181"/>
      <c r="D1162" s="174" t="s">
        <v>167</v>
      </c>
      <c r="E1162" s="182" t="s">
        <v>1</v>
      </c>
      <c r="F1162" s="183" t="s">
        <v>1011</v>
      </c>
      <c r="H1162" s="184">
        <v>31.65</v>
      </c>
      <c r="I1162" s="185"/>
      <c r="L1162" s="181"/>
      <c r="M1162" s="186"/>
      <c r="N1162" s="187"/>
      <c r="O1162" s="187"/>
      <c r="P1162" s="187"/>
      <c r="Q1162" s="187"/>
      <c r="R1162" s="187"/>
      <c r="S1162" s="187"/>
      <c r="T1162" s="188"/>
      <c r="AT1162" s="182" t="s">
        <v>167</v>
      </c>
      <c r="AU1162" s="182" t="s">
        <v>157</v>
      </c>
      <c r="AV1162" s="14" t="s">
        <v>157</v>
      </c>
      <c r="AW1162" s="14" t="s">
        <v>30</v>
      </c>
      <c r="AX1162" s="14" t="s">
        <v>76</v>
      </c>
      <c r="AY1162" s="182" t="s">
        <v>150</v>
      </c>
    </row>
    <row r="1163" spans="2:51" s="14" customFormat="1" ht="11.25">
      <c r="B1163" s="181"/>
      <c r="D1163" s="174" t="s">
        <v>167</v>
      </c>
      <c r="E1163" s="182" t="s">
        <v>1</v>
      </c>
      <c r="F1163" s="183" t="s">
        <v>1012</v>
      </c>
      <c r="H1163" s="184">
        <v>23.1</v>
      </c>
      <c r="I1163" s="185"/>
      <c r="L1163" s="181"/>
      <c r="M1163" s="186"/>
      <c r="N1163" s="187"/>
      <c r="O1163" s="187"/>
      <c r="P1163" s="187"/>
      <c r="Q1163" s="187"/>
      <c r="R1163" s="187"/>
      <c r="S1163" s="187"/>
      <c r="T1163" s="188"/>
      <c r="AT1163" s="182" t="s">
        <v>167</v>
      </c>
      <c r="AU1163" s="182" t="s">
        <v>157</v>
      </c>
      <c r="AV1163" s="14" t="s">
        <v>157</v>
      </c>
      <c r="AW1163" s="14" t="s">
        <v>30</v>
      </c>
      <c r="AX1163" s="14" t="s">
        <v>76</v>
      </c>
      <c r="AY1163" s="182" t="s">
        <v>150</v>
      </c>
    </row>
    <row r="1164" spans="2:51" s="14" customFormat="1" ht="11.25">
      <c r="B1164" s="181"/>
      <c r="D1164" s="174" t="s">
        <v>167</v>
      </c>
      <c r="E1164" s="182" t="s">
        <v>1</v>
      </c>
      <c r="F1164" s="183" t="s">
        <v>701</v>
      </c>
      <c r="H1164" s="184">
        <v>-3.6</v>
      </c>
      <c r="I1164" s="185"/>
      <c r="L1164" s="181"/>
      <c r="M1164" s="186"/>
      <c r="N1164" s="187"/>
      <c r="O1164" s="187"/>
      <c r="P1164" s="187"/>
      <c r="Q1164" s="187"/>
      <c r="R1164" s="187"/>
      <c r="S1164" s="187"/>
      <c r="T1164" s="188"/>
      <c r="AT1164" s="182" t="s">
        <v>167</v>
      </c>
      <c r="AU1164" s="182" t="s">
        <v>157</v>
      </c>
      <c r="AV1164" s="14" t="s">
        <v>157</v>
      </c>
      <c r="AW1164" s="14" t="s">
        <v>30</v>
      </c>
      <c r="AX1164" s="14" t="s">
        <v>76</v>
      </c>
      <c r="AY1164" s="182" t="s">
        <v>150</v>
      </c>
    </row>
    <row r="1165" spans="2:51" s="13" customFormat="1" ht="11.25">
      <c r="B1165" s="173"/>
      <c r="D1165" s="174" t="s">
        <v>167</v>
      </c>
      <c r="E1165" s="175" t="s">
        <v>1</v>
      </c>
      <c r="F1165" s="176" t="s">
        <v>1013</v>
      </c>
      <c r="H1165" s="175" t="s">
        <v>1</v>
      </c>
      <c r="I1165" s="177"/>
      <c r="L1165" s="173"/>
      <c r="M1165" s="178"/>
      <c r="N1165" s="179"/>
      <c r="O1165" s="179"/>
      <c r="P1165" s="179"/>
      <c r="Q1165" s="179"/>
      <c r="R1165" s="179"/>
      <c r="S1165" s="179"/>
      <c r="T1165" s="180"/>
      <c r="AT1165" s="175" t="s">
        <v>167</v>
      </c>
      <c r="AU1165" s="175" t="s">
        <v>157</v>
      </c>
      <c r="AV1165" s="13" t="s">
        <v>81</v>
      </c>
      <c r="AW1165" s="13" t="s">
        <v>30</v>
      </c>
      <c r="AX1165" s="13" t="s">
        <v>76</v>
      </c>
      <c r="AY1165" s="175" t="s">
        <v>150</v>
      </c>
    </row>
    <row r="1166" spans="2:51" s="14" customFormat="1" ht="11.25">
      <c r="B1166" s="181"/>
      <c r="D1166" s="174" t="s">
        <v>167</v>
      </c>
      <c r="E1166" s="182" t="s">
        <v>1</v>
      </c>
      <c r="F1166" s="183" t="s">
        <v>1014</v>
      </c>
      <c r="H1166" s="184">
        <v>32.4</v>
      </c>
      <c r="I1166" s="185"/>
      <c r="L1166" s="181"/>
      <c r="M1166" s="186"/>
      <c r="N1166" s="187"/>
      <c r="O1166" s="187"/>
      <c r="P1166" s="187"/>
      <c r="Q1166" s="187"/>
      <c r="R1166" s="187"/>
      <c r="S1166" s="187"/>
      <c r="T1166" s="188"/>
      <c r="AT1166" s="182" t="s">
        <v>167</v>
      </c>
      <c r="AU1166" s="182" t="s">
        <v>157</v>
      </c>
      <c r="AV1166" s="14" t="s">
        <v>157</v>
      </c>
      <c r="AW1166" s="14" t="s">
        <v>30</v>
      </c>
      <c r="AX1166" s="14" t="s">
        <v>76</v>
      </c>
      <c r="AY1166" s="182" t="s">
        <v>150</v>
      </c>
    </row>
    <row r="1167" spans="2:51" s="14" customFormat="1" ht="11.25">
      <c r="B1167" s="181"/>
      <c r="D1167" s="174" t="s">
        <v>167</v>
      </c>
      <c r="E1167" s="182" t="s">
        <v>1</v>
      </c>
      <c r="F1167" s="183" t="s">
        <v>1015</v>
      </c>
      <c r="H1167" s="184">
        <v>27.844000000000001</v>
      </c>
      <c r="I1167" s="185"/>
      <c r="L1167" s="181"/>
      <c r="M1167" s="186"/>
      <c r="N1167" s="187"/>
      <c r="O1167" s="187"/>
      <c r="P1167" s="187"/>
      <c r="Q1167" s="187"/>
      <c r="R1167" s="187"/>
      <c r="S1167" s="187"/>
      <c r="T1167" s="188"/>
      <c r="AT1167" s="182" t="s">
        <v>167</v>
      </c>
      <c r="AU1167" s="182" t="s">
        <v>157</v>
      </c>
      <c r="AV1167" s="14" t="s">
        <v>157</v>
      </c>
      <c r="AW1167" s="14" t="s">
        <v>30</v>
      </c>
      <c r="AX1167" s="14" t="s">
        <v>76</v>
      </c>
      <c r="AY1167" s="182" t="s">
        <v>150</v>
      </c>
    </row>
    <row r="1168" spans="2:51" s="14" customFormat="1" ht="11.25">
      <c r="B1168" s="181"/>
      <c r="D1168" s="174" t="s">
        <v>167</v>
      </c>
      <c r="E1168" s="182" t="s">
        <v>1</v>
      </c>
      <c r="F1168" s="183" t="s">
        <v>857</v>
      </c>
      <c r="H1168" s="184">
        <v>-1.9</v>
      </c>
      <c r="I1168" s="185"/>
      <c r="L1168" s="181"/>
      <c r="M1168" s="186"/>
      <c r="N1168" s="187"/>
      <c r="O1168" s="187"/>
      <c r="P1168" s="187"/>
      <c r="Q1168" s="187"/>
      <c r="R1168" s="187"/>
      <c r="S1168" s="187"/>
      <c r="T1168" s="188"/>
      <c r="AT1168" s="182" t="s">
        <v>167</v>
      </c>
      <c r="AU1168" s="182" t="s">
        <v>157</v>
      </c>
      <c r="AV1168" s="14" t="s">
        <v>157</v>
      </c>
      <c r="AW1168" s="14" t="s">
        <v>30</v>
      </c>
      <c r="AX1168" s="14" t="s">
        <v>76</v>
      </c>
      <c r="AY1168" s="182" t="s">
        <v>150</v>
      </c>
    </row>
    <row r="1169" spans="1:65" s="14" customFormat="1" ht="11.25">
      <c r="B1169" s="181"/>
      <c r="D1169" s="174" t="s">
        <v>167</v>
      </c>
      <c r="E1169" s="182" t="s">
        <v>1</v>
      </c>
      <c r="F1169" s="183" t="s">
        <v>701</v>
      </c>
      <c r="H1169" s="184">
        <v>-3.6</v>
      </c>
      <c r="I1169" s="185"/>
      <c r="L1169" s="181"/>
      <c r="M1169" s="186"/>
      <c r="N1169" s="187"/>
      <c r="O1169" s="187"/>
      <c r="P1169" s="187"/>
      <c r="Q1169" s="187"/>
      <c r="R1169" s="187"/>
      <c r="S1169" s="187"/>
      <c r="T1169" s="188"/>
      <c r="AT1169" s="182" t="s">
        <v>167</v>
      </c>
      <c r="AU1169" s="182" t="s">
        <v>157</v>
      </c>
      <c r="AV1169" s="14" t="s">
        <v>157</v>
      </c>
      <c r="AW1169" s="14" t="s">
        <v>30</v>
      </c>
      <c r="AX1169" s="14" t="s">
        <v>76</v>
      </c>
      <c r="AY1169" s="182" t="s">
        <v>150</v>
      </c>
    </row>
    <row r="1170" spans="1:65" s="13" customFormat="1" ht="11.25">
      <c r="B1170" s="173"/>
      <c r="D1170" s="174" t="s">
        <v>167</v>
      </c>
      <c r="E1170" s="175" t="s">
        <v>1</v>
      </c>
      <c r="F1170" s="176" t="s">
        <v>930</v>
      </c>
      <c r="H1170" s="175" t="s">
        <v>1</v>
      </c>
      <c r="I1170" s="177"/>
      <c r="L1170" s="173"/>
      <c r="M1170" s="178"/>
      <c r="N1170" s="179"/>
      <c r="O1170" s="179"/>
      <c r="P1170" s="179"/>
      <c r="Q1170" s="179"/>
      <c r="R1170" s="179"/>
      <c r="S1170" s="179"/>
      <c r="T1170" s="180"/>
      <c r="AT1170" s="175" t="s">
        <v>167</v>
      </c>
      <c r="AU1170" s="175" t="s">
        <v>157</v>
      </c>
      <c r="AV1170" s="13" t="s">
        <v>81</v>
      </c>
      <c r="AW1170" s="13" t="s">
        <v>30</v>
      </c>
      <c r="AX1170" s="13" t="s">
        <v>76</v>
      </c>
      <c r="AY1170" s="175" t="s">
        <v>150</v>
      </c>
    </row>
    <row r="1171" spans="1:65" s="14" customFormat="1" ht="11.25">
      <c r="B1171" s="181"/>
      <c r="D1171" s="174" t="s">
        <v>167</v>
      </c>
      <c r="E1171" s="182" t="s">
        <v>1</v>
      </c>
      <c r="F1171" s="183" t="s">
        <v>1016</v>
      </c>
      <c r="H1171" s="184">
        <v>9.15</v>
      </c>
      <c r="I1171" s="185"/>
      <c r="L1171" s="181"/>
      <c r="M1171" s="186"/>
      <c r="N1171" s="187"/>
      <c r="O1171" s="187"/>
      <c r="P1171" s="187"/>
      <c r="Q1171" s="187"/>
      <c r="R1171" s="187"/>
      <c r="S1171" s="187"/>
      <c r="T1171" s="188"/>
      <c r="AT1171" s="182" t="s">
        <v>167</v>
      </c>
      <c r="AU1171" s="182" t="s">
        <v>157</v>
      </c>
      <c r="AV1171" s="14" t="s">
        <v>157</v>
      </c>
      <c r="AW1171" s="14" t="s">
        <v>30</v>
      </c>
      <c r="AX1171" s="14" t="s">
        <v>76</v>
      </c>
      <c r="AY1171" s="182" t="s">
        <v>150</v>
      </c>
    </row>
    <row r="1172" spans="1:65" s="14" customFormat="1" ht="11.25">
      <c r="B1172" s="181"/>
      <c r="D1172" s="174" t="s">
        <v>167</v>
      </c>
      <c r="E1172" s="182" t="s">
        <v>1</v>
      </c>
      <c r="F1172" s="183" t="s">
        <v>1017</v>
      </c>
      <c r="H1172" s="184">
        <v>49.225000000000001</v>
      </c>
      <c r="I1172" s="185"/>
      <c r="L1172" s="181"/>
      <c r="M1172" s="186"/>
      <c r="N1172" s="187"/>
      <c r="O1172" s="187"/>
      <c r="P1172" s="187"/>
      <c r="Q1172" s="187"/>
      <c r="R1172" s="187"/>
      <c r="S1172" s="187"/>
      <c r="T1172" s="188"/>
      <c r="AT1172" s="182" t="s">
        <v>167</v>
      </c>
      <c r="AU1172" s="182" t="s">
        <v>157</v>
      </c>
      <c r="AV1172" s="14" t="s">
        <v>157</v>
      </c>
      <c r="AW1172" s="14" t="s">
        <v>30</v>
      </c>
      <c r="AX1172" s="14" t="s">
        <v>76</v>
      </c>
      <c r="AY1172" s="182" t="s">
        <v>150</v>
      </c>
    </row>
    <row r="1173" spans="1:65" s="14" customFormat="1" ht="11.25">
      <c r="B1173" s="181"/>
      <c r="D1173" s="174" t="s">
        <v>167</v>
      </c>
      <c r="E1173" s="182" t="s">
        <v>1</v>
      </c>
      <c r="F1173" s="183" t="s">
        <v>424</v>
      </c>
      <c r="H1173" s="184">
        <v>-2.02</v>
      </c>
      <c r="I1173" s="185"/>
      <c r="L1173" s="181"/>
      <c r="M1173" s="186"/>
      <c r="N1173" s="187"/>
      <c r="O1173" s="187"/>
      <c r="P1173" s="187"/>
      <c r="Q1173" s="187"/>
      <c r="R1173" s="187"/>
      <c r="S1173" s="187"/>
      <c r="T1173" s="188"/>
      <c r="AT1173" s="182" t="s">
        <v>167</v>
      </c>
      <c r="AU1173" s="182" t="s">
        <v>157</v>
      </c>
      <c r="AV1173" s="14" t="s">
        <v>157</v>
      </c>
      <c r="AW1173" s="14" t="s">
        <v>30</v>
      </c>
      <c r="AX1173" s="14" t="s">
        <v>76</v>
      </c>
      <c r="AY1173" s="182" t="s">
        <v>150</v>
      </c>
    </row>
    <row r="1174" spans="1:65" s="14" customFormat="1" ht="11.25">
      <c r="B1174" s="181"/>
      <c r="D1174" s="174" t="s">
        <v>167</v>
      </c>
      <c r="E1174" s="182" t="s">
        <v>1</v>
      </c>
      <c r="F1174" s="183" t="s">
        <v>1018</v>
      </c>
      <c r="H1174" s="184">
        <v>-4.2</v>
      </c>
      <c r="I1174" s="185"/>
      <c r="L1174" s="181"/>
      <c r="M1174" s="186"/>
      <c r="N1174" s="187"/>
      <c r="O1174" s="187"/>
      <c r="P1174" s="187"/>
      <c r="Q1174" s="187"/>
      <c r="R1174" s="187"/>
      <c r="S1174" s="187"/>
      <c r="T1174" s="188"/>
      <c r="AT1174" s="182" t="s">
        <v>167</v>
      </c>
      <c r="AU1174" s="182" t="s">
        <v>157</v>
      </c>
      <c r="AV1174" s="14" t="s">
        <v>157</v>
      </c>
      <c r="AW1174" s="14" t="s">
        <v>30</v>
      </c>
      <c r="AX1174" s="14" t="s">
        <v>76</v>
      </c>
      <c r="AY1174" s="182" t="s">
        <v>150</v>
      </c>
    </row>
    <row r="1175" spans="1:65" s="14" customFormat="1" ht="11.25">
      <c r="B1175" s="181"/>
      <c r="D1175" s="174" t="s">
        <v>167</v>
      </c>
      <c r="E1175" s="182" t="s">
        <v>1</v>
      </c>
      <c r="F1175" s="183" t="s">
        <v>1019</v>
      </c>
      <c r="H1175" s="184">
        <v>1.76</v>
      </c>
      <c r="I1175" s="185"/>
      <c r="L1175" s="181"/>
      <c r="M1175" s="186"/>
      <c r="N1175" s="187"/>
      <c r="O1175" s="187"/>
      <c r="P1175" s="187"/>
      <c r="Q1175" s="187"/>
      <c r="R1175" s="187"/>
      <c r="S1175" s="187"/>
      <c r="T1175" s="188"/>
      <c r="AT1175" s="182" t="s">
        <v>167</v>
      </c>
      <c r="AU1175" s="182" t="s">
        <v>157</v>
      </c>
      <c r="AV1175" s="14" t="s">
        <v>157</v>
      </c>
      <c r="AW1175" s="14" t="s">
        <v>30</v>
      </c>
      <c r="AX1175" s="14" t="s">
        <v>76</v>
      </c>
      <c r="AY1175" s="182" t="s">
        <v>150</v>
      </c>
    </row>
    <row r="1176" spans="1:65" s="13" customFormat="1" ht="11.25">
      <c r="B1176" s="173"/>
      <c r="D1176" s="174" t="s">
        <v>167</v>
      </c>
      <c r="E1176" s="175" t="s">
        <v>1</v>
      </c>
      <c r="F1176" s="176" t="s">
        <v>1020</v>
      </c>
      <c r="H1176" s="175" t="s">
        <v>1</v>
      </c>
      <c r="I1176" s="177"/>
      <c r="L1176" s="173"/>
      <c r="M1176" s="178"/>
      <c r="N1176" s="179"/>
      <c r="O1176" s="179"/>
      <c r="P1176" s="179"/>
      <c r="Q1176" s="179"/>
      <c r="R1176" s="179"/>
      <c r="S1176" s="179"/>
      <c r="T1176" s="180"/>
      <c r="AT1176" s="175" t="s">
        <v>167</v>
      </c>
      <c r="AU1176" s="175" t="s">
        <v>157</v>
      </c>
      <c r="AV1176" s="13" t="s">
        <v>81</v>
      </c>
      <c r="AW1176" s="13" t="s">
        <v>30</v>
      </c>
      <c r="AX1176" s="13" t="s">
        <v>76</v>
      </c>
      <c r="AY1176" s="175" t="s">
        <v>150</v>
      </c>
    </row>
    <row r="1177" spans="1:65" s="14" customFormat="1" ht="11.25">
      <c r="B1177" s="181"/>
      <c r="D1177" s="174" t="s">
        <v>167</v>
      </c>
      <c r="E1177" s="182" t="s">
        <v>1</v>
      </c>
      <c r="F1177" s="183" t="s">
        <v>1021</v>
      </c>
      <c r="H1177" s="184">
        <v>-10.220000000000001</v>
      </c>
      <c r="I1177" s="185"/>
      <c r="L1177" s="181"/>
      <c r="M1177" s="186"/>
      <c r="N1177" s="187"/>
      <c r="O1177" s="187"/>
      <c r="P1177" s="187"/>
      <c r="Q1177" s="187"/>
      <c r="R1177" s="187"/>
      <c r="S1177" s="187"/>
      <c r="T1177" s="188"/>
      <c r="AT1177" s="182" t="s">
        <v>167</v>
      </c>
      <c r="AU1177" s="182" t="s">
        <v>157</v>
      </c>
      <c r="AV1177" s="14" t="s">
        <v>157</v>
      </c>
      <c r="AW1177" s="14" t="s">
        <v>30</v>
      </c>
      <c r="AX1177" s="14" t="s">
        <v>76</v>
      </c>
      <c r="AY1177" s="182" t="s">
        <v>150</v>
      </c>
    </row>
    <row r="1178" spans="1:65" s="16" customFormat="1" ht="11.25">
      <c r="B1178" s="197"/>
      <c r="D1178" s="174" t="s">
        <v>167</v>
      </c>
      <c r="E1178" s="198" t="s">
        <v>1</v>
      </c>
      <c r="F1178" s="199" t="s">
        <v>299</v>
      </c>
      <c r="H1178" s="200">
        <v>1368.4950000000008</v>
      </c>
      <c r="I1178" s="201"/>
      <c r="L1178" s="197"/>
      <c r="M1178" s="202"/>
      <c r="N1178" s="203"/>
      <c r="O1178" s="203"/>
      <c r="P1178" s="203"/>
      <c r="Q1178" s="203"/>
      <c r="R1178" s="203"/>
      <c r="S1178" s="203"/>
      <c r="T1178" s="204"/>
      <c r="AT1178" s="198" t="s">
        <v>167</v>
      </c>
      <c r="AU1178" s="198" t="s">
        <v>157</v>
      </c>
      <c r="AV1178" s="16" t="s">
        <v>162</v>
      </c>
      <c r="AW1178" s="16" t="s">
        <v>30</v>
      </c>
      <c r="AX1178" s="16" t="s">
        <v>76</v>
      </c>
      <c r="AY1178" s="198" t="s">
        <v>150</v>
      </c>
    </row>
    <row r="1179" spans="1:65" s="15" customFormat="1" ht="11.25">
      <c r="B1179" s="189"/>
      <c r="D1179" s="174" t="s">
        <v>167</v>
      </c>
      <c r="E1179" s="190" t="s">
        <v>1</v>
      </c>
      <c r="F1179" s="191" t="s">
        <v>173</v>
      </c>
      <c r="H1179" s="192">
        <v>1654.0040000000017</v>
      </c>
      <c r="I1179" s="193"/>
      <c r="L1179" s="189"/>
      <c r="M1179" s="194"/>
      <c r="N1179" s="195"/>
      <c r="O1179" s="195"/>
      <c r="P1179" s="195"/>
      <c r="Q1179" s="195"/>
      <c r="R1179" s="195"/>
      <c r="S1179" s="195"/>
      <c r="T1179" s="196"/>
      <c r="AT1179" s="190" t="s">
        <v>167</v>
      </c>
      <c r="AU1179" s="190" t="s">
        <v>157</v>
      </c>
      <c r="AV1179" s="15" t="s">
        <v>156</v>
      </c>
      <c r="AW1179" s="15" t="s">
        <v>30</v>
      </c>
      <c r="AX1179" s="15" t="s">
        <v>81</v>
      </c>
      <c r="AY1179" s="190" t="s">
        <v>150</v>
      </c>
    </row>
    <row r="1180" spans="1:65" s="2" customFormat="1" ht="24" customHeight="1">
      <c r="A1180" s="33"/>
      <c r="B1180" s="158"/>
      <c r="C1180" s="159" t="s">
        <v>1022</v>
      </c>
      <c r="D1180" s="159" t="s">
        <v>152</v>
      </c>
      <c r="E1180" s="160" t="s">
        <v>1023</v>
      </c>
      <c r="F1180" s="161" t="s">
        <v>1024</v>
      </c>
      <c r="G1180" s="162" t="s">
        <v>155</v>
      </c>
      <c r="H1180" s="163">
        <v>165.197</v>
      </c>
      <c r="I1180" s="164"/>
      <c r="J1180" s="163">
        <f>ROUND(I1180*H1180,3)</f>
        <v>0</v>
      </c>
      <c r="K1180" s="165"/>
      <c r="L1180" s="34"/>
      <c r="M1180" s="166" t="s">
        <v>1</v>
      </c>
      <c r="N1180" s="167" t="s">
        <v>42</v>
      </c>
      <c r="O1180" s="59"/>
      <c r="P1180" s="168">
        <f>O1180*H1180</f>
        <v>0</v>
      </c>
      <c r="Q1180" s="168">
        <v>5.2500000000000003E-3</v>
      </c>
      <c r="R1180" s="168">
        <f>Q1180*H1180</f>
        <v>0.86728425000000009</v>
      </c>
      <c r="S1180" s="168">
        <v>0</v>
      </c>
      <c r="T1180" s="169">
        <f>S1180*H1180</f>
        <v>0</v>
      </c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R1180" s="170" t="s">
        <v>156</v>
      </c>
      <c r="AT1180" s="170" t="s">
        <v>152</v>
      </c>
      <c r="AU1180" s="170" t="s">
        <v>157</v>
      </c>
      <c r="AY1180" s="18" t="s">
        <v>150</v>
      </c>
      <c r="BE1180" s="171">
        <f>IF(N1180="základná",J1180,0)</f>
        <v>0</v>
      </c>
      <c r="BF1180" s="171">
        <f>IF(N1180="znížená",J1180,0)</f>
        <v>0</v>
      </c>
      <c r="BG1180" s="171">
        <f>IF(N1180="zákl. prenesená",J1180,0)</f>
        <v>0</v>
      </c>
      <c r="BH1180" s="171">
        <f>IF(N1180="zníž. prenesená",J1180,0)</f>
        <v>0</v>
      </c>
      <c r="BI1180" s="171">
        <f>IF(N1180="nulová",J1180,0)</f>
        <v>0</v>
      </c>
      <c r="BJ1180" s="18" t="s">
        <v>157</v>
      </c>
      <c r="BK1180" s="172">
        <f>ROUND(I1180*H1180,3)</f>
        <v>0</v>
      </c>
      <c r="BL1180" s="18" t="s">
        <v>156</v>
      </c>
      <c r="BM1180" s="170" t="s">
        <v>1025</v>
      </c>
    </row>
    <row r="1181" spans="1:65" s="14" customFormat="1" ht="11.25">
      <c r="B1181" s="181"/>
      <c r="D1181" s="174" t="s">
        <v>167</v>
      </c>
      <c r="E1181" s="182" t="s">
        <v>1</v>
      </c>
      <c r="F1181" s="183" t="s">
        <v>1026</v>
      </c>
      <c r="H1181" s="184">
        <v>165.197</v>
      </c>
      <c r="I1181" s="185"/>
      <c r="L1181" s="181"/>
      <c r="M1181" s="186"/>
      <c r="N1181" s="187"/>
      <c r="O1181" s="187"/>
      <c r="P1181" s="187"/>
      <c r="Q1181" s="187"/>
      <c r="R1181" s="187"/>
      <c r="S1181" s="187"/>
      <c r="T1181" s="188"/>
      <c r="AT1181" s="182" t="s">
        <v>167</v>
      </c>
      <c r="AU1181" s="182" t="s">
        <v>157</v>
      </c>
      <c r="AV1181" s="14" t="s">
        <v>157</v>
      </c>
      <c r="AW1181" s="14" t="s">
        <v>30</v>
      </c>
      <c r="AX1181" s="14" t="s">
        <v>81</v>
      </c>
      <c r="AY1181" s="182" t="s">
        <v>150</v>
      </c>
    </row>
    <row r="1182" spans="1:65" s="2" customFormat="1" ht="36" customHeight="1">
      <c r="A1182" s="33"/>
      <c r="B1182" s="158"/>
      <c r="C1182" s="159" t="s">
        <v>1027</v>
      </c>
      <c r="D1182" s="159" t="s">
        <v>152</v>
      </c>
      <c r="E1182" s="160" t="s">
        <v>1028</v>
      </c>
      <c r="F1182" s="161" t="s">
        <v>1029</v>
      </c>
      <c r="G1182" s="162" t="s">
        <v>155</v>
      </c>
      <c r="H1182" s="163">
        <v>1646.587</v>
      </c>
      <c r="I1182" s="164"/>
      <c r="J1182" s="163">
        <f>ROUND(I1182*H1182,3)</f>
        <v>0</v>
      </c>
      <c r="K1182" s="165"/>
      <c r="L1182" s="34"/>
      <c r="M1182" s="166" t="s">
        <v>1</v>
      </c>
      <c r="N1182" s="167" t="s">
        <v>42</v>
      </c>
      <c r="O1182" s="59"/>
      <c r="P1182" s="168">
        <f>O1182*H1182</f>
        <v>0</v>
      </c>
      <c r="Q1182" s="168">
        <v>3.3500000000000001E-3</v>
      </c>
      <c r="R1182" s="168">
        <f>Q1182*H1182</f>
        <v>5.5160664500000003</v>
      </c>
      <c r="S1182" s="168">
        <v>0</v>
      </c>
      <c r="T1182" s="169">
        <f>S1182*H1182</f>
        <v>0</v>
      </c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R1182" s="170" t="s">
        <v>156</v>
      </c>
      <c r="AT1182" s="170" t="s">
        <v>152</v>
      </c>
      <c r="AU1182" s="170" t="s">
        <v>157</v>
      </c>
      <c r="AY1182" s="18" t="s">
        <v>150</v>
      </c>
      <c r="BE1182" s="171">
        <f>IF(N1182="základná",J1182,0)</f>
        <v>0</v>
      </c>
      <c r="BF1182" s="171">
        <f>IF(N1182="znížená",J1182,0)</f>
        <v>0</v>
      </c>
      <c r="BG1182" s="171">
        <f>IF(N1182="zákl. prenesená",J1182,0)</f>
        <v>0</v>
      </c>
      <c r="BH1182" s="171">
        <f>IF(N1182="zníž. prenesená",J1182,0)</f>
        <v>0</v>
      </c>
      <c r="BI1182" s="171">
        <f>IF(N1182="nulová",J1182,0)</f>
        <v>0</v>
      </c>
      <c r="BJ1182" s="18" t="s">
        <v>157</v>
      </c>
      <c r="BK1182" s="172">
        <f>ROUND(I1182*H1182,3)</f>
        <v>0</v>
      </c>
      <c r="BL1182" s="18" t="s">
        <v>156</v>
      </c>
      <c r="BM1182" s="170" t="s">
        <v>1030</v>
      </c>
    </row>
    <row r="1183" spans="1:65" s="13" customFormat="1" ht="11.25">
      <c r="B1183" s="173"/>
      <c r="D1183" s="174" t="s">
        <v>167</v>
      </c>
      <c r="E1183" s="175" t="s">
        <v>1</v>
      </c>
      <c r="F1183" s="176" t="s">
        <v>1031</v>
      </c>
      <c r="H1183" s="175" t="s">
        <v>1</v>
      </c>
      <c r="I1183" s="177"/>
      <c r="L1183" s="173"/>
      <c r="M1183" s="178"/>
      <c r="N1183" s="179"/>
      <c r="O1183" s="179"/>
      <c r="P1183" s="179"/>
      <c r="Q1183" s="179"/>
      <c r="R1183" s="179"/>
      <c r="S1183" s="179"/>
      <c r="T1183" s="180"/>
      <c r="AT1183" s="175" t="s">
        <v>167</v>
      </c>
      <c r="AU1183" s="175" t="s">
        <v>157</v>
      </c>
      <c r="AV1183" s="13" t="s">
        <v>81</v>
      </c>
      <c r="AW1183" s="13" t="s">
        <v>30</v>
      </c>
      <c r="AX1183" s="13" t="s">
        <v>76</v>
      </c>
      <c r="AY1183" s="175" t="s">
        <v>150</v>
      </c>
    </row>
    <row r="1184" spans="1:65" s="14" customFormat="1" ht="11.25">
      <c r="B1184" s="181"/>
      <c r="D1184" s="174" t="s">
        <v>167</v>
      </c>
      <c r="E1184" s="182" t="s">
        <v>1</v>
      </c>
      <c r="F1184" s="183" t="s">
        <v>1032</v>
      </c>
      <c r="H1184" s="184">
        <v>1527.6369999999999</v>
      </c>
      <c r="I1184" s="185"/>
      <c r="L1184" s="181"/>
      <c r="M1184" s="186"/>
      <c r="N1184" s="187"/>
      <c r="O1184" s="187"/>
      <c r="P1184" s="187"/>
      <c r="Q1184" s="187"/>
      <c r="R1184" s="187"/>
      <c r="S1184" s="187"/>
      <c r="T1184" s="188"/>
      <c r="AT1184" s="182" t="s">
        <v>167</v>
      </c>
      <c r="AU1184" s="182" t="s">
        <v>157</v>
      </c>
      <c r="AV1184" s="14" t="s">
        <v>157</v>
      </c>
      <c r="AW1184" s="14" t="s">
        <v>30</v>
      </c>
      <c r="AX1184" s="14" t="s">
        <v>76</v>
      </c>
      <c r="AY1184" s="182" t="s">
        <v>150</v>
      </c>
    </row>
    <row r="1185" spans="1:65" s="13" customFormat="1" ht="11.25">
      <c r="B1185" s="173"/>
      <c r="D1185" s="174" t="s">
        <v>167</v>
      </c>
      <c r="E1185" s="175" t="s">
        <v>1</v>
      </c>
      <c r="F1185" s="176" t="s">
        <v>1033</v>
      </c>
      <c r="H1185" s="175" t="s">
        <v>1</v>
      </c>
      <c r="I1185" s="177"/>
      <c r="L1185" s="173"/>
      <c r="M1185" s="178"/>
      <c r="N1185" s="179"/>
      <c r="O1185" s="179"/>
      <c r="P1185" s="179"/>
      <c r="Q1185" s="179"/>
      <c r="R1185" s="179"/>
      <c r="S1185" s="179"/>
      <c r="T1185" s="180"/>
      <c r="AT1185" s="175" t="s">
        <v>167</v>
      </c>
      <c r="AU1185" s="175" t="s">
        <v>157</v>
      </c>
      <c r="AV1185" s="13" t="s">
        <v>81</v>
      </c>
      <c r="AW1185" s="13" t="s">
        <v>30</v>
      </c>
      <c r="AX1185" s="13" t="s">
        <v>76</v>
      </c>
      <c r="AY1185" s="175" t="s">
        <v>150</v>
      </c>
    </row>
    <row r="1186" spans="1:65" s="14" customFormat="1" ht="11.25">
      <c r="B1186" s="181"/>
      <c r="D1186" s="174" t="s">
        <v>167</v>
      </c>
      <c r="E1186" s="182" t="s">
        <v>1</v>
      </c>
      <c r="F1186" s="183" t="s">
        <v>1034</v>
      </c>
      <c r="H1186" s="184">
        <v>118.95</v>
      </c>
      <c r="I1186" s="185"/>
      <c r="L1186" s="181"/>
      <c r="M1186" s="186"/>
      <c r="N1186" s="187"/>
      <c r="O1186" s="187"/>
      <c r="P1186" s="187"/>
      <c r="Q1186" s="187"/>
      <c r="R1186" s="187"/>
      <c r="S1186" s="187"/>
      <c r="T1186" s="188"/>
      <c r="AT1186" s="182" t="s">
        <v>167</v>
      </c>
      <c r="AU1186" s="182" t="s">
        <v>157</v>
      </c>
      <c r="AV1186" s="14" t="s">
        <v>157</v>
      </c>
      <c r="AW1186" s="14" t="s">
        <v>30</v>
      </c>
      <c r="AX1186" s="14" t="s">
        <v>76</v>
      </c>
      <c r="AY1186" s="182" t="s">
        <v>150</v>
      </c>
    </row>
    <row r="1187" spans="1:65" s="15" customFormat="1" ht="11.25">
      <c r="B1187" s="189"/>
      <c r="D1187" s="174" t="s">
        <v>167</v>
      </c>
      <c r="E1187" s="190" t="s">
        <v>1</v>
      </c>
      <c r="F1187" s="191" t="s">
        <v>173</v>
      </c>
      <c r="H1187" s="192">
        <v>1646.587</v>
      </c>
      <c r="I1187" s="193"/>
      <c r="L1187" s="189"/>
      <c r="M1187" s="194"/>
      <c r="N1187" s="195"/>
      <c r="O1187" s="195"/>
      <c r="P1187" s="195"/>
      <c r="Q1187" s="195"/>
      <c r="R1187" s="195"/>
      <c r="S1187" s="195"/>
      <c r="T1187" s="196"/>
      <c r="AT1187" s="190" t="s">
        <v>167</v>
      </c>
      <c r="AU1187" s="190" t="s">
        <v>157</v>
      </c>
      <c r="AV1187" s="15" t="s">
        <v>156</v>
      </c>
      <c r="AW1187" s="15" t="s">
        <v>30</v>
      </c>
      <c r="AX1187" s="15" t="s">
        <v>81</v>
      </c>
      <c r="AY1187" s="190" t="s">
        <v>150</v>
      </c>
    </row>
    <row r="1188" spans="1:65" s="2" customFormat="1" ht="24" customHeight="1">
      <c r="A1188" s="33"/>
      <c r="B1188" s="158"/>
      <c r="C1188" s="159" t="s">
        <v>1035</v>
      </c>
      <c r="D1188" s="159" t="s">
        <v>152</v>
      </c>
      <c r="E1188" s="160" t="s">
        <v>1036</v>
      </c>
      <c r="F1188" s="161" t="s">
        <v>1037</v>
      </c>
      <c r="G1188" s="162" t="s">
        <v>155</v>
      </c>
      <c r="H1188" s="163">
        <v>1811.7840000000001</v>
      </c>
      <c r="I1188" s="164"/>
      <c r="J1188" s="163">
        <f>ROUND(I1188*H1188,3)</f>
        <v>0</v>
      </c>
      <c r="K1188" s="165"/>
      <c r="L1188" s="34"/>
      <c r="M1188" s="166" t="s">
        <v>1</v>
      </c>
      <c r="N1188" s="167" t="s">
        <v>42</v>
      </c>
      <c r="O1188" s="59"/>
      <c r="P1188" s="168">
        <f>O1188*H1188</f>
        <v>0</v>
      </c>
      <c r="Q1188" s="168">
        <v>5.7600000000000004E-3</v>
      </c>
      <c r="R1188" s="168">
        <f>Q1188*H1188</f>
        <v>10.435875840000001</v>
      </c>
      <c r="S1188" s="168">
        <v>0</v>
      </c>
      <c r="T1188" s="169">
        <f>S1188*H1188</f>
        <v>0</v>
      </c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R1188" s="170" t="s">
        <v>156</v>
      </c>
      <c r="AT1188" s="170" t="s">
        <v>152</v>
      </c>
      <c r="AU1188" s="170" t="s">
        <v>157</v>
      </c>
      <c r="AY1188" s="18" t="s">
        <v>150</v>
      </c>
      <c r="BE1188" s="171">
        <f>IF(N1188="základná",J1188,0)</f>
        <v>0</v>
      </c>
      <c r="BF1188" s="171">
        <f>IF(N1188="znížená",J1188,0)</f>
        <v>0</v>
      </c>
      <c r="BG1188" s="171">
        <f>IF(N1188="zákl. prenesená",J1188,0)</f>
        <v>0</v>
      </c>
      <c r="BH1188" s="171">
        <f>IF(N1188="zníž. prenesená",J1188,0)</f>
        <v>0</v>
      </c>
      <c r="BI1188" s="171">
        <f>IF(N1188="nulová",J1188,0)</f>
        <v>0</v>
      </c>
      <c r="BJ1188" s="18" t="s">
        <v>157</v>
      </c>
      <c r="BK1188" s="172">
        <f>ROUND(I1188*H1188,3)</f>
        <v>0</v>
      </c>
      <c r="BL1188" s="18" t="s">
        <v>156</v>
      </c>
      <c r="BM1188" s="170" t="s">
        <v>1038</v>
      </c>
    </row>
    <row r="1189" spans="1:65" s="14" customFormat="1" ht="11.25">
      <c r="B1189" s="181"/>
      <c r="D1189" s="174" t="s">
        <v>167</v>
      </c>
      <c r="E1189" s="182" t="s">
        <v>1</v>
      </c>
      <c r="F1189" s="183" t="s">
        <v>1039</v>
      </c>
      <c r="H1189" s="184">
        <v>1811.7840000000001</v>
      </c>
      <c r="I1189" s="185"/>
      <c r="L1189" s="181"/>
      <c r="M1189" s="186"/>
      <c r="N1189" s="187"/>
      <c r="O1189" s="187"/>
      <c r="P1189" s="187"/>
      <c r="Q1189" s="187"/>
      <c r="R1189" s="187"/>
      <c r="S1189" s="187"/>
      <c r="T1189" s="188"/>
      <c r="AT1189" s="182" t="s">
        <v>167</v>
      </c>
      <c r="AU1189" s="182" t="s">
        <v>157</v>
      </c>
      <c r="AV1189" s="14" t="s">
        <v>157</v>
      </c>
      <c r="AW1189" s="14" t="s">
        <v>30</v>
      </c>
      <c r="AX1189" s="14" t="s">
        <v>81</v>
      </c>
      <c r="AY1189" s="182" t="s">
        <v>150</v>
      </c>
    </row>
    <row r="1190" spans="1:65" s="2" customFormat="1" ht="24" customHeight="1">
      <c r="A1190" s="33"/>
      <c r="B1190" s="158"/>
      <c r="C1190" s="159" t="s">
        <v>1040</v>
      </c>
      <c r="D1190" s="159" t="s">
        <v>152</v>
      </c>
      <c r="E1190" s="160" t="s">
        <v>1041</v>
      </c>
      <c r="F1190" s="161" t="s">
        <v>1042</v>
      </c>
      <c r="G1190" s="162" t="s">
        <v>155</v>
      </c>
      <c r="H1190" s="163">
        <v>1435.297</v>
      </c>
      <c r="I1190" s="164"/>
      <c r="J1190" s="163">
        <f>ROUND(I1190*H1190,3)</f>
        <v>0</v>
      </c>
      <c r="K1190" s="165"/>
      <c r="L1190" s="34"/>
      <c r="M1190" s="166" t="s">
        <v>1</v>
      </c>
      <c r="N1190" s="167" t="s">
        <v>42</v>
      </c>
      <c r="O1190" s="59"/>
      <c r="P1190" s="168">
        <f>O1190*H1190</f>
        <v>0</v>
      </c>
      <c r="Q1190" s="168">
        <v>3.2320000000000002E-2</v>
      </c>
      <c r="R1190" s="168">
        <f>Q1190*H1190</f>
        <v>46.388799040000002</v>
      </c>
      <c r="S1190" s="168">
        <v>0</v>
      </c>
      <c r="T1190" s="169">
        <f>S1190*H1190</f>
        <v>0</v>
      </c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R1190" s="170" t="s">
        <v>156</v>
      </c>
      <c r="AT1190" s="170" t="s">
        <v>152</v>
      </c>
      <c r="AU1190" s="170" t="s">
        <v>157</v>
      </c>
      <c r="AY1190" s="18" t="s">
        <v>150</v>
      </c>
      <c r="BE1190" s="171">
        <f>IF(N1190="základná",J1190,0)</f>
        <v>0</v>
      </c>
      <c r="BF1190" s="171">
        <f>IF(N1190="znížená",J1190,0)</f>
        <v>0</v>
      </c>
      <c r="BG1190" s="171">
        <f>IF(N1190="zákl. prenesená",J1190,0)</f>
        <v>0</v>
      </c>
      <c r="BH1190" s="171">
        <f>IF(N1190="zníž. prenesená",J1190,0)</f>
        <v>0</v>
      </c>
      <c r="BI1190" s="171">
        <f>IF(N1190="nulová",J1190,0)</f>
        <v>0</v>
      </c>
      <c r="BJ1190" s="18" t="s">
        <v>157</v>
      </c>
      <c r="BK1190" s="172">
        <f>ROUND(I1190*H1190,3)</f>
        <v>0</v>
      </c>
      <c r="BL1190" s="18" t="s">
        <v>156</v>
      </c>
      <c r="BM1190" s="170" t="s">
        <v>1043</v>
      </c>
    </row>
    <row r="1191" spans="1:65" s="13" customFormat="1" ht="11.25">
      <c r="B1191" s="173"/>
      <c r="D1191" s="174" t="s">
        <v>167</v>
      </c>
      <c r="E1191" s="175" t="s">
        <v>1</v>
      </c>
      <c r="F1191" s="176" t="s">
        <v>1044</v>
      </c>
      <c r="H1191" s="175" t="s">
        <v>1</v>
      </c>
      <c r="I1191" s="177"/>
      <c r="L1191" s="173"/>
      <c r="M1191" s="178"/>
      <c r="N1191" s="179"/>
      <c r="O1191" s="179"/>
      <c r="P1191" s="179"/>
      <c r="Q1191" s="179"/>
      <c r="R1191" s="179"/>
      <c r="S1191" s="179"/>
      <c r="T1191" s="180"/>
      <c r="AT1191" s="175" t="s">
        <v>167</v>
      </c>
      <c r="AU1191" s="175" t="s">
        <v>157</v>
      </c>
      <c r="AV1191" s="13" t="s">
        <v>81</v>
      </c>
      <c r="AW1191" s="13" t="s">
        <v>30</v>
      </c>
      <c r="AX1191" s="13" t="s">
        <v>76</v>
      </c>
      <c r="AY1191" s="175" t="s">
        <v>150</v>
      </c>
    </row>
    <row r="1192" spans="1:65" s="14" customFormat="1" ht="11.25">
      <c r="B1192" s="181"/>
      <c r="D1192" s="174" t="s">
        <v>167</v>
      </c>
      <c r="E1192" s="182" t="s">
        <v>1</v>
      </c>
      <c r="F1192" s="183" t="s">
        <v>1045</v>
      </c>
      <c r="H1192" s="184">
        <v>396.48</v>
      </c>
      <c r="I1192" s="185"/>
      <c r="L1192" s="181"/>
      <c r="M1192" s="186"/>
      <c r="N1192" s="187"/>
      <c r="O1192" s="187"/>
      <c r="P1192" s="187"/>
      <c r="Q1192" s="187"/>
      <c r="R1192" s="187"/>
      <c r="S1192" s="187"/>
      <c r="T1192" s="188"/>
      <c r="AT1192" s="182" t="s">
        <v>167</v>
      </c>
      <c r="AU1192" s="182" t="s">
        <v>157</v>
      </c>
      <c r="AV1192" s="14" t="s">
        <v>157</v>
      </c>
      <c r="AW1192" s="14" t="s">
        <v>30</v>
      </c>
      <c r="AX1192" s="14" t="s">
        <v>76</v>
      </c>
      <c r="AY1192" s="182" t="s">
        <v>150</v>
      </c>
    </row>
    <row r="1193" spans="1:65" s="14" customFormat="1" ht="11.25">
      <c r="B1193" s="181"/>
      <c r="D1193" s="174" t="s">
        <v>167</v>
      </c>
      <c r="E1193" s="182" t="s">
        <v>1</v>
      </c>
      <c r="F1193" s="183" t="s">
        <v>1046</v>
      </c>
      <c r="H1193" s="184">
        <v>-10.8</v>
      </c>
      <c r="I1193" s="185"/>
      <c r="L1193" s="181"/>
      <c r="M1193" s="186"/>
      <c r="N1193" s="187"/>
      <c r="O1193" s="187"/>
      <c r="P1193" s="187"/>
      <c r="Q1193" s="187"/>
      <c r="R1193" s="187"/>
      <c r="S1193" s="187"/>
      <c r="T1193" s="188"/>
      <c r="AT1193" s="182" t="s">
        <v>167</v>
      </c>
      <c r="AU1193" s="182" t="s">
        <v>157</v>
      </c>
      <c r="AV1193" s="14" t="s">
        <v>157</v>
      </c>
      <c r="AW1193" s="14" t="s">
        <v>30</v>
      </c>
      <c r="AX1193" s="14" t="s">
        <v>76</v>
      </c>
      <c r="AY1193" s="182" t="s">
        <v>150</v>
      </c>
    </row>
    <row r="1194" spans="1:65" s="14" customFormat="1" ht="11.25">
      <c r="B1194" s="181"/>
      <c r="D1194" s="174" t="s">
        <v>167</v>
      </c>
      <c r="E1194" s="182" t="s">
        <v>1</v>
      </c>
      <c r="F1194" s="183" t="s">
        <v>1047</v>
      </c>
      <c r="H1194" s="184">
        <v>-1.08</v>
      </c>
      <c r="I1194" s="185"/>
      <c r="L1194" s="181"/>
      <c r="M1194" s="186"/>
      <c r="N1194" s="187"/>
      <c r="O1194" s="187"/>
      <c r="P1194" s="187"/>
      <c r="Q1194" s="187"/>
      <c r="R1194" s="187"/>
      <c r="S1194" s="187"/>
      <c r="T1194" s="188"/>
      <c r="AT1194" s="182" t="s">
        <v>167</v>
      </c>
      <c r="AU1194" s="182" t="s">
        <v>157</v>
      </c>
      <c r="AV1194" s="14" t="s">
        <v>157</v>
      </c>
      <c r="AW1194" s="14" t="s">
        <v>30</v>
      </c>
      <c r="AX1194" s="14" t="s">
        <v>76</v>
      </c>
      <c r="AY1194" s="182" t="s">
        <v>150</v>
      </c>
    </row>
    <row r="1195" spans="1:65" s="14" customFormat="1" ht="11.25">
      <c r="B1195" s="181"/>
      <c r="D1195" s="174" t="s">
        <v>167</v>
      </c>
      <c r="E1195" s="182" t="s">
        <v>1</v>
      </c>
      <c r="F1195" s="183" t="s">
        <v>1048</v>
      </c>
      <c r="H1195" s="184">
        <v>-40.32</v>
      </c>
      <c r="I1195" s="185"/>
      <c r="L1195" s="181"/>
      <c r="M1195" s="186"/>
      <c r="N1195" s="187"/>
      <c r="O1195" s="187"/>
      <c r="P1195" s="187"/>
      <c r="Q1195" s="187"/>
      <c r="R1195" s="187"/>
      <c r="S1195" s="187"/>
      <c r="T1195" s="188"/>
      <c r="AT1195" s="182" t="s">
        <v>167</v>
      </c>
      <c r="AU1195" s="182" t="s">
        <v>157</v>
      </c>
      <c r="AV1195" s="14" t="s">
        <v>157</v>
      </c>
      <c r="AW1195" s="14" t="s">
        <v>30</v>
      </c>
      <c r="AX1195" s="14" t="s">
        <v>76</v>
      </c>
      <c r="AY1195" s="182" t="s">
        <v>150</v>
      </c>
    </row>
    <row r="1196" spans="1:65" s="14" customFormat="1" ht="11.25">
      <c r="B1196" s="181"/>
      <c r="D1196" s="174" t="s">
        <v>167</v>
      </c>
      <c r="E1196" s="182" t="s">
        <v>1</v>
      </c>
      <c r="F1196" s="183" t="s">
        <v>1049</v>
      </c>
      <c r="H1196" s="184">
        <v>-18.899999999999999</v>
      </c>
      <c r="I1196" s="185"/>
      <c r="L1196" s="181"/>
      <c r="M1196" s="186"/>
      <c r="N1196" s="187"/>
      <c r="O1196" s="187"/>
      <c r="P1196" s="187"/>
      <c r="Q1196" s="187"/>
      <c r="R1196" s="187"/>
      <c r="S1196" s="187"/>
      <c r="T1196" s="188"/>
      <c r="AT1196" s="182" t="s">
        <v>167</v>
      </c>
      <c r="AU1196" s="182" t="s">
        <v>157</v>
      </c>
      <c r="AV1196" s="14" t="s">
        <v>157</v>
      </c>
      <c r="AW1196" s="14" t="s">
        <v>30</v>
      </c>
      <c r="AX1196" s="14" t="s">
        <v>76</v>
      </c>
      <c r="AY1196" s="182" t="s">
        <v>150</v>
      </c>
    </row>
    <row r="1197" spans="1:65" s="14" customFormat="1" ht="11.25">
      <c r="B1197" s="181"/>
      <c r="D1197" s="174" t="s">
        <v>167</v>
      </c>
      <c r="E1197" s="182" t="s">
        <v>1</v>
      </c>
      <c r="F1197" s="183" t="s">
        <v>1050</v>
      </c>
      <c r="H1197" s="184">
        <v>43.2</v>
      </c>
      <c r="I1197" s="185"/>
      <c r="L1197" s="181"/>
      <c r="M1197" s="186"/>
      <c r="N1197" s="187"/>
      <c r="O1197" s="187"/>
      <c r="P1197" s="187"/>
      <c r="Q1197" s="187"/>
      <c r="R1197" s="187"/>
      <c r="S1197" s="187"/>
      <c r="T1197" s="188"/>
      <c r="AT1197" s="182" t="s">
        <v>167</v>
      </c>
      <c r="AU1197" s="182" t="s">
        <v>157</v>
      </c>
      <c r="AV1197" s="14" t="s">
        <v>157</v>
      </c>
      <c r="AW1197" s="14" t="s">
        <v>30</v>
      </c>
      <c r="AX1197" s="14" t="s">
        <v>76</v>
      </c>
      <c r="AY1197" s="182" t="s">
        <v>150</v>
      </c>
    </row>
    <row r="1198" spans="1:65" s="14" customFormat="1" ht="11.25">
      <c r="B1198" s="181"/>
      <c r="D1198" s="174" t="s">
        <v>167</v>
      </c>
      <c r="E1198" s="182" t="s">
        <v>1</v>
      </c>
      <c r="F1198" s="183" t="s">
        <v>1051</v>
      </c>
      <c r="H1198" s="184">
        <v>95.85</v>
      </c>
      <c r="I1198" s="185"/>
      <c r="L1198" s="181"/>
      <c r="M1198" s="186"/>
      <c r="N1198" s="187"/>
      <c r="O1198" s="187"/>
      <c r="P1198" s="187"/>
      <c r="Q1198" s="187"/>
      <c r="R1198" s="187"/>
      <c r="S1198" s="187"/>
      <c r="T1198" s="188"/>
      <c r="AT1198" s="182" t="s">
        <v>167</v>
      </c>
      <c r="AU1198" s="182" t="s">
        <v>157</v>
      </c>
      <c r="AV1198" s="14" t="s">
        <v>157</v>
      </c>
      <c r="AW1198" s="14" t="s">
        <v>30</v>
      </c>
      <c r="AX1198" s="14" t="s">
        <v>76</v>
      </c>
      <c r="AY1198" s="182" t="s">
        <v>150</v>
      </c>
    </row>
    <row r="1199" spans="1:65" s="14" customFormat="1" ht="11.25">
      <c r="B1199" s="181"/>
      <c r="D1199" s="174" t="s">
        <v>167</v>
      </c>
      <c r="E1199" s="182" t="s">
        <v>1</v>
      </c>
      <c r="F1199" s="183" t="s">
        <v>1052</v>
      </c>
      <c r="H1199" s="184">
        <v>31.24</v>
      </c>
      <c r="I1199" s="185"/>
      <c r="L1199" s="181"/>
      <c r="M1199" s="186"/>
      <c r="N1199" s="187"/>
      <c r="O1199" s="187"/>
      <c r="P1199" s="187"/>
      <c r="Q1199" s="187"/>
      <c r="R1199" s="187"/>
      <c r="S1199" s="187"/>
      <c r="T1199" s="188"/>
      <c r="AT1199" s="182" t="s">
        <v>167</v>
      </c>
      <c r="AU1199" s="182" t="s">
        <v>157</v>
      </c>
      <c r="AV1199" s="14" t="s">
        <v>157</v>
      </c>
      <c r="AW1199" s="14" t="s">
        <v>30</v>
      </c>
      <c r="AX1199" s="14" t="s">
        <v>76</v>
      </c>
      <c r="AY1199" s="182" t="s">
        <v>150</v>
      </c>
    </row>
    <row r="1200" spans="1:65" s="14" customFormat="1" ht="11.25">
      <c r="B1200" s="181"/>
      <c r="D1200" s="174" t="s">
        <v>167</v>
      </c>
      <c r="E1200" s="182" t="s">
        <v>1</v>
      </c>
      <c r="F1200" s="183" t="s">
        <v>1053</v>
      </c>
      <c r="H1200" s="184">
        <v>-5.2</v>
      </c>
      <c r="I1200" s="185"/>
      <c r="L1200" s="181"/>
      <c r="M1200" s="186"/>
      <c r="N1200" s="187"/>
      <c r="O1200" s="187"/>
      <c r="P1200" s="187"/>
      <c r="Q1200" s="187"/>
      <c r="R1200" s="187"/>
      <c r="S1200" s="187"/>
      <c r="T1200" s="188"/>
      <c r="AT1200" s="182" t="s">
        <v>167</v>
      </c>
      <c r="AU1200" s="182" t="s">
        <v>157</v>
      </c>
      <c r="AV1200" s="14" t="s">
        <v>157</v>
      </c>
      <c r="AW1200" s="14" t="s">
        <v>30</v>
      </c>
      <c r="AX1200" s="14" t="s">
        <v>76</v>
      </c>
      <c r="AY1200" s="182" t="s">
        <v>150</v>
      </c>
    </row>
    <row r="1201" spans="2:51" s="14" customFormat="1" ht="11.25">
      <c r="B1201" s="181"/>
      <c r="D1201" s="174" t="s">
        <v>167</v>
      </c>
      <c r="E1201" s="182" t="s">
        <v>1</v>
      </c>
      <c r="F1201" s="183" t="s">
        <v>789</v>
      </c>
      <c r="H1201" s="184">
        <v>-4.4800000000000004</v>
      </c>
      <c r="I1201" s="185"/>
      <c r="L1201" s="181"/>
      <c r="M1201" s="186"/>
      <c r="N1201" s="187"/>
      <c r="O1201" s="187"/>
      <c r="P1201" s="187"/>
      <c r="Q1201" s="187"/>
      <c r="R1201" s="187"/>
      <c r="S1201" s="187"/>
      <c r="T1201" s="188"/>
      <c r="AT1201" s="182" t="s">
        <v>167</v>
      </c>
      <c r="AU1201" s="182" t="s">
        <v>157</v>
      </c>
      <c r="AV1201" s="14" t="s">
        <v>157</v>
      </c>
      <c r="AW1201" s="14" t="s">
        <v>30</v>
      </c>
      <c r="AX1201" s="14" t="s">
        <v>76</v>
      </c>
      <c r="AY1201" s="182" t="s">
        <v>150</v>
      </c>
    </row>
    <row r="1202" spans="2:51" s="14" customFormat="1" ht="11.25">
      <c r="B1202" s="181"/>
      <c r="D1202" s="174" t="s">
        <v>167</v>
      </c>
      <c r="E1202" s="182" t="s">
        <v>1</v>
      </c>
      <c r="F1202" s="183" t="s">
        <v>1054</v>
      </c>
      <c r="H1202" s="184">
        <v>83.775999999999996</v>
      </c>
      <c r="I1202" s="185"/>
      <c r="L1202" s="181"/>
      <c r="M1202" s="186"/>
      <c r="N1202" s="187"/>
      <c r="O1202" s="187"/>
      <c r="P1202" s="187"/>
      <c r="Q1202" s="187"/>
      <c r="R1202" s="187"/>
      <c r="S1202" s="187"/>
      <c r="T1202" s="188"/>
      <c r="AT1202" s="182" t="s">
        <v>167</v>
      </c>
      <c r="AU1202" s="182" t="s">
        <v>157</v>
      </c>
      <c r="AV1202" s="14" t="s">
        <v>157</v>
      </c>
      <c r="AW1202" s="14" t="s">
        <v>30</v>
      </c>
      <c r="AX1202" s="14" t="s">
        <v>76</v>
      </c>
      <c r="AY1202" s="182" t="s">
        <v>150</v>
      </c>
    </row>
    <row r="1203" spans="2:51" s="14" customFormat="1" ht="11.25">
      <c r="B1203" s="181"/>
      <c r="D1203" s="174" t="s">
        <v>167</v>
      </c>
      <c r="E1203" s="182" t="s">
        <v>1</v>
      </c>
      <c r="F1203" s="183" t="s">
        <v>1055</v>
      </c>
      <c r="H1203" s="184">
        <v>-3.125</v>
      </c>
      <c r="I1203" s="185"/>
      <c r="L1203" s="181"/>
      <c r="M1203" s="186"/>
      <c r="N1203" s="187"/>
      <c r="O1203" s="187"/>
      <c r="P1203" s="187"/>
      <c r="Q1203" s="187"/>
      <c r="R1203" s="187"/>
      <c r="S1203" s="187"/>
      <c r="T1203" s="188"/>
      <c r="AT1203" s="182" t="s">
        <v>167</v>
      </c>
      <c r="AU1203" s="182" t="s">
        <v>157</v>
      </c>
      <c r="AV1203" s="14" t="s">
        <v>157</v>
      </c>
      <c r="AW1203" s="14" t="s">
        <v>30</v>
      </c>
      <c r="AX1203" s="14" t="s">
        <v>76</v>
      </c>
      <c r="AY1203" s="182" t="s">
        <v>150</v>
      </c>
    </row>
    <row r="1204" spans="2:51" s="14" customFormat="1" ht="11.25">
      <c r="B1204" s="181"/>
      <c r="D1204" s="174" t="s">
        <v>167</v>
      </c>
      <c r="E1204" s="182" t="s">
        <v>1</v>
      </c>
      <c r="F1204" s="183" t="s">
        <v>775</v>
      </c>
      <c r="H1204" s="184">
        <v>-6.72</v>
      </c>
      <c r="I1204" s="185"/>
      <c r="L1204" s="181"/>
      <c r="M1204" s="186"/>
      <c r="N1204" s="187"/>
      <c r="O1204" s="187"/>
      <c r="P1204" s="187"/>
      <c r="Q1204" s="187"/>
      <c r="R1204" s="187"/>
      <c r="S1204" s="187"/>
      <c r="T1204" s="188"/>
      <c r="AT1204" s="182" t="s">
        <v>167</v>
      </c>
      <c r="AU1204" s="182" t="s">
        <v>157</v>
      </c>
      <c r="AV1204" s="14" t="s">
        <v>157</v>
      </c>
      <c r="AW1204" s="14" t="s">
        <v>30</v>
      </c>
      <c r="AX1204" s="14" t="s">
        <v>76</v>
      </c>
      <c r="AY1204" s="182" t="s">
        <v>150</v>
      </c>
    </row>
    <row r="1205" spans="2:51" s="14" customFormat="1" ht="11.25">
      <c r="B1205" s="181"/>
      <c r="D1205" s="174" t="s">
        <v>167</v>
      </c>
      <c r="E1205" s="182" t="s">
        <v>1</v>
      </c>
      <c r="F1205" s="183" t="s">
        <v>1056</v>
      </c>
      <c r="H1205" s="184">
        <v>24.2</v>
      </c>
      <c r="I1205" s="185"/>
      <c r="L1205" s="181"/>
      <c r="M1205" s="186"/>
      <c r="N1205" s="187"/>
      <c r="O1205" s="187"/>
      <c r="P1205" s="187"/>
      <c r="Q1205" s="187"/>
      <c r="R1205" s="187"/>
      <c r="S1205" s="187"/>
      <c r="T1205" s="188"/>
      <c r="AT1205" s="182" t="s">
        <v>167</v>
      </c>
      <c r="AU1205" s="182" t="s">
        <v>157</v>
      </c>
      <c r="AV1205" s="14" t="s">
        <v>157</v>
      </c>
      <c r="AW1205" s="14" t="s">
        <v>30</v>
      </c>
      <c r="AX1205" s="14" t="s">
        <v>76</v>
      </c>
      <c r="AY1205" s="182" t="s">
        <v>150</v>
      </c>
    </row>
    <row r="1206" spans="2:51" s="16" customFormat="1" ht="11.25">
      <c r="B1206" s="197"/>
      <c r="D1206" s="174" t="s">
        <v>167</v>
      </c>
      <c r="E1206" s="198" t="s">
        <v>1</v>
      </c>
      <c r="F1206" s="199" t="s">
        <v>299</v>
      </c>
      <c r="H1206" s="200">
        <v>584.12099999999998</v>
      </c>
      <c r="I1206" s="201"/>
      <c r="L1206" s="197"/>
      <c r="M1206" s="202"/>
      <c r="N1206" s="203"/>
      <c r="O1206" s="203"/>
      <c r="P1206" s="203"/>
      <c r="Q1206" s="203"/>
      <c r="R1206" s="203"/>
      <c r="S1206" s="203"/>
      <c r="T1206" s="204"/>
      <c r="AT1206" s="198" t="s">
        <v>167</v>
      </c>
      <c r="AU1206" s="198" t="s">
        <v>157</v>
      </c>
      <c r="AV1206" s="16" t="s">
        <v>162</v>
      </c>
      <c r="AW1206" s="16" t="s">
        <v>30</v>
      </c>
      <c r="AX1206" s="16" t="s">
        <v>76</v>
      </c>
      <c r="AY1206" s="198" t="s">
        <v>150</v>
      </c>
    </row>
    <row r="1207" spans="2:51" s="13" customFormat="1" ht="11.25">
      <c r="B1207" s="173"/>
      <c r="D1207" s="174" t="s">
        <v>167</v>
      </c>
      <c r="E1207" s="175" t="s">
        <v>1</v>
      </c>
      <c r="F1207" s="176" t="s">
        <v>1057</v>
      </c>
      <c r="H1207" s="175" t="s">
        <v>1</v>
      </c>
      <c r="I1207" s="177"/>
      <c r="L1207" s="173"/>
      <c r="M1207" s="178"/>
      <c r="N1207" s="179"/>
      <c r="O1207" s="179"/>
      <c r="P1207" s="179"/>
      <c r="Q1207" s="179"/>
      <c r="R1207" s="179"/>
      <c r="S1207" s="179"/>
      <c r="T1207" s="180"/>
      <c r="AT1207" s="175" t="s">
        <v>167</v>
      </c>
      <c r="AU1207" s="175" t="s">
        <v>157</v>
      </c>
      <c r="AV1207" s="13" t="s">
        <v>81</v>
      </c>
      <c r="AW1207" s="13" t="s">
        <v>30</v>
      </c>
      <c r="AX1207" s="13" t="s">
        <v>76</v>
      </c>
      <c r="AY1207" s="175" t="s">
        <v>150</v>
      </c>
    </row>
    <row r="1208" spans="2:51" s="14" customFormat="1" ht="11.25">
      <c r="B1208" s="181"/>
      <c r="D1208" s="174" t="s">
        <v>167</v>
      </c>
      <c r="E1208" s="182" t="s">
        <v>1</v>
      </c>
      <c r="F1208" s="183" t="s">
        <v>1058</v>
      </c>
      <c r="H1208" s="184">
        <v>187.61600000000001</v>
      </c>
      <c r="I1208" s="185"/>
      <c r="L1208" s="181"/>
      <c r="M1208" s="186"/>
      <c r="N1208" s="187"/>
      <c r="O1208" s="187"/>
      <c r="P1208" s="187"/>
      <c r="Q1208" s="187"/>
      <c r="R1208" s="187"/>
      <c r="S1208" s="187"/>
      <c r="T1208" s="188"/>
      <c r="AT1208" s="182" t="s">
        <v>167</v>
      </c>
      <c r="AU1208" s="182" t="s">
        <v>157</v>
      </c>
      <c r="AV1208" s="14" t="s">
        <v>157</v>
      </c>
      <c r="AW1208" s="14" t="s">
        <v>30</v>
      </c>
      <c r="AX1208" s="14" t="s">
        <v>76</v>
      </c>
      <c r="AY1208" s="182" t="s">
        <v>150</v>
      </c>
    </row>
    <row r="1209" spans="2:51" s="14" customFormat="1" ht="11.25">
      <c r="B1209" s="181"/>
      <c r="D1209" s="174" t="s">
        <v>167</v>
      </c>
      <c r="E1209" s="182" t="s">
        <v>1</v>
      </c>
      <c r="F1209" s="183" t="s">
        <v>798</v>
      </c>
      <c r="H1209" s="184">
        <v>-22.4</v>
      </c>
      <c r="I1209" s="185"/>
      <c r="L1209" s="181"/>
      <c r="M1209" s="186"/>
      <c r="N1209" s="187"/>
      <c r="O1209" s="187"/>
      <c r="P1209" s="187"/>
      <c r="Q1209" s="187"/>
      <c r="R1209" s="187"/>
      <c r="S1209" s="187"/>
      <c r="T1209" s="188"/>
      <c r="AT1209" s="182" t="s">
        <v>167</v>
      </c>
      <c r="AU1209" s="182" t="s">
        <v>157</v>
      </c>
      <c r="AV1209" s="14" t="s">
        <v>157</v>
      </c>
      <c r="AW1209" s="14" t="s">
        <v>30</v>
      </c>
      <c r="AX1209" s="14" t="s">
        <v>76</v>
      </c>
      <c r="AY1209" s="182" t="s">
        <v>150</v>
      </c>
    </row>
    <row r="1210" spans="2:51" s="16" customFormat="1" ht="11.25">
      <c r="B1210" s="197"/>
      <c r="D1210" s="174" t="s">
        <v>167</v>
      </c>
      <c r="E1210" s="198" t="s">
        <v>1</v>
      </c>
      <c r="F1210" s="199" t="s">
        <v>299</v>
      </c>
      <c r="H1210" s="200">
        <v>165.21600000000001</v>
      </c>
      <c r="I1210" s="201"/>
      <c r="L1210" s="197"/>
      <c r="M1210" s="202"/>
      <c r="N1210" s="203"/>
      <c r="O1210" s="203"/>
      <c r="P1210" s="203"/>
      <c r="Q1210" s="203"/>
      <c r="R1210" s="203"/>
      <c r="S1210" s="203"/>
      <c r="T1210" s="204"/>
      <c r="AT1210" s="198" t="s">
        <v>167</v>
      </c>
      <c r="AU1210" s="198" t="s">
        <v>157</v>
      </c>
      <c r="AV1210" s="16" t="s">
        <v>162</v>
      </c>
      <c r="AW1210" s="16" t="s">
        <v>30</v>
      </c>
      <c r="AX1210" s="16" t="s">
        <v>76</v>
      </c>
      <c r="AY1210" s="198" t="s">
        <v>150</v>
      </c>
    </row>
    <row r="1211" spans="2:51" s="13" customFormat="1" ht="11.25">
      <c r="B1211" s="173"/>
      <c r="D1211" s="174" t="s">
        <v>167</v>
      </c>
      <c r="E1211" s="175" t="s">
        <v>1</v>
      </c>
      <c r="F1211" s="176" t="s">
        <v>1059</v>
      </c>
      <c r="H1211" s="175" t="s">
        <v>1</v>
      </c>
      <c r="I1211" s="177"/>
      <c r="L1211" s="173"/>
      <c r="M1211" s="178"/>
      <c r="N1211" s="179"/>
      <c r="O1211" s="179"/>
      <c r="P1211" s="179"/>
      <c r="Q1211" s="179"/>
      <c r="R1211" s="179"/>
      <c r="S1211" s="179"/>
      <c r="T1211" s="180"/>
      <c r="AT1211" s="175" t="s">
        <v>167</v>
      </c>
      <c r="AU1211" s="175" t="s">
        <v>157</v>
      </c>
      <c r="AV1211" s="13" t="s">
        <v>81</v>
      </c>
      <c r="AW1211" s="13" t="s">
        <v>30</v>
      </c>
      <c r="AX1211" s="13" t="s">
        <v>76</v>
      </c>
      <c r="AY1211" s="175" t="s">
        <v>150</v>
      </c>
    </row>
    <row r="1212" spans="2:51" s="14" customFormat="1" ht="11.25">
      <c r="B1212" s="181"/>
      <c r="D1212" s="174" t="s">
        <v>167</v>
      </c>
      <c r="E1212" s="182" t="s">
        <v>1</v>
      </c>
      <c r="F1212" s="183" t="s">
        <v>1060</v>
      </c>
      <c r="H1212" s="184">
        <v>498.25599999999997</v>
      </c>
      <c r="I1212" s="185"/>
      <c r="L1212" s="181"/>
      <c r="M1212" s="186"/>
      <c r="N1212" s="187"/>
      <c r="O1212" s="187"/>
      <c r="P1212" s="187"/>
      <c r="Q1212" s="187"/>
      <c r="R1212" s="187"/>
      <c r="S1212" s="187"/>
      <c r="T1212" s="188"/>
      <c r="AT1212" s="182" t="s">
        <v>167</v>
      </c>
      <c r="AU1212" s="182" t="s">
        <v>157</v>
      </c>
      <c r="AV1212" s="14" t="s">
        <v>157</v>
      </c>
      <c r="AW1212" s="14" t="s">
        <v>30</v>
      </c>
      <c r="AX1212" s="14" t="s">
        <v>76</v>
      </c>
      <c r="AY1212" s="182" t="s">
        <v>150</v>
      </c>
    </row>
    <row r="1213" spans="2:51" s="14" customFormat="1" ht="11.25">
      <c r="B1213" s="181"/>
      <c r="D1213" s="174" t="s">
        <v>167</v>
      </c>
      <c r="E1213" s="182" t="s">
        <v>1</v>
      </c>
      <c r="F1213" s="183" t="s">
        <v>1061</v>
      </c>
      <c r="H1213" s="184">
        <v>113.208</v>
      </c>
      <c r="I1213" s="185"/>
      <c r="L1213" s="181"/>
      <c r="M1213" s="186"/>
      <c r="N1213" s="187"/>
      <c r="O1213" s="187"/>
      <c r="P1213" s="187"/>
      <c r="Q1213" s="187"/>
      <c r="R1213" s="187"/>
      <c r="S1213" s="187"/>
      <c r="T1213" s="188"/>
      <c r="AT1213" s="182" t="s">
        <v>167</v>
      </c>
      <c r="AU1213" s="182" t="s">
        <v>157</v>
      </c>
      <c r="AV1213" s="14" t="s">
        <v>157</v>
      </c>
      <c r="AW1213" s="14" t="s">
        <v>30</v>
      </c>
      <c r="AX1213" s="14" t="s">
        <v>76</v>
      </c>
      <c r="AY1213" s="182" t="s">
        <v>150</v>
      </c>
    </row>
    <row r="1214" spans="2:51" s="14" customFormat="1" ht="11.25">
      <c r="B1214" s="181"/>
      <c r="D1214" s="174" t="s">
        <v>167</v>
      </c>
      <c r="E1214" s="182" t="s">
        <v>1</v>
      </c>
      <c r="F1214" s="183" t="s">
        <v>1062</v>
      </c>
      <c r="H1214" s="184">
        <v>-3.78</v>
      </c>
      <c r="I1214" s="185"/>
      <c r="L1214" s="181"/>
      <c r="M1214" s="186"/>
      <c r="N1214" s="187"/>
      <c r="O1214" s="187"/>
      <c r="P1214" s="187"/>
      <c r="Q1214" s="187"/>
      <c r="R1214" s="187"/>
      <c r="S1214" s="187"/>
      <c r="T1214" s="188"/>
      <c r="AT1214" s="182" t="s">
        <v>167</v>
      </c>
      <c r="AU1214" s="182" t="s">
        <v>157</v>
      </c>
      <c r="AV1214" s="14" t="s">
        <v>157</v>
      </c>
      <c r="AW1214" s="14" t="s">
        <v>30</v>
      </c>
      <c r="AX1214" s="14" t="s">
        <v>76</v>
      </c>
      <c r="AY1214" s="182" t="s">
        <v>150</v>
      </c>
    </row>
    <row r="1215" spans="2:51" s="14" customFormat="1" ht="11.25">
      <c r="B1215" s="181"/>
      <c r="D1215" s="174" t="s">
        <v>167</v>
      </c>
      <c r="E1215" s="182" t="s">
        <v>1</v>
      </c>
      <c r="F1215" s="183" t="s">
        <v>1063</v>
      </c>
      <c r="H1215" s="184">
        <v>-56</v>
      </c>
      <c r="I1215" s="185"/>
      <c r="L1215" s="181"/>
      <c r="M1215" s="186"/>
      <c r="N1215" s="187"/>
      <c r="O1215" s="187"/>
      <c r="P1215" s="187"/>
      <c r="Q1215" s="187"/>
      <c r="R1215" s="187"/>
      <c r="S1215" s="187"/>
      <c r="T1215" s="188"/>
      <c r="AT1215" s="182" t="s">
        <v>167</v>
      </c>
      <c r="AU1215" s="182" t="s">
        <v>157</v>
      </c>
      <c r="AV1215" s="14" t="s">
        <v>157</v>
      </c>
      <c r="AW1215" s="14" t="s">
        <v>30</v>
      </c>
      <c r="AX1215" s="14" t="s">
        <v>76</v>
      </c>
      <c r="AY1215" s="182" t="s">
        <v>150</v>
      </c>
    </row>
    <row r="1216" spans="2:51" s="14" customFormat="1" ht="11.25">
      <c r="B1216" s="181"/>
      <c r="D1216" s="174" t="s">
        <v>167</v>
      </c>
      <c r="E1216" s="182" t="s">
        <v>1</v>
      </c>
      <c r="F1216" s="183" t="s">
        <v>1064</v>
      </c>
      <c r="H1216" s="184">
        <v>-27.3</v>
      </c>
      <c r="I1216" s="185"/>
      <c r="L1216" s="181"/>
      <c r="M1216" s="186"/>
      <c r="N1216" s="187"/>
      <c r="O1216" s="187"/>
      <c r="P1216" s="187"/>
      <c r="Q1216" s="187"/>
      <c r="R1216" s="187"/>
      <c r="S1216" s="187"/>
      <c r="T1216" s="188"/>
      <c r="AT1216" s="182" t="s">
        <v>167</v>
      </c>
      <c r="AU1216" s="182" t="s">
        <v>157</v>
      </c>
      <c r="AV1216" s="14" t="s">
        <v>157</v>
      </c>
      <c r="AW1216" s="14" t="s">
        <v>30</v>
      </c>
      <c r="AX1216" s="14" t="s">
        <v>76</v>
      </c>
      <c r="AY1216" s="182" t="s">
        <v>150</v>
      </c>
    </row>
    <row r="1217" spans="1:65" s="16" customFormat="1" ht="11.25">
      <c r="B1217" s="197"/>
      <c r="D1217" s="174" t="s">
        <v>167</v>
      </c>
      <c r="E1217" s="198" t="s">
        <v>1</v>
      </c>
      <c r="F1217" s="199" t="s">
        <v>299</v>
      </c>
      <c r="H1217" s="200">
        <v>524.38400000000001</v>
      </c>
      <c r="I1217" s="201"/>
      <c r="L1217" s="197"/>
      <c r="M1217" s="202"/>
      <c r="N1217" s="203"/>
      <c r="O1217" s="203"/>
      <c r="P1217" s="203"/>
      <c r="Q1217" s="203"/>
      <c r="R1217" s="203"/>
      <c r="S1217" s="203"/>
      <c r="T1217" s="204"/>
      <c r="AT1217" s="198" t="s">
        <v>167</v>
      </c>
      <c r="AU1217" s="198" t="s">
        <v>157</v>
      </c>
      <c r="AV1217" s="16" t="s">
        <v>162</v>
      </c>
      <c r="AW1217" s="16" t="s">
        <v>30</v>
      </c>
      <c r="AX1217" s="16" t="s">
        <v>76</v>
      </c>
      <c r="AY1217" s="198" t="s">
        <v>150</v>
      </c>
    </row>
    <row r="1218" spans="1:65" s="13" customFormat="1" ht="11.25">
      <c r="B1218" s="173"/>
      <c r="D1218" s="174" t="s">
        <v>167</v>
      </c>
      <c r="E1218" s="175" t="s">
        <v>1</v>
      </c>
      <c r="F1218" s="176" t="s">
        <v>1065</v>
      </c>
      <c r="H1218" s="175" t="s">
        <v>1</v>
      </c>
      <c r="I1218" s="177"/>
      <c r="L1218" s="173"/>
      <c r="M1218" s="178"/>
      <c r="N1218" s="179"/>
      <c r="O1218" s="179"/>
      <c r="P1218" s="179"/>
      <c r="Q1218" s="179"/>
      <c r="R1218" s="179"/>
      <c r="S1218" s="179"/>
      <c r="T1218" s="180"/>
      <c r="AT1218" s="175" t="s">
        <v>167</v>
      </c>
      <c r="AU1218" s="175" t="s">
        <v>157</v>
      </c>
      <c r="AV1218" s="13" t="s">
        <v>81</v>
      </c>
      <c r="AW1218" s="13" t="s">
        <v>30</v>
      </c>
      <c r="AX1218" s="13" t="s">
        <v>76</v>
      </c>
      <c r="AY1218" s="175" t="s">
        <v>150</v>
      </c>
    </row>
    <row r="1219" spans="1:65" s="14" customFormat="1" ht="11.25">
      <c r="B1219" s="181"/>
      <c r="D1219" s="174" t="s">
        <v>167</v>
      </c>
      <c r="E1219" s="182" t="s">
        <v>1</v>
      </c>
      <c r="F1219" s="183" t="s">
        <v>1066</v>
      </c>
      <c r="H1219" s="184">
        <v>101.816</v>
      </c>
      <c r="I1219" s="185"/>
      <c r="L1219" s="181"/>
      <c r="M1219" s="186"/>
      <c r="N1219" s="187"/>
      <c r="O1219" s="187"/>
      <c r="P1219" s="187"/>
      <c r="Q1219" s="187"/>
      <c r="R1219" s="187"/>
      <c r="S1219" s="187"/>
      <c r="T1219" s="188"/>
      <c r="AT1219" s="182" t="s">
        <v>167</v>
      </c>
      <c r="AU1219" s="182" t="s">
        <v>157</v>
      </c>
      <c r="AV1219" s="14" t="s">
        <v>157</v>
      </c>
      <c r="AW1219" s="14" t="s">
        <v>30</v>
      </c>
      <c r="AX1219" s="14" t="s">
        <v>76</v>
      </c>
      <c r="AY1219" s="182" t="s">
        <v>150</v>
      </c>
    </row>
    <row r="1220" spans="1:65" s="14" customFormat="1" ht="11.25">
      <c r="B1220" s="181"/>
      <c r="D1220" s="174" t="s">
        <v>167</v>
      </c>
      <c r="E1220" s="182" t="s">
        <v>1</v>
      </c>
      <c r="F1220" s="183" t="s">
        <v>1067</v>
      </c>
      <c r="H1220" s="184">
        <v>-3</v>
      </c>
      <c r="I1220" s="185"/>
      <c r="L1220" s="181"/>
      <c r="M1220" s="186"/>
      <c r="N1220" s="187"/>
      <c r="O1220" s="187"/>
      <c r="P1220" s="187"/>
      <c r="Q1220" s="187"/>
      <c r="R1220" s="187"/>
      <c r="S1220" s="187"/>
      <c r="T1220" s="188"/>
      <c r="AT1220" s="182" t="s">
        <v>167</v>
      </c>
      <c r="AU1220" s="182" t="s">
        <v>157</v>
      </c>
      <c r="AV1220" s="14" t="s">
        <v>157</v>
      </c>
      <c r="AW1220" s="14" t="s">
        <v>30</v>
      </c>
      <c r="AX1220" s="14" t="s">
        <v>76</v>
      </c>
      <c r="AY1220" s="182" t="s">
        <v>150</v>
      </c>
    </row>
    <row r="1221" spans="1:65" s="14" customFormat="1" ht="11.25">
      <c r="B1221" s="181"/>
      <c r="D1221" s="174" t="s">
        <v>167</v>
      </c>
      <c r="E1221" s="182" t="s">
        <v>1</v>
      </c>
      <c r="F1221" s="183" t="s">
        <v>731</v>
      </c>
      <c r="H1221" s="184">
        <v>-15.68</v>
      </c>
      <c r="I1221" s="185"/>
      <c r="L1221" s="181"/>
      <c r="M1221" s="186"/>
      <c r="N1221" s="187"/>
      <c r="O1221" s="187"/>
      <c r="P1221" s="187"/>
      <c r="Q1221" s="187"/>
      <c r="R1221" s="187"/>
      <c r="S1221" s="187"/>
      <c r="T1221" s="188"/>
      <c r="AT1221" s="182" t="s">
        <v>167</v>
      </c>
      <c r="AU1221" s="182" t="s">
        <v>157</v>
      </c>
      <c r="AV1221" s="14" t="s">
        <v>157</v>
      </c>
      <c r="AW1221" s="14" t="s">
        <v>30</v>
      </c>
      <c r="AX1221" s="14" t="s">
        <v>76</v>
      </c>
      <c r="AY1221" s="182" t="s">
        <v>150</v>
      </c>
    </row>
    <row r="1222" spans="1:65" s="14" customFormat="1" ht="11.25">
      <c r="B1222" s="181"/>
      <c r="D1222" s="174" t="s">
        <v>167</v>
      </c>
      <c r="E1222" s="182" t="s">
        <v>1</v>
      </c>
      <c r="F1222" s="183" t="s">
        <v>1068</v>
      </c>
      <c r="H1222" s="184">
        <v>85.8</v>
      </c>
      <c r="I1222" s="185"/>
      <c r="L1222" s="181"/>
      <c r="M1222" s="186"/>
      <c r="N1222" s="187"/>
      <c r="O1222" s="187"/>
      <c r="P1222" s="187"/>
      <c r="Q1222" s="187"/>
      <c r="R1222" s="187"/>
      <c r="S1222" s="187"/>
      <c r="T1222" s="188"/>
      <c r="AT1222" s="182" t="s">
        <v>167</v>
      </c>
      <c r="AU1222" s="182" t="s">
        <v>157</v>
      </c>
      <c r="AV1222" s="14" t="s">
        <v>157</v>
      </c>
      <c r="AW1222" s="14" t="s">
        <v>30</v>
      </c>
      <c r="AX1222" s="14" t="s">
        <v>76</v>
      </c>
      <c r="AY1222" s="182" t="s">
        <v>150</v>
      </c>
    </row>
    <row r="1223" spans="1:65" s="14" customFormat="1" ht="11.25">
      <c r="B1223" s="181"/>
      <c r="D1223" s="174" t="s">
        <v>167</v>
      </c>
      <c r="E1223" s="182" t="s">
        <v>1</v>
      </c>
      <c r="F1223" s="183" t="s">
        <v>1069</v>
      </c>
      <c r="H1223" s="184">
        <v>-2.88</v>
      </c>
      <c r="I1223" s="185"/>
      <c r="L1223" s="181"/>
      <c r="M1223" s="186"/>
      <c r="N1223" s="187"/>
      <c r="O1223" s="187"/>
      <c r="P1223" s="187"/>
      <c r="Q1223" s="187"/>
      <c r="R1223" s="187"/>
      <c r="S1223" s="187"/>
      <c r="T1223" s="188"/>
      <c r="AT1223" s="182" t="s">
        <v>167</v>
      </c>
      <c r="AU1223" s="182" t="s">
        <v>157</v>
      </c>
      <c r="AV1223" s="14" t="s">
        <v>157</v>
      </c>
      <c r="AW1223" s="14" t="s">
        <v>30</v>
      </c>
      <c r="AX1223" s="14" t="s">
        <v>76</v>
      </c>
      <c r="AY1223" s="182" t="s">
        <v>150</v>
      </c>
    </row>
    <row r="1224" spans="1:65" s="14" customFormat="1" ht="11.25">
      <c r="B1224" s="181"/>
      <c r="D1224" s="174" t="s">
        <v>167</v>
      </c>
      <c r="E1224" s="182" t="s">
        <v>1</v>
      </c>
      <c r="F1224" s="183" t="s">
        <v>789</v>
      </c>
      <c r="H1224" s="184">
        <v>-4.4800000000000004</v>
      </c>
      <c r="I1224" s="185"/>
      <c r="L1224" s="181"/>
      <c r="M1224" s="186"/>
      <c r="N1224" s="187"/>
      <c r="O1224" s="187"/>
      <c r="P1224" s="187"/>
      <c r="Q1224" s="187"/>
      <c r="R1224" s="187"/>
      <c r="S1224" s="187"/>
      <c r="T1224" s="188"/>
      <c r="AT1224" s="182" t="s">
        <v>167</v>
      </c>
      <c r="AU1224" s="182" t="s">
        <v>157</v>
      </c>
      <c r="AV1224" s="14" t="s">
        <v>157</v>
      </c>
      <c r="AW1224" s="14" t="s">
        <v>30</v>
      </c>
      <c r="AX1224" s="14" t="s">
        <v>76</v>
      </c>
      <c r="AY1224" s="182" t="s">
        <v>150</v>
      </c>
    </row>
    <row r="1225" spans="1:65" s="16" customFormat="1" ht="11.25">
      <c r="B1225" s="197"/>
      <c r="D1225" s="174" t="s">
        <v>167</v>
      </c>
      <c r="E1225" s="198" t="s">
        <v>1</v>
      </c>
      <c r="F1225" s="199" t="s">
        <v>299</v>
      </c>
      <c r="H1225" s="200">
        <v>161.57599999999999</v>
      </c>
      <c r="I1225" s="201"/>
      <c r="L1225" s="197"/>
      <c r="M1225" s="202"/>
      <c r="N1225" s="203"/>
      <c r="O1225" s="203"/>
      <c r="P1225" s="203"/>
      <c r="Q1225" s="203"/>
      <c r="R1225" s="203"/>
      <c r="S1225" s="203"/>
      <c r="T1225" s="204"/>
      <c r="AT1225" s="198" t="s">
        <v>167</v>
      </c>
      <c r="AU1225" s="198" t="s">
        <v>157</v>
      </c>
      <c r="AV1225" s="16" t="s">
        <v>162</v>
      </c>
      <c r="AW1225" s="16" t="s">
        <v>30</v>
      </c>
      <c r="AX1225" s="16" t="s">
        <v>76</v>
      </c>
      <c r="AY1225" s="198" t="s">
        <v>150</v>
      </c>
    </row>
    <row r="1226" spans="1:65" s="15" customFormat="1" ht="11.25">
      <c r="B1226" s="189"/>
      <c r="D1226" s="174" t="s">
        <v>167</v>
      </c>
      <c r="E1226" s="190" t="s">
        <v>1</v>
      </c>
      <c r="F1226" s="191" t="s">
        <v>173</v>
      </c>
      <c r="H1226" s="192">
        <v>1435.297</v>
      </c>
      <c r="I1226" s="193"/>
      <c r="L1226" s="189"/>
      <c r="M1226" s="194"/>
      <c r="N1226" s="195"/>
      <c r="O1226" s="195"/>
      <c r="P1226" s="195"/>
      <c r="Q1226" s="195"/>
      <c r="R1226" s="195"/>
      <c r="S1226" s="195"/>
      <c r="T1226" s="196"/>
      <c r="AT1226" s="190" t="s">
        <v>167</v>
      </c>
      <c r="AU1226" s="190" t="s">
        <v>157</v>
      </c>
      <c r="AV1226" s="15" t="s">
        <v>156</v>
      </c>
      <c r="AW1226" s="15" t="s">
        <v>30</v>
      </c>
      <c r="AX1226" s="15" t="s">
        <v>81</v>
      </c>
      <c r="AY1226" s="190" t="s">
        <v>150</v>
      </c>
    </row>
    <row r="1227" spans="1:65" s="2" customFormat="1" ht="24" customHeight="1">
      <c r="A1227" s="33"/>
      <c r="B1227" s="158"/>
      <c r="C1227" s="159" t="s">
        <v>1070</v>
      </c>
      <c r="D1227" s="159" t="s">
        <v>152</v>
      </c>
      <c r="E1227" s="160" t="s">
        <v>1071</v>
      </c>
      <c r="F1227" s="161" t="s">
        <v>1072</v>
      </c>
      <c r="G1227" s="162" t="s">
        <v>155</v>
      </c>
      <c r="H1227" s="163">
        <v>92.34</v>
      </c>
      <c r="I1227" s="164"/>
      <c r="J1227" s="163">
        <f>ROUND(I1227*H1227,3)</f>
        <v>0</v>
      </c>
      <c r="K1227" s="165"/>
      <c r="L1227" s="34"/>
      <c r="M1227" s="166" t="s">
        <v>1</v>
      </c>
      <c r="N1227" s="167" t="s">
        <v>42</v>
      </c>
      <c r="O1227" s="59"/>
      <c r="P1227" s="168">
        <f>O1227*H1227</f>
        <v>0</v>
      </c>
      <c r="Q1227" s="168">
        <v>2.0039999999999999E-2</v>
      </c>
      <c r="R1227" s="168">
        <f>Q1227*H1227</f>
        <v>1.8504935999999998</v>
      </c>
      <c r="S1227" s="168">
        <v>0</v>
      </c>
      <c r="T1227" s="169">
        <f>S1227*H1227</f>
        <v>0</v>
      </c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R1227" s="170" t="s">
        <v>156</v>
      </c>
      <c r="AT1227" s="170" t="s">
        <v>152</v>
      </c>
      <c r="AU1227" s="170" t="s">
        <v>157</v>
      </c>
      <c r="AY1227" s="18" t="s">
        <v>150</v>
      </c>
      <c r="BE1227" s="171">
        <f>IF(N1227="základná",J1227,0)</f>
        <v>0</v>
      </c>
      <c r="BF1227" s="171">
        <f>IF(N1227="znížená",J1227,0)</f>
        <v>0</v>
      </c>
      <c r="BG1227" s="171">
        <f>IF(N1227="zákl. prenesená",J1227,0)</f>
        <v>0</v>
      </c>
      <c r="BH1227" s="171">
        <f>IF(N1227="zníž. prenesená",J1227,0)</f>
        <v>0</v>
      </c>
      <c r="BI1227" s="171">
        <f>IF(N1227="nulová",J1227,0)</f>
        <v>0</v>
      </c>
      <c r="BJ1227" s="18" t="s">
        <v>157</v>
      </c>
      <c r="BK1227" s="172">
        <f>ROUND(I1227*H1227,3)</f>
        <v>0</v>
      </c>
      <c r="BL1227" s="18" t="s">
        <v>156</v>
      </c>
      <c r="BM1227" s="170" t="s">
        <v>1073</v>
      </c>
    </row>
    <row r="1228" spans="1:65" s="14" customFormat="1" ht="11.25">
      <c r="B1228" s="181"/>
      <c r="D1228" s="174" t="s">
        <v>167</v>
      </c>
      <c r="E1228" s="182" t="s">
        <v>1</v>
      </c>
      <c r="F1228" s="183" t="s">
        <v>1074</v>
      </c>
      <c r="H1228" s="184">
        <v>0.42</v>
      </c>
      <c r="I1228" s="185"/>
      <c r="L1228" s="181"/>
      <c r="M1228" s="186"/>
      <c r="N1228" s="187"/>
      <c r="O1228" s="187"/>
      <c r="P1228" s="187"/>
      <c r="Q1228" s="187"/>
      <c r="R1228" s="187"/>
      <c r="S1228" s="187"/>
      <c r="T1228" s="188"/>
      <c r="AT1228" s="182" t="s">
        <v>167</v>
      </c>
      <c r="AU1228" s="182" t="s">
        <v>157</v>
      </c>
      <c r="AV1228" s="14" t="s">
        <v>157</v>
      </c>
      <c r="AW1228" s="14" t="s">
        <v>30</v>
      </c>
      <c r="AX1228" s="14" t="s">
        <v>76</v>
      </c>
      <c r="AY1228" s="182" t="s">
        <v>150</v>
      </c>
    </row>
    <row r="1229" spans="1:65" s="14" customFormat="1" ht="11.25">
      <c r="B1229" s="181"/>
      <c r="D1229" s="174" t="s">
        <v>167</v>
      </c>
      <c r="E1229" s="182" t="s">
        <v>1</v>
      </c>
      <c r="F1229" s="183" t="s">
        <v>1075</v>
      </c>
      <c r="H1229" s="184">
        <v>0.54</v>
      </c>
      <c r="I1229" s="185"/>
      <c r="L1229" s="181"/>
      <c r="M1229" s="186"/>
      <c r="N1229" s="187"/>
      <c r="O1229" s="187"/>
      <c r="P1229" s="187"/>
      <c r="Q1229" s="187"/>
      <c r="R1229" s="187"/>
      <c r="S1229" s="187"/>
      <c r="T1229" s="188"/>
      <c r="AT1229" s="182" t="s">
        <v>167</v>
      </c>
      <c r="AU1229" s="182" t="s">
        <v>157</v>
      </c>
      <c r="AV1229" s="14" t="s">
        <v>157</v>
      </c>
      <c r="AW1229" s="14" t="s">
        <v>30</v>
      </c>
      <c r="AX1229" s="14" t="s">
        <v>76</v>
      </c>
      <c r="AY1229" s="182" t="s">
        <v>150</v>
      </c>
    </row>
    <row r="1230" spans="1:65" s="14" customFormat="1" ht="11.25">
      <c r="B1230" s="181"/>
      <c r="D1230" s="174" t="s">
        <v>167</v>
      </c>
      <c r="E1230" s="182" t="s">
        <v>1</v>
      </c>
      <c r="F1230" s="183" t="s">
        <v>1076</v>
      </c>
      <c r="H1230" s="184">
        <v>0.6</v>
      </c>
      <c r="I1230" s="185"/>
      <c r="L1230" s="181"/>
      <c r="M1230" s="186"/>
      <c r="N1230" s="187"/>
      <c r="O1230" s="187"/>
      <c r="P1230" s="187"/>
      <c r="Q1230" s="187"/>
      <c r="R1230" s="187"/>
      <c r="S1230" s="187"/>
      <c r="T1230" s="188"/>
      <c r="AT1230" s="182" t="s">
        <v>167</v>
      </c>
      <c r="AU1230" s="182" t="s">
        <v>157</v>
      </c>
      <c r="AV1230" s="14" t="s">
        <v>157</v>
      </c>
      <c r="AW1230" s="14" t="s">
        <v>30</v>
      </c>
      <c r="AX1230" s="14" t="s">
        <v>76</v>
      </c>
      <c r="AY1230" s="182" t="s">
        <v>150</v>
      </c>
    </row>
    <row r="1231" spans="1:65" s="14" customFormat="1" ht="11.25">
      <c r="B1231" s="181"/>
      <c r="D1231" s="174" t="s">
        <v>167</v>
      </c>
      <c r="E1231" s="182" t="s">
        <v>1</v>
      </c>
      <c r="F1231" s="183" t="s">
        <v>1077</v>
      </c>
      <c r="H1231" s="184">
        <v>2.2799999999999998</v>
      </c>
      <c r="I1231" s="185"/>
      <c r="L1231" s="181"/>
      <c r="M1231" s="186"/>
      <c r="N1231" s="187"/>
      <c r="O1231" s="187"/>
      <c r="P1231" s="187"/>
      <c r="Q1231" s="187"/>
      <c r="R1231" s="187"/>
      <c r="S1231" s="187"/>
      <c r="T1231" s="188"/>
      <c r="AT1231" s="182" t="s">
        <v>167</v>
      </c>
      <c r="AU1231" s="182" t="s">
        <v>157</v>
      </c>
      <c r="AV1231" s="14" t="s">
        <v>157</v>
      </c>
      <c r="AW1231" s="14" t="s">
        <v>30</v>
      </c>
      <c r="AX1231" s="14" t="s">
        <v>76</v>
      </c>
      <c r="AY1231" s="182" t="s">
        <v>150</v>
      </c>
    </row>
    <row r="1232" spans="1:65" s="14" customFormat="1" ht="11.25">
      <c r="B1232" s="181"/>
      <c r="D1232" s="174" t="s">
        <v>167</v>
      </c>
      <c r="E1232" s="182" t="s">
        <v>1</v>
      </c>
      <c r="F1232" s="183" t="s">
        <v>1078</v>
      </c>
      <c r="H1232" s="184">
        <v>61.64</v>
      </c>
      <c r="I1232" s="185"/>
      <c r="L1232" s="181"/>
      <c r="M1232" s="186"/>
      <c r="N1232" s="187"/>
      <c r="O1232" s="187"/>
      <c r="P1232" s="187"/>
      <c r="Q1232" s="187"/>
      <c r="R1232" s="187"/>
      <c r="S1232" s="187"/>
      <c r="T1232" s="188"/>
      <c r="AT1232" s="182" t="s">
        <v>167</v>
      </c>
      <c r="AU1232" s="182" t="s">
        <v>157</v>
      </c>
      <c r="AV1232" s="14" t="s">
        <v>157</v>
      </c>
      <c r="AW1232" s="14" t="s">
        <v>30</v>
      </c>
      <c r="AX1232" s="14" t="s">
        <v>76</v>
      </c>
      <c r="AY1232" s="182" t="s">
        <v>150</v>
      </c>
    </row>
    <row r="1233" spans="1:65" s="14" customFormat="1" ht="11.25">
      <c r="B1233" s="181"/>
      <c r="D1233" s="174" t="s">
        <v>167</v>
      </c>
      <c r="E1233" s="182" t="s">
        <v>1</v>
      </c>
      <c r="F1233" s="183" t="s">
        <v>1079</v>
      </c>
      <c r="H1233" s="184">
        <v>19.36</v>
      </c>
      <c r="I1233" s="185"/>
      <c r="L1233" s="181"/>
      <c r="M1233" s="186"/>
      <c r="N1233" s="187"/>
      <c r="O1233" s="187"/>
      <c r="P1233" s="187"/>
      <c r="Q1233" s="187"/>
      <c r="R1233" s="187"/>
      <c r="S1233" s="187"/>
      <c r="T1233" s="188"/>
      <c r="AT1233" s="182" t="s">
        <v>167</v>
      </c>
      <c r="AU1233" s="182" t="s">
        <v>157</v>
      </c>
      <c r="AV1233" s="14" t="s">
        <v>157</v>
      </c>
      <c r="AW1233" s="14" t="s">
        <v>30</v>
      </c>
      <c r="AX1233" s="14" t="s">
        <v>76</v>
      </c>
      <c r="AY1233" s="182" t="s">
        <v>150</v>
      </c>
    </row>
    <row r="1234" spans="1:65" s="14" customFormat="1" ht="11.25">
      <c r="B1234" s="181"/>
      <c r="D1234" s="174" t="s">
        <v>167</v>
      </c>
      <c r="E1234" s="182" t="s">
        <v>1</v>
      </c>
      <c r="F1234" s="183" t="s">
        <v>1080</v>
      </c>
      <c r="H1234" s="184">
        <v>0.9</v>
      </c>
      <c r="I1234" s="185"/>
      <c r="L1234" s="181"/>
      <c r="M1234" s="186"/>
      <c r="N1234" s="187"/>
      <c r="O1234" s="187"/>
      <c r="P1234" s="187"/>
      <c r="Q1234" s="187"/>
      <c r="R1234" s="187"/>
      <c r="S1234" s="187"/>
      <c r="T1234" s="188"/>
      <c r="AT1234" s="182" t="s">
        <v>167</v>
      </c>
      <c r="AU1234" s="182" t="s">
        <v>157</v>
      </c>
      <c r="AV1234" s="14" t="s">
        <v>157</v>
      </c>
      <c r="AW1234" s="14" t="s">
        <v>30</v>
      </c>
      <c r="AX1234" s="14" t="s">
        <v>76</v>
      </c>
      <c r="AY1234" s="182" t="s">
        <v>150</v>
      </c>
    </row>
    <row r="1235" spans="1:65" s="14" customFormat="1" ht="11.25">
      <c r="B1235" s="181"/>
      <c r="D1235" s="174" t="s">
        <v>167</v>
      </c>
      <c r="E1235" s="182" t="s">
        <v>1</v>
      </c>
      <c r="F1235" s="183" t="s">
        <v>1081</v>
      </c>
      <c r="H1235" s="184">
        <v>1.44</v>
      </c>
      <c r="I1235" s="185"/>
      <c r="L1235" s="181"/>
      <c r="M1235" s="186"/>
      <c r="N1235" s="187"/>
      <c r="O1235" s="187"/>
      <c r="P1235" s="187"/>
      <c r="Q1235" s="187"/>
      <c r="R1235" s="187"/>
      <c r="S1235" s="187"/>
      <c r="T1235" s="188"/>
      <c r="AT1235" s="182" t="s">
        <v>167</v>
      </c>
      <c r="AU1235" s="182" t="s">
        <v>157</v>
      </c>
      <c r="AV1235" s="14" t="s">
        <v>157</v>
      </c>
      <c r="AW1235" s="14" t="s">
        <v>30</v>
      </c>
      <c r="AX1235" s="14" t="s">
        <v>76</v>
      </c>
      <c r="AY1235" s="182" t="s">
        <v>150</v>
      </c>
    </row>
    <row r="1236" spans="1:65" s="14" customFormat="1" ht="11.25">
      <c r="B1236" s="181"/>
      <c r="D1236" s="174" t="s">
        <v>167</v>
      </c>
      <c r="E1236" s="182" t="s">
        <v>1</v>
      </c>
      <c r="F1236" s="183" t="s">
        <v>1082</v>
      </c>
      <c r="H1236" s="184">
        <v>1.25</v>
      </c>
      <c r="I1236" s="185"/>
      <c r="L1236" s="181"/>
      <c r="M1236" s="186"/>
      <c r="N1236" s="187"/>
      <c r="O1236" s="187"/>
      <c r="P1236" s="187"/>
      <c r="Q1236" s="187"/>
      <c r="R1236" s="187"/>
      <c r="S1236" s="187"/>
      <c r="T1236" s="188"/>
      <c r="AT1236" s="182" t="s">
        <v>167</v>
      </c>
      <c r="AU1236" s="182" t="s">
        <v>157</v>
      </c>
      <c r="AV1236" s="14" t="s">
        <v>157</v>
      </c>
      <c r="AW1236" s="14" t="s">
        <v>30</v>
      </c>
      <c r="AX1236" s="14" t="s">
        <v>76</v>
      </c>
      <c r="AY1236" s="182" t="s">
        <v>150</v>
      </c>
    </row>
    <row r="1237" spans="1:65" s="14" customFormat="1" ht="11.25">
      <c r="B1237" s="181"/>
      <c r="D1237" s="174" t="s">
        <v>167</v>
      </c>
      <c r="E1237" s="182" t="s">
        <v>1</v>
      </c>
      <c r="F1237" s="183" t="s">
        <v>1083</v>
      </c>
      <c r="H1237" s="184">
        <v>2.7</v>
      </c>
      <c r="I1237" s="185"/>
      <c r="L1237" s="181"/>
      <c r="M1237" s="186"/>
      <c r="N1237" s="187"/>
      <c r="O1237" s="187"/>
      <c r="P1237" s="187"/>
      <c r="Q1237" s="187"/>
      <c r="R1237" s="187"/>
      <c r="S1237" s="187"/>
      <c r="T1237" s="188"/>
      <c r="AT1237" s="182" t="s">
        <v>167</v>
      </c>
      <c r="AU1237" s="182" t="s">
        <v>157</v>
      </c>
      <c r="AV1237" s="14" t="s">
        <v>157</v>
      </c>
      <c r="AW1237" s="14" t="s">
        <v>30</v>
      </c>
      <c r="AX1237" s="14" t="s">
        <v>76</v>
      </c>
      <c r="AY1237" s="182" t="s">
        <v>150</v>
      </c>
    </row>
    <row r="1238" spans="1:65" s="14" customFormat="1" ht="11.25">
      <c r="B1238" s="181"/>
      <c r="D1238" s="174" t="s">
        <v>167</v>
      </c>
      <c r="E1238" s="182" t="s">
        <v>1</v>
      </c>
      <c r="F1238" s="183" t="s">
        <v>1084</v>
      </c>
      <c r="H1238" s="184">
        <v>1.21</v>
      </c>
      <c r="I1238" s="185"/>
      <c r="L1238" s="181"/>
      <c r="M1238" s="186"/>
      <c r="N1238" s="187"/>
      <c r="O1238" s="187"/>
      <c r="P1238" s="187"/>
      <c r="Q1238" s="187"/>
      <c r="R1238" s="187"/>
      <c r="S1238" s="187"/>
      <c r="T1238" s="188"/>
      <c r="AT1238" s="182" t="s">
        <v>167</v>
      </c>
      <c r="AU1238" s="182" t="s">
        <v>157</v>
      </c>
      <c r="AV1238" s="14" t="s">
        <v>157</v>
      </c>
      <c r="AW1238" s="14" t="s">
        <v>30</v>
      </c>
      <c r="AX1238" s="14" t="s">
        <v>76</v>
      </c>
      <c r="AY1238" s="182" t="s">
        <v>150</v>
      </c>
    </row>
    <row r="1239" spans="1:65" s="15" customFormat="1" ht="11.25">
      <c r="B1239" s="189"/>
      <c r="D1239" s="174" t="s">
        <v>167</v>
      </c>
      <c r="E1239" s="190" t="s">
        <v>1</v>
      </c>
      <c r="F1239" s="191" t="s">
        <v>173</v>
      </c>
      <c r="H1239" s="192">
        <v>92.34</v>
      </c>
      <c r="I1239" s="193"/>
      <c r="L1239" s="189"/>
      <c r="M1239" s="194"/>
      <c r="N1239" s="195"/>
      <c r="O1239" s="195"/>
      <c r="P1239" s="195"/>
      <c r="Q1239" s="195"/>
      <c r="R1239" s="195"/>
      <c r="S1239" s="195"/>
      <c r="T1239" s="196"/>
      <c r="AT1239" s="190" t="s">
        <v>167</v>
      </c>
      <c r="AU1239" s="190" t="s">
        <v>157</v>
      </c>
      <c r="AV1239" s="15" t="s">
        <v>156</v>
      </c>
      <c r="AW1239" s="15" t="s">
        <v>30</v>
      </c>
      <c r="AX1239" s="15" t="s">
        <v>81</v>
      </c>
      <c r="AY1239" s="190" t="s">
        <v>150</v>
      </c>
    </row>
    <row r="1240" spans="1:65" s="2" customFormat="1" ht="16.5" customHeight="1">
      <c r="A1240" s="33"/>
      <c r="B1240" s="158"/>
      <c r="C1240" s="159" t="s">
        <v>1085</v>
      </c>
      <c r="D1240" s="215" t="s">
        <v>152</v>
      </c>
      <c r="E1240" s="160" t="s">
        <v>1086</v>
      </c>
      <c r="F1240" s="161" t="s">
        <v>1087</v>
      </c>
      <c r="G1240" s="162" t="s">
        <v>155</v>
      </c>
      <c r="H1240" s="163">
        <v>524.24</v>
      </c>
      <c r="I1240" s="164"/>
      <c r="J1240" s="163">
        <f>ROUND(I1240*H1240,3)</f>
        <v>0</v>
      </c>
      <c r="K1240" s="165"/>
      <c r="L1240" s="34"/>
      <c r="M1240" s="166" t="s">
        <v>1</v>
      </c>
      <c r="N1240" s="167" t="s">
        <v>42</v>
      </c>
      <c r="O1240" s="59"/>
      <c r="P1240" s="168">
        <f>O1240*H1240</f>
        <v>0</v>
      </c>
      <c r="Q1240" s="168">
        <v>0.12291000000000001</v>
      </c>
      <c r="R1240" s="168">
        <f>Q1240*H1240</f>
        <v>64.434338400000001</v>
      </c>
      <c r="S1240" s="168">
        <v>0</v>
      </c>
      <c r="T1240" s="169">
        <f>S1240*H1240</f>
        <v>0</v>
      </c>
      <c r="U1240" s="33"/>
      <c r="V1240" s="33"/>
      <c r="W1240" s="33"/>
      <c r="X1240" s="33"/>
      <c r="Y1240" s="33"/>
      <c r="Z1240" s="33"/>
      <c r="AA1240" s="33"/>
      <c r="AB1240" s="33"/>
      <c r="AC1240" s="33"/>
      <c r="AD1240" s="33"/>
      <c r="AE1240" s="33"/>
      <c r="AR1240" s="170" t="s">
        <v>156</v>
      </c>
      <c r="AT1240" s="170" t="s">
        <v>152</v>
      </c>
      <c r="AU1240" s="170" t="s">
        <v>157</v>
      </c>
      <c r="AY1240" s="18" t="s">
        <v>150</v>
      </c>
      <c r="BE1240" s="171">
        <f>IF(N1240="základná",J1240,0)</f>
        <v>0</v>
      </c>
      <c r="BF1240" s="171">
        <f>IF(N1240="znížená",J1240,0)</f>
        <v>0</v>
      </c>
      <c r="BG1240" s="171">
        <f>IF(N1240="zákl. prenesená",J1240,0)</f>
        <v>0</v>
      </c>
      <c r="BH1240" s="171">
        <f>IF(N1240="zníž. prenesená",J1240,0)</f>
        <v>0</v>
      </c>
      <c r="BI1240" s="171">
        <f>IF(N1240="nulová",J1240,0)</f>
        <v>0</v>
      </c>
      <c r="BJ1240" s="18" t="s">
        <v>157</v>
      </c>
      <c r="BK1240" s="172">
        <f>ROUND(I1240*H1240,3)</f>
        <v>0</v>
      </c>
      <c r="BL1240" s="18" t="s">
        <v>156</v>
      </c>
      <c r="BM1240" s="170" t="s">
        <v>1088</v>
      </c>
    </row>
    <row r="1241" spans="1:65" s="13" customFormat="1" ht="11.25">
      <c r="B1241" s="173"/>
      <c r="D1241" s="174" t="s">
        <v>167</v>
      </c>
      <c r="E1241" s="175" t="s">
        <v>1</v>
      </c>
      <c r="F1241" s="176" t="s">
        <v>1089</v>
      </c>
      <c r="H1241" s="175" t="s">
        <v>1</v>
      </c>
      <c r="I1241" s="177"/>
      <c r="L1241" s="173"/>
      <c r="M1241" s="178"/>
      <c r="N1241" s="179"/>
      <c r="O1241" s="179"/>
      <c r="P1241" s="179"/>
      <c r="Q1241" s="179"/>
      <c r="R1241" s="179"/>
      <c r="S1241" s="179"/>
      <c r="T1241" s="180"/>
      <c r="AT1241" s="175" t="s">
        <v>167</v>
      </c>
      <c r="AU1241" s="175" t="s">
        <v>157</v>
      </c>
      <c r="AV1241" s="13" t="s">
        <v>81</v>
      </c>
      <c r="AW1241" s="13" t="s">
        <v>30</v>
      </c>
      <c r="AX1241" s="13" t="s">
        <v>76</v>
      </c>
      <c r="AY1241" s="175" t="s">
        <v>150</v>
      </c>
    </row>
    <row r="1242" spans="1:65" s="13" customFormat="1" ht="11.25">
      <c r="B1242" s="173"/>
      <c r="D1242" s="174" t="s">
        <v>167</v>
      </c>
      <c r="E1242" s="175" t="s">
        <v>1</v>
      </c>
      <c r="F1242" s="176" t="s">
        <v>309</v>
      </c>
      <c r="H1242" s="175" t="s">
        <v>1</v>
      </c>
      <c r="I1242" s="177"/>
      <c r="L1242" s="173"/>
      <c r="M1242" s="178"/>
      <c r="N1242" s="179"/>
      <c r="O1242" s="179"/>
      <c r="P1242" s="179"/>
      <c r="Q1242" s="179"/>
      <c r="R1242" s="179"/>
      <c r="S1242" s="179"/>
      <c r="T1242" s="180"/>
      <c r="AT1242" s="175" t="s">
        <v>167</v>
      </c>
      <c r="AU1242" s="175" t="s">
        <v>157</v>
      </c>
      <c r="AV1242" s="13" t="s">
        <v>81</v>
      </c>
      <c r="AW1242" s="13" t="s">
        <v>30</v>
      </c>
      <c r="AX1242" s="13" t="s">
        <v>76</v>
      </c>
      <c r="AY1242" s="175" t="s">
        <v>150</v>
      </c>
    </row>
    <row r="1243" spans="1:65" s="14" customFormat="1" ht="22.5">
      <c r="B1243" s="181"/>
      <c r="D1243" s="174" t="s">
        <v>167</v>
      </c>
      <c r="E1243" s="182" t="s">
        <v>1</v>
      </c>
      <c r="F1243" s="183" t="s">
        <v>1090</v>
      </c>
      <c r="H1243" s="184">
        <v>232.77</v>
      </c>
      <c r="I1243" s="185"/>
      <c r="L1243" s="181"/>
      <c r="M1243" s="186"/>
      <c r="N1243" s="187"/>
      <c r="O1243" s="187"/>
      <c r="P1243" s="187"/>
      <c r="Q1243" s="187"/>
      <c r="R1243" s="187"/>
      <c r="S1243" s="187"/>
      <c r="T1243" s="188"/>
      <c r="AT1243" s="182" t="s">
        <v>167</v>
      </c>
      <c r="AU1243" s="182" t="s">
        <v>157</v>
      </c>
      <c r="AV1243" s="14" t="s">
        <v>157</v>
      </c>
      <c r="AW1243" s="14" t="s">
        <v>30</v>
      </c>
      <c r="AX1243" s="14" t="s">
        <v>76</v>
      </c>
      <c r="AY1243" s="182" t="s">
        <v>150</v>
      </c>
    </row>
    <row r="1244" spans="1:65" s="13" customFormat="1" ht="11.25">
      <c r="B1244" s="173"/>
      <c r="D1244" s="174" t="s">
        <v>167</v>
      </c>
      <c r="E1244" s="175" t="s">
        <v>1</v>
      </c>
      <c r="F1244" s="176" t="s">
        <v>1091</v>
      </c>
      <c r="H1244" s="175" t="s">
        <v>1</v>
      </c>
      <c r="I1244" s="177"/>
      <c r="L1244" s="173"/>
      <c r="M1244" s="178"/>
      <c r="N1244" s="179"/>
      <c r="O1244" s="179"/>
      <c r="P1244" s="179"/>
      <c r="Q1244" s="179"/>
      <c r="R1244" s="179"/>
      <c r="S1244" s="179"/>
      <c r="T1244" s="180"/>
      <c r="AT1244" s="175" t="s">
        <v>167</v>
      </c>
      <c r="AU1244" s="175" t="s">
        <v>157</v>
      </c>
      <c r="AV1244" s="13" t="s">
        <v>81</v>
      </c>
      <c r="AW1244" s="13" t="s">
        <v>30</v>
      </c>
      <c r="AX1244" s="13" t="s">
        <v>76</v>
      </c>
      <c r="AY1244" s="175" t="s">
        <v>150</v>
      </c>
    </row>
    <row r="1245" spans="1:65" s="13" customFormat="1" ht="11.25">
      <c r="B1245" s="173"/>
      <c r="D1245" s="174" t="s">
        <v>167</v>
      </c>
      <c r="E1245" s="175" t="s">
        <v>1</v>
      </c>
      <c r="F1245" s="176" t="s">
        <v>309</v>
      </c>
      <c r="H1245" s="175" t="s">
        <v>1</v>
      </c>
      <c r="I1245" s="177"/>
      <c r="L1245" s="173"/>
      <c r="M1245" s="178"/>
      <c r="N1245" s="179"/>
      <c r="O1245" s="179"/>
      <c r="P1245" s="179"/>
      <c r="Q1245" s="179"/>
      <c r="R1245" s="179"/>
      <c r="S1245" s="179"/>
      <c r="T1245" s="180"/>
      <c r="AT1245" s="175" t="s">
        <v>167</v>
      </c>
      <c r="AU1245" s="175" t="s">
        <v>157</v>
      </c>
      <c r="AV1245" s="13" t="s">
        <v>81</v>
      </c>
      <c r="AW1245" s="13" t="s">
        <v>30</v>
      </c>
      <c r="AX1245" s="13" t="s">
        <v>76</v>
      </c>
      <c r="AY1245" s="175" t="s">
        <v>150</v>
      </c>
    </row>
    <row r="1246" spans="1:65" s="14" customFormat="1" ht="22.5">
      <c r="B1246" s="181"/>
      <c r="D1246" s="174" t="s">
        <v>167</v>
      </c>
      <c r="E1246" s="182" t="s">
        <v>1</v>
      </c>
      <c r="F1246" s="183" t="s">
        <v>1092</v>
      </c>
      <c r="H1246" s="184">
        <v>291.47000000000003</v>
      </c>
      <c r="I1246" s="185"/>
      <c r="L1246" s="181"/>
      <c r="M1246" s="186"/>
      <c r="N1246" s="187"/>
      <c r="O1246" s="187"/>
      <c r="P1246" s="187"/>
      <c r="Q1246" s="187"/>
      <c r="R1246" s="187"/>
      <c r="S1246" s="187"/>
      <c r="T1246" s="188"/>
      <c r="AT1246" s="182" t="s">
        <v>167</v>
      </c>
      <c r="AU1246" s="182" t="s">
        <v>157</v>
      </c>
      <c r="AV1246" s="14" t="s">
        <v>157</v>
      </c>
      <c r="AW1246" s="14" t="s">
        <v>30</v>
      </c>
      <c r="AX1246" s="14" t="s">
        <v>76</v>
      </c>
      <c r="AY1246" s="182" t="s">
        <v>150</v>
      </c>
    </row>
    <row r="1247" spans="1:65" s="15" customFormat="1" ht="11.25">
      <c r="B1247" s="189"/>
      <c r="D1247" s="174" t="s">
        <v>167</v>
      </c>
      <c r="E1247" s="190" t="s">
        <v>1</v>
      </c>
      <c r="F1247" s="191" t="s">
        <v>173</v>
      </c>
      <c r="H1247" s="192">
        <v>524.24</v>
      </c>
      <c r="I1247" s="193"/>
      <c r="L1247" s="189"/>
      <c r="M1247" s="194"/>
      <c r="N1247" s="195"/>
      <c r="O1247" s="195"/>
      <c r="P1247" s="195"/>
      <c r="Q1247" s="195"/>
      <c r="R1247" s="195"/>
      <c r="S1247" s="195"/>
      <c r="T1247" s="196"/>
      <c r="AT1247" s="190" t="s">
        <v>167</v>
      </c>
      <c r="AU1247" s="190" t="s">
        <v>157</v>
      </c>
      <c r="AV1247" s="15" t="s">
        <v>156</v>
      </c>
      <c r="AW1247" s="15" t="s">
        <v>30</v>
      </c>
      <c r="AX1247" s="15" t="s">
        <v>81</v>
      </c>
      <c r="AY1247" s="190" t="s">
        <v>150</v>
      </c>
    </row>
    <row r="1248" spans="1:65" s="2" customFormat="1" ht="16.5" customHeight="1">
      <c r="A1248" s="33"/>
      <c r="B1248" s="158"/>
      <c r="C1248" s="159" t="s">
        <v>1093</v>
      </c>
      <c r="D1248" s="215" t="s">
        <v>152</v>
      </c>
      <c r="E1248" s="160" t="s">
        <v>1094</v>
      </c>
      <c r="F1248" s="161" t="s">
        <v>1095</v>
      </c>
      <c r="G1248" s="162" t="s">
        <v>155</v>
      </c>
      <c r="H1248" s="163">
        <v>79.98</v>
      </c>
      <c r="I1248" s="164"/>
      <c r="J1248" s="163">
        <f>ROUND(I1248*H1248,3)</f>
        <v>0</v>
      </c>
      <c r="K1248" s="165"/>
      <c r="L1248" s="34"/>
      <c r="M1248" s="166" t="s">
        <v>1</v>
      </c>
      <c r="N1248" s="167" t="s">
        <v>42</v>
      </c>
      <c r="O1248" s="59"/>
      <c r="P1248" s="168">
        <f>O1248*H1248</f>
        <v>0</v>
      </c>
      <c r="Q1248" s="168">
        <v>0.12291000000000001</v>
      </c>
      <c r="R1248" s="168">
        <f>Q1248*H1248</f>
        <v>9.8303418000000011</v>
      </c>
      <c r="S1248" s="168">
        <v>0</v>
      </c>
      <c r="T1248" s="169">
        <f>S1248*H1248</f>
        <v>0</v>
      </c>
      <c r="U1248" s="33"/>
      <c r="V1248" s="33"/>
      <c r="W1248" s="33"/>
      <c r="X1248" s="33"/>
      <c r="Y1248" s="33"/>
      <c r="Z1248" s="33"/>
      <c r="AA1248" s="33"/>
      <c r="AB1248" s="33"/>
      <c r="AC1248" s="33"/>
      <c r="AD1248" s="33"/>
      <c r="AE1248" s="33"/>
      <c r="AR1248" s="170" t="s">
        <v>156</v>
      </c>
      <c r="AT1248" s="170" t="s">
        <v>152</v>
      </c>
      <c r="AU1248" s="170" t="s">
        <v>157</v>
      </c>
      <c r="AY1248" s="18" t="s">
        <v>150</v>
      </c>
      <c r="BE1248" s="171">
        <f>IF(N1248="základná",J1248,0)</f>
        <v>0</v>
      </c>
      <c r="BF1248" s="171">
        <f>IF(N1248="znížená",J1248,0)</f>
        <v>0</v>
      </c>
      <c r="BG1248" s="171">
        <f>IF(N1248="zákl. prenesená",J1248,0)</f>
        <v>0</v>
      </c>
      <c r="BH1248" s="171">
        <f>IF(N1248="zníž. prenesená",J1248,0)</f>
        <v>0</v>
      </c>
      <c r="BI1248" s="171">
        <f>IF(N1248="nulová",J1248,0)</f>
        <v>0</v>
      </c>
      <c r="BJ1248" s="18" t="s">
        <v>157</v>
      </c>
      <c r="BK1248" s="172">
        <f>ROUND(I1248*H1248,3)</f>
        <v>0</v>
      </c>
      <c r="BL1248" s="18" t="s">
        <v>156</v>
      </c>
      <c r="BM1248" s="170" t="s">
        <v>1096</v>
      </c>
    </row>
    <row r="1249" spans="1:65" s="13" customFormat="1" ht="11.25">
      <c r="B1249" s="173"/>
      <c r="D1249" s="174" t="s">
        <v>167</v>
      </c>
      <c r="E1249" s="175" t="s">
        <v>1</v>
      </c>
      <c r="F1249" s="176" t="s">
        <v>1097</v>
      </c>
      <c r="H1249" s="175" t="s">
        <v>1</v>
      </c>
      <c r="I1249" s="177"/>
      <c r="L1249" s="173"/>
      <c r="M1249" s="178"/>
      <c r="N1249" s="179"/>
      <c r="O1249" s="179"/>
      <c r="P1249" s="179"/>
      <c r="Q1249" s="179"/>
      <c r="R1249" s="179"/>
      <c r="S1249" s="179"/>
      <c r="T1249" s="180"/>
      <c r="AT1249" s="175" t="s">
        <v>167</v>
      </c>
      <c r="AU1249" s="175" t="s">
        <v>157</v>
      </c>
      <c r="AV1249" s="13" t="s">
        <v>81</v>
      </c>
      <c r="AW1249" s="13" t="s">
        <v>30</v>
      </c>
      <c r="AX1249" s="13" t="s">
        <v>76</v>
      </c>
      <c r="AY1249" s="175" t="s">
        <v>150</v>
      </c>
    </row>
    <row r="1250" spans="1:65" s="13" customFormat="1" ht="11.25">
      <c r="B1250" s="173"/>
      <c r="D1250" s="174" t="s">
        <v>167</v>
      </c>
      <c r="E1250" s="175" t="s">
        <v>1</v>
      </c>
      <c r="F1250" s="176" t="s">
        <v>396</v>
      </c>
      <c r="H1250" s="175" t="s">
        <v>1</v>
      </c>
      <c r="I1250" s="177"/>
      <c r="L1250" s="173"/>
      <c r="M1250" s="178"/>
      <c r="N1250" s="179"/>
      <c r="O1250" s="179"/>
      <c r="P1250" s="179"/>
      <c r="Q1250" s="179"/>
      <c r="R1250" s="179"/>
      <c r="S1250" s="179"/>
      <c r="T1250" s="180"/>
      <c r="AT1250" s="175" t="s">
        <v>167</v>
      </c>
      <c r="AU1250" s="175" t="s">
        <v>157</v>
      </c>
      <c r="AV1250" s="13" t="s">
        <v>81</v>
      </c>
      <c r="AW1250" s="13" t="s">
        <v>30</v>
      </c>
      <c r="AX1250" s="13" t="s">
        <v>76</v>
      </c>
      <c r="AY1250" s="175" t="s">
        <v>150</v>
      </c>
    </row>
    <row r="1251" spans="1:65" s="14" customFormat="1" ht="22.5">
      <c r="B1251" s="181"/>
      <c r="D1251" s="174" t="s">
        <v>167</v>
      </c>
      <c r="E1251" s="182" t="s">
        <v>1</v>
      </c>
      <c r="F1251" s="183" t="s">
        <v>1098</v>
      </c>
      <c r="H1251" s="184">
        <v>79.98</v>
      </c>
      <c r="I1251" s="185"/>
      <c r="L1251" s="181"/>
      <c r="M1251" s="186"/>
      <c r="N1251" s="187"/>
      <c r="O1251" s="187"/>
      <c r="P1251" s="187"/>
      <c r="Q1251" s="187"/>
      <c r="R1251" s="187"/>
      <c r="S1251" s="187"/>
      <c r="T1251" s="188"/>
      <c r="AT1251" s="182" t="s">
        <v>167</v>
      </c>
      <c r="AU1251" s="182" t="s">
        <v>157</v>
      </c>
      <c r="AV1251" s="14" t="s">
        <v>157</v>
      </c>
      <c r="AW1251" s="14" t="s">
        <v>30</v>
      </c>
      <c r="AX1251" s="14" t="s">
        <v>81</v>
      </c>
      <c r="AY1251" s="182" t="s">
        <v>150</v>
      </c>
    </row>
    <row r="1252" spans="1:65" s="2" customFormat="1" ht="36" customHeight="1">
      <c r="A1252" s="33"/>
      <c r="B1252" s="158"/>
      <c r="C1252" s="159" t="s">
        <v>1099</v>
      </c>
      <c r="D1252" s="215" t="s">
        <v>152</v>
      </c>
      <c r="E1252" s="160" t="s">
        <v>1100</v>
      </c>
      <c r="F1252" s="161" t="s">
        <v>1101</v>
      </c>
      <c r="G1252" s="162" t="s">
        <v>155</v>
      </c>
      <c r="H1252" s="163">
        <v>785.48599999999999</v>
      </c>
      <c r="I1252" s="164"/>
      <c r="J1252" s="163">
        <f>ROUND(I1252*H1252,3)</f>
        <v>0</v>
      </c>
      <c r="K1252" s="165"/>
      <c r="L1252" s="34"/>
      <c r="M1252" s="166" t="s">
        <v>1</v>
      </c>
      <c r="N1252" s="167" t="s">
        <v>42</v>
      </c>
      <c r="O1252" s="59"/>
      <c r="P1252" s="168">
        <f>O1252*H1252</f>
        <v>0</v>
      </c>
      <c r="Q1252" s="168">
        <v>3.4299999999999999E-3</v>
      </c>
      <c r="R1252" s="168">
        <f>Q1252*H1252</f>
        <v>2.6942169799999998</v>
      </c>
      <c r="S1252" s="168">
        <v>0</v>
      </c>
      <c r="T1252" s="169">
        <f>S1252*H1252</f>
        <v>0</v>
      </c>
      <c r="U1252" s="33"/>
      <c r="V1252" s="33"/>
      <c r="W1252" s="33"/>
      <c r="X1252" s="33"/>
      <c r="Y1252" s="33"/>
      <c r="Z1252" s="33"/>
      <c r="AA1252" s="33"/>
      <c r="AB1252" s="33"/>
      <c r="AC1252" s="33"/>
      <c r="AD1252" s="33"/>
      <c r="AE1252" s="33"/>
      <c r="AR1252" s="170" t="s">
        <v>156</v>
      </c>
      <c r="AT1252" s="170" t="s">
        <v>152</v>
      </c>
      <c r="AU1252" s="170" t="s">
        <v>157</v>
      </c>
      <c r="AY1252" s="18" t="s">
        <v>150</v>
      </c>
      <c r="BE1252" s="171">
        <f>IF(N1252="základná",J1252,0)</f>
        <v>0</v>
      </c>
      <c r="BF1252" s="171">
        <f>IF(N1252="znížená",J1252,0)</f>
        <v>0</v>
      </c>
      <c r="BG1252" s="171">
        <f>IF(N1252="zákl. prenesená",J1252,0)</f>
        <v>0</v>
      </c>
      <c r="BH1252" s="171">
        <f>IF(N1252="zníž. prenesená",J1252,0)</f>
        <v>0</v>
      </c>
      <c r="BI1252" s="171">
        <f>IF(N1252="nulová",J1252,0)</f>
        <v>0</v>
      </c>
      <c r="BJ1252" s="18" t="s">
        <v>157</v>
      </c>
      <c r="BK1252" s="172">
        <f>ROUND(I1252*H1252,3)</f>
        <v>0</v>
      </c>
      <c r="BL1252" s="18" t="s">
        <v>156</v>
      </c>
      <c r="BM1252" s="170" t="s">
        <v>1102</v>
      </c>
    </row>
    <row r="1253" spans="1:65" s="13" customFormat="1" ht="11.25">
      <c r="B1253" s="173"/>
      <c r="D1253" s="174" t="s">
        <v>167</v>
      </c>
      <c r="E1253" s="175" t="s">
        <v>1</v>
      </c>
      <c r="F1253" s="176" t="s">
        <v>1089</v>
      </c>
      <c r="H1253" s="175" t="s">
        <v>1</v>
      </c>
      <c r="I1253" s="177"/>
      <c r="L1253" s="173"/>
      <c r="M1253" s="178"/>
      <c r="N1253" s="179"/>
      <c r="O1253" s="179"/>
      <c r="P1253" s="179"/>
      <c r="Q1253" s="179"/>
      <c r="R1253" s="179"/>
      <c r="S1253" s="179"/>
      <c r="T1253" s="180"/>
      <c r="AT1253" s="175" t="s">
        <v>167</v>
      </c>
      <c r="AU1253" s="175" t="s">
        <v>157</v>
      </c>
      <c r="AV1253" s="13" t="s">
        <v>81</v>
      </c>
      <c r="AW1253" s="13" t="s">
        <v>30</v>
      </c>
      <c r="AX1253" s="13" t="s">
        <v>76</v>
      </c>
      <c r="AY1253" s="175" t="s">
        <v>150</v>
      </c>
    </row>
    <row r="1254" spans="1:65" s="13" customFormat="1" ht="11.25">
      <c r="B1254" s="173"/>
      <c r="D1254" s="174" t="s">
        <v>167</v>
      </c>
      <c r="E1254" s="175" t="s">
        <v>1</v>
      </c>
      <c r="F1254" s="176" t="s">
        <v>309</v>
      </c>
      <c r="H1254" s="175" t="s">
        <v>1</v>
      </c>
      <c r="I1254" s="177"/>
      <c r="L1254" s="173"/>
      <c r="M1254" s="178"/>
      <c r="N1254" s="179"/>
      <c r="O1254" s="179"/>
      <c r="P1254" s="179"/>
      <c r="Q1254" s="179"/>
      <c r="R1254" s="179"/>
      <c r="S1254" s="179"/>
      <c r="T1254" s="180"/>
      <c r="AT1254" s="175" t="s">
        <v>167</v>
      </c>
      <c r="AU1254" s="175" t="s">
        <v>157</v>
      </c>
      <c r="AV1254" s="13" t="s">
        <v>81</v>
      </c>
      <c r="AW1254" s="13" t="s">
        <v>30</v>
      </c>
      <c r="AX1254" s="13" t="s">
        <v>76</v>
      </c>
      <c r="AY1254" s="175" t="s">
        <v>150</v>
      </c>
    </row>
    <row r="1255" spans="1:65" s="14" customFormat="1" ht="22.5">
      <c r="B1255" s="181"/>
      <c r="D1255" s="174" t="s">
        <v>167</v>
      </c>
      <c r="E1255" s="182" t="s">
        <v>1</v>
      </c>
      <c r="F1255" s="183" t="s">
        <v>1090</v>
      </c>
      <c r="H1255" s="184">
        <v>232.77</v>
      </c>
      <c r="I1255" s="185"/>
      <c r="L1255" s="181"/>
      <c r="M1255" s="186"/>
      <c r="N1255" s="187"/>
      <c r="O1255" s="187"/>
      <c r="P1255" s="187"/>
      <c r="Q1255" s="187"/>
      <c r="R1255" s="187"/>
      <c r="S1255" s="187"/>
      <c r="T1255" s="188"/>
      <c r="AT1255" s="182" t="s">
        <v>167</v>
      </c>
      <c r="AU1255" s="182" t="s">
        <v>157</v>
      </c>
      <c r="AV1255" s="14" t="s">
        <v>157</v>
      </c>
      <c r="AW1255" s="14" t="s">
        <v>30</v>
      </c>
      <c r="AX1255" s="14" t="s">
        <v>76</v>
      </c>
      <c r="AY1255" s="182" t="s">
        <v>150</v>
      </c>
    </row>
    <row r="1256" spans="1:65" s="13" customFormat="1" ht="11.25">
      <c r="B1256" s="173"/>
      <c r="D1256" s="174" t="s">
        <v>167</v>
      </c>
      <c r="E1256" s="175" t="s">
        <v>1</v>
      </c>
      <c r="F1256" s="176" t="s">
        <v>1091</v>
      </c>
      <c r="H1256" s="175" t="s">
        <v>1</v>
      </c>
      <c r="I1256" s="177"/>
      <c r="L1256" s="173"/>
      <c r="M1256" s="178"/>
      <c r="N1256" s="179"/>
      <c r="O1256" s="179"/>
      <c r="P1256" s="179"/>
      <c r="Q1256" s="179"/>
      <c r="R1256" s="179"/>
      <c r="S1256" s="179"/>
      <c r="T1256" s="180"/>
      <c r="AT1256" s="175" t="s">
        <v>167</v>
      </c>
      <c r="AU1256" s="175" t="s">
        <v>157</v>
      </c>
      <c r="AV1256" s="13" t="s">
        <v>81</v>
      </c>
      <c r="AW1256" s="13" t="s">
        <v>30</v>
      </c>
      <c r="AX1256" s="13" t="s">
        <v>76</v>
      </c>
      <c r="AY1256" s="175" t="s">
        <v>150</v>
      </c>
    </row>
    <row r="1257" spans="1:65" s="13" customFormat="1" ht="11.25">
      <c r="B1257" s="173"/>
      <c r="D1257" s="174" t="s">
        <v>167</v>
      </c>
      <c r="E1257" s="175" t="s">
        <v>1</v>
      </c>
      <c r="F1257" s="176" t="s">
        <v>309</v>
      </c>
      <c r="H1257" s="175" t="s">
        <v>1</v>
      </c>
      <c r="I1257" s="177"/>
      <c r="L1257" s="173"/>
      <c r="M1257" s="178"/>
      <c r="N1257" s="179"/>
      <c r="O1257" s="179"/>
      <c r="P1257" s="179"/>
      <c r="Q1257" s="179"/>
      <c r="R1257" s="179"/>
      <c r="S1257" s="179"/>
      <c r="T1257" s="180"/>
      <c r="AT1257" s="175" t="s">
        <v>167</v>
      </c>
      <c r="AU1257" s="175" t="s">
        <v>157</v>
      </c>
      <c r="AV1257" s="13" t="s">
        <v>81</v>
      </c>
      <c r="AW1257" s="13" t="s">
        <v>30</v>
      </c>
      <c r="AX1257" s="13" t="s">
        <v>76</v>
      </c>
      <c r="AY1257" s="175" t="s">
        <v>150</v>
      </c>
    </row>
    <row r="1258" spans="1:65" s="14" customFormat="1" ht="22.5">
      <c r="B1258" s="181"/>
      <c r="D1258" s="174" t="s">
        <v>167</v>
      </c>
      <c r="E1258" s="182" t="s">
        <v>1</v>
      </c>
      <c r="F1258" s="183" t="s">
        <v>1092</v>
      </c>
      <c r="H1258" s="184">
        <v>291.47000000000003</v>
      </c>
      <c r="I1258" s="185"/>
      <c r="L1258" s="181"/>
      <c r="M1258" s="186"/>
      <c r="N1258" s="187"/>
      <c r="O1258" s="187"/>
      <c r="P1258" s="187"/>
      <c r="Q1258" s="187"/>
      <c r="R1258" s="187"/>
      <c r="S1258" s="187"/>
      <c r="T1258" s="188"/>
      <c r="AT1258" s="182" t="s">
        <v>167</v>
      </c>
      <c r="AU1258" s="182" t="s">
        <v>157</v>
      </c>
      <c r="AV1258" s="14" t="s">
        <v>157</v>
      </c>
      <c r="AW1258" s="14" t="s">
        <v>30</v>
      </c>
      <c r="AX1258" s="14" t="s">
        <v>76</v>
      </c>
      <c r="AY1258" s="182" t="s">
        <v>150</v>
      </c>
    </row>
    <row r="1259" spans="1:65" s="13" customFormat="1" ht="11.25">
      <c r="B1259" s="173"/>
      <c r="D1259" s="174" t="s">
        <v>167</v>
      </c>
      <c r="E1259" s="175" t="s">
        <v>1</v>
      </c>
      <c r="F1259" s="176" t="s">
        <v>1097</v>
      </c>
      <c r="H1259" s="175" t="s">
        <v>1</v>
      </c>
      <c r="I1259" s="177"/>
      <c r="L1259" s="173"/>
      <c r="M1259" s="178"/>
      <c r="N1259" s="179"/>
      <c r="O1259" s="179"/>
      <c r="P1259" s="179"/>
      <c r="Q1259" s="179"/>
      <c r="R1259" s="179"/>
      <c r="S1259" s="179"/>
      <c r="T1259" s="180"/>
      <c r="AT1259" s="175" t="s">
        <v>167</v>
      </c>
      <c r="AU1259" s="175" t="s">
        <v>157</v>
      </c>
      <c r="AV1259" s="13" t="s">
        <v>81</v>
      </c>
      <c r="AW1259" s="13" t="s">
        <v>30</v>
      </c>
      <c r="AX1259" s="13" t="s">
        <v>76</v>
      </c>
      <c r="AY1259" s="175" t="s">
        <v>150</v>
      </c>
    </row>
    <row r="1260" spans="1:65" s="13" customFormat="1" ht="11.25">
      <c r="B1260" s="173"/>
      <c r="D1260" s="174" t="s">
        <v>167</v>
      </c>
      <c r="E1260" s="175" t="s">
        <v>1</v>
      </c>
      <c r="F1260" s="176" t="s">
        <v>396</v>
      </c>
      <c r="H1260" s="175" t="s">
        <v>1</v>
      </c>
      <c r="I1260" s="177"/>
      <c r="L1260" s="173"/>
      <c r="M1260" s="178"/>
      <c r="N1260" s="179"/>
      <c r="O1260" s="179"/>
      <c r="P1260" s="179"/>
      <c r="Q1260" s="179"/>
      <c r="R1260" s="179"/>
      <c r="S1260" s="179"/>
      <c r="T1260" s="180"/>
      <c r="AT1260" s="175" t="s">
        <v>167</v>
      </c>
      <c r="AU1260" s="175" t="s">
        <v>157</v>
      </c>
      <c r="AV1260" s="13" t="s">
        <v>81</v>
      </c>
      <c r="AW1260" s="13" t="s">
        <v>30</v>
      </c>
      <c r="AX1260" s="13" t="s">
        <v>76</v>
      </c>
      <c r="AY1260" s="175" t="s">
        <v>150</v>
      </c>
    </row>
    <row r="1261" spans="1:65" s="14" customFormat="1" ht="22.5">
      <c r="B1261" s="181"/>
      <c r="D1261" s="174" t="s">
        <v>167</v>
      </c>
      <c r="E1261" s="182" t="s">
        <v>1</v>
      </c>
      <c r="F1261" s="183" t="s">
        <v>1098</v>
      </c>
      <c r="H1261" s="184">
        <v>79.98</v>
      </c>
      <c r="I1261" s="185"/>
      <c r="L1261" s="181"/>
      <c r="M1261" s="186"/>
      <c r="N1261" s="187"/>
      <c r="O1261" s="187"/>
      <c r="P1261" s="187"/>
      <c r="Q1261" s="187"/>
      <c r="R1261" s="187"/>
      <c r="S1261" s="187"/>
      <c r="T1261" s="188"/>
      <c r="AT1261" s="182" t="s">
        <v>167</v>
      </c>
      <c r="AU1261" s="182" t="s">
        <v>157</v>
      </c>
      <c r="AV1261" s="14" t="s">
        <v>157</v>
      </c>
      <c r="AW1261" s="14" t="s">
        <v>30</v>
      </c>
      <c r="AX1261" s="14" t="s">
        <v>76</v>
      </c>
      <c r="AY1261" s="182" t="s">
        <v>150</v>
      </c>
    </row>
    <row r="1262" spans="1:65" s="15" customFormat="1" ht="11.25">
      <c r="B1262" s="189"/>
      <c r="D1262" s="174" t="s">
        <v>167</v>
      </c>
      <c r="E1262" s="190" t="s">
        <v>1</v>
      </c>
      <c r="F1262" s="191" t="s">
        <v>173</v>
      </c>
      <c r="H1262" s="192">
        <v>604.22</v>
      </c>
      <c r="I1262" s="193"/>
      <c r="L1262" s="189"/>
      <c r="M1262" s="194"/>
      <c r="N1262" s="195"/>
      <c r="O1262" s="195"/>
      <c r="P1262" s="195"/>
      <c r="Q1262" s="195"/>
      <c r="R1262" s="195"/>
      <c r="S1262" s="195"/>
      <c r="T1262" s="196"/>
      <c r="AT1262" s="190" t="s">
        <v>167</v>
      </c>
      <c r="AU1262" s="190" t="s">
        <v>157</v>
      </c>
      <c r="AV1262" s="15" t="s">
        <v>156</v>
      </c>
      <c r="AW1262" s="15" t="s">
        <v>30</v>
      </c>
      <c r="AX1262" s="15" t="s">
        <v>76</v>
      </c>
      <c r="AY1262" s="190" t="s">
        <v>150</v>
      </c>
    </row>
    <row r="1263" spans="1:65" s="14" customFormat="1" ht="11.25">
      <c r="B1263" s="181"/>
      <c r="D1263" s="174" t="s">
        <v>167</v>
      </c>
      <c r="E1263" s="182" t="s">
        <v>1</v>
      </c>
      <c r="F1263" s="183" t="s">
        <v>1103</v>
      </c>
      <c r="H1263" s="184">
        <v>785.48599999999999</v>
      </c>
      <c r="I1263" s="185"/>
      <c r="L1263" s="181"/>
      <c r="M1263" s="186"/>
      <c r="N1263" s="187"/>
      <c r="O1263" s="187"/>
      <c r="P1263" s="187"/>
      <c r="Q1263" s="187"/>
      <c r="R1263" s="187"/>
      <c r="S1263" s="187"/>
      <c r="T1263" s="188"/>
      <c r="AT1263" s="182" t="s">
        <v>167</v>
      </c>
      <c r="AU1263" s="182" t="s">
        <v>157</v>
      </c>
      <c r="AV1263" s="14" t="s">
        <v>157</v>
      </c>
      <c r="AW1263" s="14" t="s">
        <v>30</v>
      </c>
      <c r="AX1263" s="14" t="s">
        <v>81</v>
      </c>
      <c r="AY1263" s="182" t="s">
        <v>150</v>
      </c>
    </row>
    <row r="1264" spans="1:65" s="2" customFormat="1" ht="24" customHeight="1">
      <c r="A1264" s="33"/>
      <c r="B1264" s="158"/>
      <c r="C1264" s="159" t="s">
        <v>1104</v>
      </c>
      <c r="D1264" s="159" t="s">
        <v>152</v>
      </c>
      <c r="E1264" s="160" t="s">
        <v>1105</v>
      </c>
      <c r="F1264" s="161" t="s">
        <v>1106</v>
      </c>
      <c r="G1264" s="162" t="s">
        <v>155</v>
      </c>
      <c r="H1264" s="163">
        <v>858.73</v>
      </c>
      <c r="I1264" s="164"/>
      <c r="J1264" s="163">
        <f>ROUND(I1264*H1264,3)</f>
        <v>0</v>
      </c>
      <c r="K1264" s="165"/>
      <c r="L1264" s="34"/>
      <c r="M1264" s="166" t="s">
        <v>1</v>
      </c>
      <c r="N1264" s="167" t="s">
        <v>42</v>
      </c>
      <c r="O1264" s="59"/>
      <c r="P1264" s="168">
        <f>O1264*H1264</f>
        <v>0</v>
      </c>
      <c r="Q1264" s="168">
        <v>2.102E-2</v>
      </c>
      <c r="R1264" s="168">
        <f>Q1264*H1264</f>
        <v>18.0505046</v>
      </c>
      <c r="S1264" s="168">
        <v>0</v>
      </c>
      <c r="T1264" s="169">
        <f>S1264*H1264</f>
        <v>0</v>
      </c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R1264" s="170" t="s">
        <v>156</v>
      </c>
      <c r="AT1264" s="170" t="s">
        <v>152</v>
      </c>
      <c r="AU1264" s="170" t="s">
        <v>157</v>
      </c>
      <c r="AY1264" s="18" t="s">
        <v>150</v>
      </c>
      <c r="BE1264" s="171">
        <f>IF(N1264="základná",J1264,0)</f>
        <v>0</v>
      </c>
      <c r="BF1264" s="171">
        <f>IF(N1264="znížená",J1264,0)</f>
        <v>0</v>
      </c>
      <c r="BG1264" s="171">
        <f>IF(N1264="zákl. prenesená",J1264,0)</f>
        <v>0</v>
      </c>
      <c r="BH1264" s="171">
        <f>IF(N1264="zníž. prenesená",J1264,0)</f>
        <v>0</v>
      </c>
      <c r="BI1264" s="171">
        <f>IF(N1264="nulová",J1264,0)</f>
        <v>0</v>
      </c>
      <c r="BJ1264" s="18" t="s">
        <v>157</v>
      </c>
      <c r="BK1264" s="172">
        <f>ROUND(I1264*H1264,3)</f>
        <v>0</v>
      </c>
      <c r="BL1264" s="18" t="s">
        <v>156</v>
      </c>
      <c r="BM1264" s="170" t="s">
        <v>1107</v>
      </c>
    </row>
    <row r="1265" spans="1:65" s="13" customFormat="1" ht="11.25">
      <c r="B1265" s="173"/>
      <c r="D1265" s="174" t="s">
        <v>167</v>
      </c>
      <c r="E1265" s="175" t="s">
        <v>1</v>
      </c>
      <c r="F1265" s="176" t="s">
        <v>1108</v>
      </c>
      <c r="H1265" s="175" t="s">
        <v>1</v>
      </c>
      <c r="I1265" s="177"/>
      <c r="L1265" s="173"/>
      <c r="M1265" s="178"/>
      <c r="N1265" s="179"/>
      <c r="O1265" s="179"/>
      <c r="P1265" s="179"/>
      <c r="Q1265" s="179"/>
      <c r="R1265" s="179"/>
      <c r="S1265" s="179"/>
      <c r="T1265" s="180"/>
      <c r="AT1265" s="175" t="s">
        <v>167</v>
      </c>
      <c r="AU1265" s="175" t="s">
        <v>157</v>
      </c>
      <c r="AV1265" s="13" t="s">
        <v>81</v>
      </c>
      <c r="AW1265" s="13" t="s">
        <v>30</v>
      </c>
      <c r="AX1265" s="13" t="s">
        <v>76</v>
      </c>
      <c r="AY1265" s="175" t="s">
        <v>150</v>
      </c>
    </row>
    <row r="1266" spans="1:65" s="13" customFormat="1" ht="11.25">
      <c r="B1266" s="173"/>
      <c r="D1266" s="174" t="s">
        <v>167</v>
      </c>
      <c r="E1266" s="175" t="s">
        <v>1</v>
      </c>
      <c r="F1266" s="176" t="s">
        <v>1109</v>
      </c>
      <c r="H1266" s="175" t="s">
        <v>1</v>
      </c>
      <c r="I1266" s="177"/>
      <c r="L1266" s="173"/>
      <c r="M1266" s="178"/>
      <c r="N1266" s="179"/>
      <c r="O1266" s="179"/>
      <c r="P1266" s="179"/>
      <c r="Q1266" s="179"/>
      <c r="R1266" s="179"/>
      <c r="S1266" s="179"/>
      <c r="T1266" s="180"/>
      <c r="AT1266" s="175" t="s">
        <v>167</v>
      </c>
      <c r="AU1266" s="175" t="s">
        <v>157</v>
      </c>
      <c r="AV1266" s="13" t="s">
        <v>81</v>
      </c>
      <c r="AW1266" s="13" t="s">
        <v>30</v>
      </c>
      <c r="AX1266" s="13" t="s">
        <v>76</v>
      </c>
      <c r="AY1266" s="175" t="s">
        <v>150</v>
      </c>
    </row>
    <row r="1267" spans="1:65" s="14" customFormat="1" ht="11.25">
      <c r="B1267" s="181"/>
      <c r="D1267" s="174" t="s">
        <v>167</v>
      </c>
      <c r="E1267" s="182" t="s">
        <v>1</v>
      </c>
      <c r="F1267" s="183" t="s">
        <v>1110</v>
      </c>
      <c r="H1267" s="184">
        <v>150.44999999999999</v>
      </c>
      <c r="I1267" s="185"/>
      <c r="L1267" s="181"/>
      <c r="M1267" s="186"/>
      <c r="N1267" s="187"/>
      <c r="O1267" s="187"/>
      <c r="P1267" s="187"/>
      <c r="Q1267" s="187"/>
      <c r="R1267" s="187"/>
      <c r="S1267" s="187"/>
      <c r="T1267" s="188"/>
      <c r="AT1267" s="182" t="s">
        <v>167</v>
      </c>
      <c r="AU1267" s="182" t="s">
        <v>157</v>
      </c>
      <c r="AV1267" s="14" t="s">
        <v>157</v>
      </c>
      <c r="AW1267" s="14" t="s">
        <v>30</v>
      </c>
      <c r="AX1267" s="14" t="s">
        <v>76</v>
      </c>
      <c r="AY1267" s="182" t="s">
        <v>150</v>
      </c>
    </row>
    <row r="1268" spans="1:65" s="13" customFormat="1" ht="11.25">
      <c r="B1268" s="173"/>
      <c r="D1268" s="174" t="s">
        <v>167</v>
      </c>
      <c r="E1268" s="175" t="s">
        <v>1</v>
      </c>
      <c r="F1268" s="176" t="s">
        <v>1111</v>
      </c>
      <c r="H1268" s="175" t="s">
        <v>1</v>
      </c>
      <c r="I1268" s="177"/>
      <c r="L1268" s="173"/>
      <c r="M1268" s="178"/>
      <c r="N1268" s="179"/>
      <c r="O1268" s="179"/>
      <c r="P1268" s="179"/>
      <c r="Q1268" s="179"/>
      <c r="R1268" s="179"/>
      <c r="S1268" s="179"/>
      <c r="T1268" s="180"/>
      <c r="AT1268" s="175" t="s">
        <v>167</v>
      </c>
      <c r="AU1268" s="175" t="s">
        <v>157</v>
      </c>
      <c r="AV1268" s="13" t="s">
        <v>81</v>
      </c>
      <c r="AW1268" s="13" t="s">
        <v>30</v>
      </c>
      <c r="AX1268" s="13" t="s">
        <v>76</v>
      </c>
      <c r="AY1268" s="175" t="s">
        <v>150</v>
      </c>
    </row>
    <row r="1269" spans="1:65" s="14" customFormat="1" ht="22.5">
      <c r="B1269" s="181"/>
      <c r="D1269" s="174" t="s">
        <v>167</v>
      </c>
      <c r="E1269" s="182" t="s">
        <v>1</v>
      </c>
      <c r="F1269" s="183" t="s">
        <v>1112</v>
      </c>
      <c r="H1269" s="184">
        <v>216.9</v>
      </c>
      <c r="I1269" s="185"/>
      <c r="L1269" s="181"/>
      <c r="M1269" s="186"/>
      <c r="N1269" s="187"/>
      <c r="O1269" s="187"/>
      <c r="P1269" s="187"/>
      <c r="Q1269" s="187"/>
      <c r="R1269" s="187"/>
      <c r="S1269" s="187"/>
      <c r="T1269" s="188"/>
      <c r="AT1269" s="182" t="s">
        <v>167</v>
      </c>
      <c r="AU1269" s="182" t="s">
        <v>157</v>
      </c>
      <c r="AV1269" s="14" t="s">
        <v>157</v>
      </c>
      <c r="AW1269" s="14" t="s">
        <v>30</v>
      </c>
      <c r="AX1269" s="14" t="s">
        <v>76</v>
      </c>
      <c r="AY1269" s="182" t="s">
        <v>150</v>
      </c>
    </row>
    <row r="1270" spans="1:65" s="16" customFormat="1" ht="11.25">
      <c r="B1270" s="197"/>
      <c r="D1270" s="174" t="s">
        <v>167</v>
      </c>
      <c r="E1270" s="198" t="s">
        <v>1</v>
      </c>
      <c r="F1270" s="199" t="s">
        <v>299</v>
      </c>
      <c r="H1270" s="200">
        <v>367.35</v>
      </c>
      <c r="I1270" s="201"/>
      <c r="L1270" s="197"/>
      <c r="M1270" s="202"/>
      <c r="N1270" s="203"/>
      <c r="O1270" s="203"/>
      <c r="P1270" s="203"/>
      <c r="Q1270" s="203"/>
      <c r="R1270" s="203"/>
      <c r="S1270" s="203"/>
      <c r="T1270" s="204"/>
      <c r="AT1270" s="198" t="s">
        <v>167</v>
      </c>
      <c r="AU1270" s="198" t="s">
        <v>157</v>
      </c>
      <c r="AV1270" s="16" t="s">
        <v>162</v>
      </c>
      <c r="AW1270" s="16" t="s">
        <v>30</v>
      </c>
      <c r="AX1270" s="16" t="s">
        <v>76</v>
      </c>
      <c r="AY1270" s="198" t="s">
        <v>150</v>
      </c>
    </row>
    <row r="1271" spans="1:65" s="13" customFormat="1" ht="11.25">
      <c r="B1271" s="173"/>
      <c r="D1271" s="174" t="s">
        <v>167</v>
      </c>
      <c r="E1271" s="175" t="s">
        <v>1</v>
      </c>
      <c r="F1271" s="176" t="s">
        <v>1113</v>
      </c>
      <c r="H1271" s="175" t="s">
        <v>1</v>
      </c>
      <c r="I1271" s="177"/>
      <c r="L1271" s="173"/>
      <c r="M1271" s="178"/>
      <c r="N1271" s="179"/>
      <c r="O1271" s="179"/>
      <c r="P1271" s="179"/>
      <c r="Q1271" s="179"/>
      <c r="R1271" s="179"/>
      <c r="S1271" s="179"/>
      <c r="T1271" s="180"/>
      <c r="AT1271" s="175" t="s">
        <v>167</v>
      </c>
      <c r="AU1271" s="175" t="s">
        <v>157</v>
      </c>
      <c r="AV1271" s="13" t="s">
        <v>81</v>
      </c>
      <c r="AW1271" s="13" t="s">
        <v>30</v>
      </c>
      <c r="AX1271" s="13" t="s">
        <v>76</v>
      </c>
      <c r="AY1271" s="175" t="s">
        <v>150</v>
      </c>
    </row>
    <row r="1272" spans="1:65" s="13" customFormat="1" ht="11.25">
      <c r="B1272" s="173"/>
      <c r="D1272" s="174" t="s">
        <v>167</v>
      </c>
      <c r="E1272" s="175" t="s">
        <v>1</v>
      </c>
      <c r="F1272" s="176" t="s">
        <v>1109</v>
      </c>
      <c r="H1272" s="175" t="s">
        <v>1</v>
      </c>
      <c r="I1272" s="177"/>
      <c r="L1272" s="173"/>
      <c r="M1272" s="178"/>
      <c r="N1272" s="179"/>
      <c r="O1272" s="179"/>
      <c r="P1272" s="179"/>
      <c r="Q1272" s="179"/>
      <c r="R1272" s="179"/>
      <c r="S1272" s="179"/>
      <c r="T1272" s="180"/>
      <c r="AT1272" s="175" t="s">
        <v>167</v>
      </c>
      <c r="AU1272" s="175" t="s">
        <v>157</v>
      </c>
      <c r="AV1272" s="13" t="s">
        <v>81</v>
      </c>
      <c r="AW1272" s="13" t="s">
        <v>30</v>
      </c>
      <c r="AX1272" s="13" t="s">
        <v>76</v>
      </c>
      <c r="AY1272" s="175" t="s">
        <v>150</v>
      </c>
    </row>
    <row r="1273" spans="1:65" s="14" customFormat="1" ht="11.25">
      <c r="B1273" s="181"/>
      <c r="D1273" s="174" t="s">
        <v>167</v>
      </c>
      <c r="E1273" s="182" t="s">
        <v>1</v>
      </c>
      <c r="F1273" s="183" t="s">
        <v>1114</v>
      </c>
      <c r="H1273" s="184">
        <v>222.34</v>
      </c>
      <c r="I1273" s="185"/>
      <c r="L1273" s="181"/>
      <c r="M1273" s="186"/>
      <c r="N1273" s="187"/>
      <c r="O1273" s="187"/>
      <c r="P1273" s="187"/>
      <c r="Q1273" s="187"/>
      <c r="R1273" s="187"/>
      <c r="S1273" s="187"/>
      <c r="T1273" s="188"/>
      <c r="AT1273" s="182" t="s">
        <v>167</v>
      </c>
      <c r="AU1273" s="182" t="s">
        <v>157</v>
      </c>
      <c r="AV1273" s="14" t="s">
        <v>157</v>
      </c>
      <c r="AW1273" s="14" t="s">
        <v>30</v>
      </c>
      <c r="AX1273" s="14" t="s">
        <v>76</v>
      </c>
      <c r="AY1273" s="182" t="s">
        <v>150</v>
      </c>
    </row>
    <row r="1274" spans="1:65" s="13" customFormat="1" ht="11.25">
      <c r="B1274" s="173"/>
      <c r="D1274" s="174" t="s">
        <v>167</v>
      </c>
      <c r="E1274" s="175" t="s">
        <v>1</v>
      </c>
      <c r="F1274" s="176" t="s">
        <v>1111</v>
      </c>
      <c r="H1274" s="175" t="s">
        <v>1</v>
      </c>
      <c r="I1274" s="177"/>
      <c r="L1274" s="173"/>
      <c r="M1274" s="178"/>
      <c r="N1274" s="179"/>
      <c r="O1274" s="179"/>
      <c r="P1274" s="179"/>
      <c r="Q1274" s="179"/>
      <c r="R1274" s="179"/>
      <c r="S1274" s="179"/>
      <c r="T1274" s="180"/>
      <c r="AT1274" s="175" t="s">
        <v>167</v>
      </c>
      <c r="AU1274" s="175" t="s">
        <v>157</v>
      </c>
      <c r="AV1274" s="13" t="s">
        <v>81</v>
      </c>
      <c r="AW1274" s="13" t="s">
        <v>30</v>
      </c>
      <c r="AX1274" s="13" t="s">
        <v>76</v>
      </c>
      <c r="AY1274" s="175" t="s">
        <v>150</v>
      </c>
    </row>
    <row r="1275" spans="1:65" s="14" customFormat="1" ht="22.5">
      <c r="B1275" s="181"/>
      <c r="D1275" s="174" t="s">
        <v>167</v>
      </c>
      <c r="E1275" s="182" t="s">
        <v>1</v>
      </c>
      <c r="F1275" s="183" t="s">
        <v>1115</v>
      </c>
      <c r="H1275" s="184">
        <v>269.04000000000002</v>
      </c>
      <c r="I1275" s="185"/>
      <c r="L1275" s="181"/>
      <c r="M1275" s="186"/>
      <c r="N1275" s="187"/>
      <c r="O1275" s="187"/>
      <c r="P1275" s="187"/>
      <c r="Q1275" s="187"/>
      <c r="R1275" s="187"/>
      <c r="S1275" s="187"/>
      <c r="T1275" s="188"/>
      <c r="AT1275" s="182" t="s">
        <v>167</v>
      </c>
      <c r="AU1275" s="182" t="s">
        <v>157</v>
      </c>
      <c r="AV1275" s="14" t="s">
        <v>157</v>
      </c>
      <c r="AW1275" s="14" t="s">
        <v>30</v>
      </c>
      <c r="AX1275" s="14" t="s">
        <v>76</v>
      </c>
      <c r="AY1275" s="182" t="s">
        <v>150</v>
      </c>
    </row>
    <row r="1276" spans="1:65" s="16" customFormat="1" ht="11.25">
      <c r="B1276" s="197"/>
      <c r="D1276" s="174" t="s">
        <v>167</v>
      </c>
      <c r="E1276" s="198" t="s">
        <v>1</v>
      </c>
      <c r="F1276" s="199" t="s">
        <v>299</v>
      </c>
      <c r="H1276" s="200">
        <v>491.38</v>
      </c>
      <c r="I1276" s="201"/>
      <c r="L1276" s="197"/>
      <c r="M1276" s="202"/>
      <c r="N1276" s="203"/>
      <c r="O1276" s="203"/>
      <c r="P1276" s="203"/>
      <c r="Q1276" s="203"/>
      <c r="R1276" s="203"/>
      <c r="S1276" s="203"/>
      <c r="T1276" s="204"/>
      <c r="AT1276" s="198" t="s">
        <v>167</v>
      </c>
      <c r="AU1276" s="198" t="s">
        <v>157</v>
      </c>
      <c r="AV1276" s="16" t="s">
        <v>162</v>
      </c>
      <c r="AW1276" s="16" t="s">
        <v>30</v>
      </c>
      <c r="AX1276" s="16" t="s">
        <v>76</v>
      </c>
      <c r="AY1276" s="198" t="s">
        <v>150</v>
      </c>
    </row>
    <row r="1277" spans="1:65" s="15" customFormat="1" ht="11.25">
      <c r="B1277" s="189"/>
      <c r="D1277" s="174" t="s">
        <v>167</v>
      </c>
      <c r="E1277" s="190" t="s">
        <v>1</v>
      </c>
      <c r="F1277" s="191" t="s">
        <v>173</v>
      </c>
      <c r="H1277" s="192">
        <v>858.73</v>
      </c>
      <c r="I1277" s="193"/>
      <c r="L1277" s="189"/>
      <c r="M1277" s="194"/>
      <c r="N1277" s="195"/>
      <c r="O1277" s="195"/>
      <c r="P1277" s="195"/>
      <c r="Q1277" s="195"/>
      <c r="R1277" s="195"/>
      <c r="S1277" s="195"/>
      <c r="T1277" s="196"/>
      <c r="AT1277" s="190" t="s">
        <v>167</v>
      </c>
      <c r="AU1277" s="190" t="s">
        <v>157</v>
      </c>
      <c r="AV1277" s="15" t="s">
        <v>156</v>
      </c>
      <c r="AW1277" s="15" t="s">
        <v>30</v>
      </c>
      <c r="AX1277" s="15" t="s">
        <v>81</v>
      </c>
      <c r="AY1277" s="190" t="s">
        <v>150</v>
      </c>
    </row>
    <row r="1278" spans="1:65" s="2" customFormat="1" ht="36" customHeight="1">
      <c r="A1278" s="33"/>
      <c r="B1278" s="158"/>
      <c r="C1278" s="159" t="s">
        <v>1116</v>
      </c>
      <c r="D1278" s="159" t="s">
        <v>152</v>
      </c>
      <c r="E1278" s="160" t="s">
        <v>1117</v>
      </c>
      <c r="F1278" s="161" t="s">
        <v>1118</v>
      </c>
      <c r="G1278" s="162" t="s">
        <v>155</v>
      </c>
      <c r="H1278" s="163">
        <v>1382.97</v>
      </c>
      <c r="I1278" s="164"/>
      <c r="J1278" s="163">
        <f>ROUND(I1278*H1278,3)</f>
        <v>0</v>
      </c>
      <c r="K1278" s="165"/>
      <c r="L1278" s="34"/>
      <c r="M1278" s="166" t="s">
        <v>1</v>
      </c>
      <c r="N1278" s="167" t="s">
        <v>42</v>
      </c>
      <c r="O1278" s="59"/>
      <c r="P1278" s="168">
        <f>O1278*H1278</f>
        <v>0</v>
      </c>
      <c r="Q1278" s="168">
        <v>2.102E-2</v>
      </c>
      <c r="R1278" s="168">
        <f>Q1278*H1278</f>
        <v>29.070029400000003</v>
      </c>
      <c r="S1278" s="168">
        <v>0</v>
      </c>
      <c r="T1278" s="169">
        <f>S1278*H1278</f>
        <v>0</v>
      </c>
      <c r="U1278" s="33"/>
      <c r="V1278" s="33"/>
      <c r="W1278" s="33"/>
      <c r="X1278" s="33"/>
      <c r="Y1278" s="33"/>
      <c r="Z1278" s="33"/>
      <c r="AA1278" s="33"/>
      <c r="AB1278" s="33"/>
      <c r="AC1278" s="33"/>
      <c r="AD1278" s="33"/>
      <c r="AE1278" s="33"/>
      <c r="AR1278" s="170" t="s">
        <v>156</v>
      </c>
      <c r="AT1278" s="170" t="s">
        <v>152</v>
      </c>
      <c r="AU1278" s="170" t="s">
        <v>157</v>
      </c>
      <c r="AY1278" s="18" t="s">
        <v>150</v>
      </c>
      <c r="BE1278" s="171">
        <f>IF(N1278="základná",J1278,0)</f>
        <v>0</v>
      </c>
      <c r="BF1278" s="171">
        <f>IF(N1278="znížená",J1278,0)</f>
        <v>0</v>
      </c>
      <c r="BG1278" s="171">
        <f>IF(N1278="zákl. prenesená",J1278,0)</f>
        <v>0</v>
      </c>
      <c r="BH1278" s="171">
        <f>IF(N1278="zníž. prenesená",J1278,0)</f>
        <v>0</v>
      </c>
      <c r="BI1278" s="171">
        <f>IF(N1278="nulová",J1278,0)</f>
        <v>0</v>
      </c>
      <c r="BJ1278" s="18" t="s">
        <v>157</v>
      </c>
      <c r="BK1278" s="172">
        <f>ROUND(I1278*H1278,3)</f>
        <v>0</v>
      </c>
      <c r="BL1278" s="18" t="s">
        <v>156</v>
      </c>
      <c r="BM1278" s="170" t="s">
        <v>1119</v>
      </c>
    </row>
    <row r="1279" spans="1:65" s="13" customFormat="1" ht="11.25">
      <c r="B1279" s="173"/>
      <c r="D1279" s="174" t="s">
        <v>167</v>
      </c>
      <c r="E1279" s="175" t="s">
        <v>1</v>
      </c>
      <c r="F1279" s="176" t="s">
        <v>1108</v>
      </c>
      <c r="H1279" s="175" t="s">
        <v>1</v>
      </c>
      <c r="I1279" s="177"/>
      <c r="L1279" s="173"/>
      <c r="M1279" s="178"/>
      <c r="N1279" s="179"/>
      <c r="O1279" s="179"/>
      <c r="P1279" s="179"/>
      <c r="Q1279" s="179"/>
      <c r="R1279" s="179"/>
      <c r="S1279" s="179"/>
      <c r="T1279" s="180"/>
      <c r="AT1279" s="175" t="s">
        <v>167</v>
      </c>
      <c r="AU1279" s="175" t="s">
        <v>157</v>
      </c>
      <c r="AV1279" s="13" t="s">
        <v>81</v>
      </c>
      <c r="AW1279" s="13" t="s">
        <v>30</v>
      </c>
      <c r="AX1279" s="13" t="s">
        <v>76</v>
      </c>
      <c r="AY1279" s="175" t="s">
        <v>150</v>
      </c>
    </row>
    <row r="1280" spans="1:65" s="13" customFormat="1" ht="11.25">
      <c r="B1280" s="173"/>
      <c r="D1280" s="174" t="s">
        <v>167</v>
      </c>
      <c r="E1280" s="175" t="s">
        <v>1</v>
      </c>
      <c r="F1280" s="176" t="s">
        <v>1109</v>
      </c>
      <c r="H1280" s="175" t="s">
        <v>1</v>
      </c>
      <c r="I1280" s="177"/>
      <c r="L1280" s="173"/>
      <c r="M1280" s="178"/>
      <c r="N1280" s="179"/>
      <c r="O1280" s="179"/>
      <c r="P1280" s="179"/>
      <c r="Q1280" s="179"/>
      <c r="R1280" s="179"/>
      <c r="S1280" s="179"/>
      <c r="T1280" s="180"/>
      <c r="AT1280" s="175" t="s">
        <v>167</v>
      </c>
      <c r="AU1280" s="175" t="s">
        <v>157</v>
      </c>
      <c r="AV1280" s="13" t="s">
        <v>81</v>
      </c>
      <c r="AW1280" s="13" t="s">
        <v>30</v>
      </c>
      <c r="AX1280" s="13" t="s">
        <v>76</v>
      </c>
      <c r="AY1280" s="175" t="s">
        <v>150</v>
      </c>
    </row>
    <row r="1281" spans="2:51" s="14" customFormat="1" ht="11.25">
      <c r="B1281" s="181"/>
      <c r="D1281" s="174" t="s">
        <v>167</v>
      </c>
      <c r="E1281" s="182" t="s">
        <v>1</v>
      </c>
      <c r="F1281" s="183" t="s">
        <v>1110</v>
      </c>
      <c r="H1281" s="184">
        <v>150.44999999999999</v>
      </c>
      <c r="I1281" s="185"/>
      <c r="L1281" s="181"/>
      <c r="M1281" s="186"/>
      <c r="N1281" s="187"/>
      <c r="O1281" s="187"/>
      <c r="P1281" s="187"/>
      <c r="Q1281" s="187"/>
      <c r="R1281" s="187"/>
      <c r="S1281" s="187"/>
      <c r="T1281" s="188"/>
      <c r="AT1281" s="182" t="s">
        <v>167</v>
      </c>
      <c r="AU1281" s="182" t="s">
        <v>157</v>
      </c>
      <c r="AV1281" s="14" t="s">
        <v>157</v>
      </c>
      <c r="AW1281" s="14" t="s">
        <v>30</v>
      </c>
      <c r="AX1281" s="14" t="s">
        <v>76</v>
      </c>
      <c r="AY1281" s="182" t="s">
        <v>150</v>
      </c>
    </row>
    <row r="1282" spans="2:51" s="13" customFormat="1" ht="11.25">
      <c r="B1282" s="173"/>
      <c r="D1282" s="174" t="s">
        <v>167</v>
      </c>
      <c r="E1282" s="175" t="s">
        <v>1</v>
      </c>
      <c r="F1282" s="176" t="s">
        <v>1111</v>
      </c>
      <c r="H1282" s="175" t="s">
        <v>1</v>
      </c>
      <c r="I1282" s="177"/>
      <c r="L1282" s="173"/>
      <c r="M1282" s="178"/>
      <c r="N1282" s="179"/>
      <c r="O1282" s="179"/>
      <c r="P1282" s="179"/>
      <c r="Q1282" s="179"/>
      <c r="R1282" s="179"/>
      <c r="S1282" s="179"/>
      <c r="T1282" s="180"/>
      <c r="AT1282" s="175" t="s">
        <v>167</v>
      </c>
      <c r="AU1282" s="175" t="s">
        <v>157</v>
      </c>
      <c r="AV1282" s="13" t="s">
        <v>81</v>
      </c>
      <c r="AW1282" s="13" t="s">
        <v>30</v>
      </c>
      <c r="AX1282" s="13" t="s">
        <v>76</v>
      </c>
      <c r="AY1282" s="175" t="s">
        <v>150</v>
      </c>
    </row>
    <row r="1283" spans="2:51" s="14" customFormat="1" ht="22.5">
      <c r="B1283" s="181"/>
      <c r="D1283" s="174" t="s">
        <v>167</v>
      </c>
      <c r="E1283" s="182" t="s">
        <v>1</v>
      </c>
      <c r="F1283" s="183" t="s">
        <v>1112</v>
      </c>
      <c r="H1283" s="184">
        <v>216.9</v>
      </c>
      <c r="I1283" s="185"/>
      <c r="L1283" s="181"/>
      <c r="M1283" s="186"/>
      <c r="N1283" s="187"/>
      <c r="O1283" s="187"/>
      <c r="P1283" s="187"/>
      <c r="Q1283" s="187"/>
      <c r="R1283" s="187"/>
      <c r="S1283" s="187"/>
      <c r="T1283" s="188"/>
      <c r="AT1283" s="182" t="s">
        <v>167</v>
      </c>
      <c r="AU1283" s="182" t="s">
        <v>157</v>
      </c>
      <c r="AV1283" s="14" t="s">
        <v>157</v>
      </c>
      <c r="AW1283" s="14" t="s">
        <v>30</v>
      </c>
      <c r="AX1283" s="14" t="s">
        <v>76</v>
      </c>
      <c r="AY1283" s="182" t="s">
        <v>150</v>
      </c>
    </row>
    <row r="1284" spans="2:51" s="16" customFormat="1" ht="11.25">
      <c r="B1284" s="197"/>
      <c r="D1284" s="174" t="s">
        <v>167</v>
      </c>
      <c r="E1284" s="198" t="s">
        <v>1</v>
      </c>
      <c r="F1284" s="199" t="s">
        <v>299</v>
      </c>
      <c r="H1284" s="200">
        <v>367.35</v>
      </c>
      <c r="I1284" s="201"/>
      <c r="L1284" s="197"/>
      <c r="M1284" s="202"/>
      <c r="N1284" s="203"/>
      <c r="O1284" s="203"/>
      <c r="P1284" s="203"/>
      <c r="Q1284" s="203"/>
      <c r="R1284" s="203"/>
      <c r="S1284" s="203"/>
      <c r="T1284" s="204"/>
      <c r="AT1284" s="198" t="s">
        <v>167</v>
      </c>
      <c r="AU1284" s="198" t="s">
        <v>157</v>
      </c>
      <c r="AV1284" s="16" t="s">
        <v>162</v>
      </c>
      <c r="AW1284" s="16" t="s">
        <v>30</v>
      </c>
      <c r="AX1284" s="16" t="s">
        <v>76</v>
      </c>
      <c r="AY1284" s="198" t="s">
        <v>150</v>
      </c>
    </row>
    <row r="1285" spans="2:51" s="13" customFormat="1" ht="11.25">
      <c r="B1285" s="173"/>
      <c r="D1285" s="174" t="s">
        <v>167</v>
      </c>
      <c r="E1285" s="175" t="s">
        <v>1</v>
      </c>
      <c r="F1285" s="176" t="s">
        <v>1089</v>
      </c>
      <c r="H1285" s="175" t="s">
        <v>1</v>
      </c>
      <c r="I1285" s="177"/>
      <c r="L1285" s="173"/>
      <c r="M1285" s="178"/>
      <c r="N1285" s="179"/>
      <c r="O1285" s="179"/>
      <c r="P1285" s="179"/>
      <c r="Q1285" s="179"/>
      <c r="R1285" s="179"/>
      <c r="S1285" s="179"/>
      <c r="T1285" s="180"/>
      <c r="AT1285" s="175" t="s">
        <v>167</v>
      </c>
      <c r="AU1285" s="175" t="s">
        <v>157</v>
      </c>
      <c r="AV1285" s="13" t="s">
        <v>81</v>
      </c>
      <c r="AW1285" s="13" t="s">
        <v>30</v>
      </c>
      <c r="AX1285" s="13" t="s">
        <v>76</v>
      </c>
      <c r="AY1285" s="175" t="s">
        <v>150</v>
      </c>
    </row>
    <row r="1286" spans="2:51" s="13" customFormat="1" ht="11.25">
      <c r="B1286" s="173"/>
      <c r="D1286" s="174" t="s">
        <v>167</v>
      </c>
      <c r="E1286" s="175" t="s">
        <v>1</v>
      </c>
      <c r="F1286" s="176" t="s">
        <v>309</v>
      </c>
      <c r="H1286" s="175" t="s">
        <v>1</v>
      </c>
      <c r="I1286" s="177"/>
      <c r="L1286" s="173"/>
      <c r="M1286" s="178"/>
      <c r="N1286" s="179"/>
      <c r="O1286" s="179"/>
      <c r="P1286" s="179"/>
      <c r="Q1286" s="179"/>
      <c r="R1286" s="179"/>
      <c r="S1286" s="179"/>
      <c r="T1286" s="180"/>
      <c r="AT1286" s="175" t="s">
        <v>167</v>
      </c>
      <c r="AU1286" s="175" t="s">
        <v>157</v>
      </c>
      <c r="AV1286" s="13" t="s">
        <v>81</v>
      </c>
      <c r="AW1286" s="13" t="s">
        <v>30</v>
      </c>
      <c r="AX1286" s="13" t="s">
        <v>76</v>
      </c>
      <c r="AY1286" s="175" t="s">
        <v>150</v>
      </c>
    </row>
    <row r="1287" spans="2:51" s="14" customFormat="1" ht="22.5">
      <c r="B1287" s="181"/>
      <c r="D1287" s="174" t="s">
        <v>167</v>
      </c>
      <c r="E1287" s="182" t="s">
        <v>1</v>
      </c>
      <c r="F1287" s="183" t="s">
        <v>1090</v>
      </c>
      <c r="H1287" s="184">
        <v>232.77</v>
      </c>
      <c r="I1287" s="185"/>
      <c r="L1287" s="181"/>
      <c r="M1287" s="186"/>
      <c r="N1287" s="187"/>
      <c r="O1287" s="187"/>
      <c r="P1287" s="187"/>
      <c r="Q1287" s="187"/>
      <c r="R1287" s="187"/>
      <c r="S1287" s="187"/>
      <c r="T1287" s="188"/>
      <c r="AT1287" s="182" t="s">
        <v>167</v>
      </c>
      <c r="AU1287" s="182" t="s">
        <v>157</v>
      </c>
      <c r="AV1287" s="14" t="s">
        <v>157</v>
      </c>
      <c r="AW1287" s="14" t="s">
        <v>30</v>
      </c>
      <c r="AX1287" s="14" t="s">
        <v>76</v>
      </c>
      <c r="AY1287" s="182" t="s">
        <v>150</v>
      </c>
    </row>
    <row r="1288" spans="2:51" s="16" customFormat="1" ht="11.25">
      <c r="B1288" s="197"/>
      <c r="D1288" s="174" t="s">
        <v>167</v>
      </c>
      <c r="E1288" s="198" t="s">
        <v>1</v>
      </c>
      <c r="F1288" s="199" t="s">
        <v>299</v>
      </c>
      <c r="H1288" s="200">
        <v>232.77</v>
      </c>
      <c r="I1288" s="201"/>
      <c r="L1288" s="197"/>
      <c r="M1288" s="202"/>
      <c r="N1288" s="203"/>
      <c r="O1288" s="203"/>
      <c r="P1288" s="203"/>
      <c r="Q1288" s="203"/>
      <c r="R1288" s="203"/>
      <c r="S1288" s="203"/>
      <c r="T1288" s="204"/>
      <c r="AT1288" s="198" t="s">
        <v>167</v>
      </c>
      <c r="AU1288" s="198" t="s">
        <v>157</v>
      </c>
      <c r="AV1288" s="16" t="s">
        <v>162</v>
      </c>
      <c r="AW1288" s="16" t="s">
        <v>30</v>
      </c>
      <c r="AX1288" s="16" t="s">
        <v>76</v>
      </c>
      <c r="AY1288" s="198" t="s">
        <v>150</v>
      </c>
    </row>
    <row r="1289" spans="2:51" s="13" customFormat="1" ht="11.25">
      <c r="B1289" s="173"/>
      <c r="D1289" s="174" t="s">
        <v>167</v>
      </c>
      <c r="E1289" s="175" t="s">
        <v>1</v>
      </c>
      <c r="F1289" s="176" t="s">
        <v>1113</v>
      </c>
      <c r="H1289" s="175" t="s">
        <v>1</v>
      </c>
      <c r="I1289" s="177"/>
      <c r="L1289" s="173"/>
      <c r="M1289" s="178"/>
      <c r="N1289" s="179"/>
      <c r="O1289" s="179"/>
      <c r="P1289" s="179"/>
      <c r="Q1289" s="179"/>
      <c r="R1289" s="179"/>
      <c r="S1289" s="179"/>
      <c r="T1289" s="180"/>
      <c r="AT1289" s="175" t="s">
        <v>167</v>
      </c>
      <c r="AU1289" s="175" t="s">
        <v>157</v>
      </c>
      <c r="AV1289" s="13" t="s">
        <v>81</v>
      </c>
      <c r="AW1289" s="13" t="s">
        <v>30</v>
      </c>
      <c r="AX1289" s="13" t="s">
        <v>76</v>
      </c>
      <c r="AY1289" s="175" t="s">
        <v>150</v>
      </c>
    </row>
    <row r="1290" spans="2:51" s="13" customFormat="1" ht="11.25">
      <c r="B1290" s="173"/>
      <c r="D1290" s="174" t="s">
        <v>167</v>
      </c>
      <c r="E1290" s="175" t="s">
        <v>1</v>
      </c>
      <c r="F1290" s="176" t="s">
        <v>1109</v>
      </c>
      <c r="H1290" s="175" t="s">
        <v>1</v>
      </c>
      <c r="I1290" s="177"/>
      <c r="L1290" s="173"/>
      <c r="M1290" s="178"/>
      <c r="N1290" s="179"/>
      <c r="O1290" s="179"/>
      <c r="P1290" s="179"/>
      <c r="Q1290" s="179"/>
      <c r="R1290" s="179"/>
      <c r="S1290" s="179"/>
      <c r="T1290" s="180"/>
      <c r="AT1290" s="175" t="s">
        <v>167</v>
      </c>
      <c r="AU1290" s="175" t="s">
        <v>157</v>
      </c>
      <c r="AV1290" s="13" t="s">
        <v>81</v>
      </c>
      <c r="AW1290" s="13" t="s">
        <v>30</v>
      </c>
      <c r="AX1290" s="13" t="s">
        <v>76</v>
      </c>
      <c r="AY1290" s="175" t="s">
        <v>150</v>
      </c>
    </row>
    <row r="1291" spans="2:51" s="14" customFormat="1" ht="11.25">
      <c r="B1291" s="181"/>
      <c r="D1291" s="174" t="s">
        <v>167</v>
      </c>
      <c r="E1291" s="182" t="s">
        <v>1</v>
      </c>
      <c r="F1291" s="183" t="s">
        <v>1114</v>
      </c>
      <c r="H1291" s="184">
        <v>222.34</v>
      </c>
      <c r="I1291" s="185"/>
      <c r="L1291" s="181"/>
      <c r="M1291" s="186"/>
      <c r="N1291" s="187"/>
      <c r="O1291" s="187"/>
      <c r="P1291" s="187"/>
      <c r="Q1291" s="187"/>
      <c r="R1291" s="187"/>
      <c r="S1291" s="187"/>
      <c r="T1291" s="188"/>
      <c r="AT1291" s="182" t="s">
        <v>167</v>
      </c>
      <c r="AU1291" s="182" t="s">
        <v>157</v>
      </c>
      <c r="AV1291" s="14" t="s">
        <v>157</v>
      </c>
      <c r="AW1291" s="14" t="s">
        <v>30</v>
      </c>
      <c r="AX1291" s="14" t="s">
        <v>76</v>
      </c>
      <c r="AY1291" s="182" t="s">
        <v>150</v>
      </c>
    </row>
    <row r="1292" spans="2:51" s="13" customFormat="1" ht="11.25">
      <c r="B1292" s="173"/>
      <c r="D1292" s="174" t="s">
        <v>167</v>
      </c>
      <c r="E1292" s="175" t="s">
        <v>1</v>
      </c>
      <c r="F1292" s="176" t="s">
        <v>1111</v>
      </c>
      <c r="H1292" s="175" t="s">
        <v>1</v>
      </c>
      <c r="I1292" s="177"/>
      <c r="L1292" s="173"/>
      <c r="M1292" s="178"/>
      <c r="N1292" s="179"/>
      <c r="O1292" s="179"/>
      <c r="P1292" s="179"/>
      <c r="Q1292" s="179"/>
      <c r="R1292" s="179"/>
      <c r="S1292" s="179"/>
      <c r="T1292" s="180"/>
      <c r="AT1292" s="175" t="s">
        <v>167</v>
      </c>
      <c r="AU1292" s="175" t="s">
        <v>157</v>
      </c>
      <c r="AV1292" s="13" t="s">
        <v>81</v>
      </c>
      <c r="AW1292" s="13" t="s">
        <v>30</v>
      </c>
      <c r="AX1292" s="13" t="s">
        <v>76</v>
      </c>
      <c r="AY1292" s="175" t="s">
        <v>150</v>
      </c>
    </row>
    <row r="1293" spans="2:51" s="14" customFormat="1" ht="22.5">
      <c r="B1293" s="181"/>
      <c r="D1293" s="174" t="s">
        <v>167</v>
      </c>
      <c r="E1293" s="182" t="s">
        <v>1</v>
      </c>
      <c r="F1293" s="183" t="s">
        <v>1115</v>
      </c>
      <c r="H1293" s="184">
        <v>269.04000000000002</v>
      </c>
      <c r="I1293" s="185"/>
      <c r="L1293" s="181"/>
      <c r="M1293" s="186"/>
      <c r="N1293" s="187"/>
      <c r="O1293" s="187"/>
      <c r="P1293" s="187"/>
      <c r="Q1293" s="187"/>
      <c r="R1293" s="187"/>
      <c r="S1293" s="187"/>
      <c r="T1293" s="188"/>
      <c r="AT1293" s="182" t="s">
        <v>167</v>
      </c>
      <c r="AU1293" s="182" t="s">
        <v>157</v>
      </c>
      <c r="AV1293" s="14" t="s">
        <v>157</v>
      </c>
      <c r="AW1293" s="14" t="s">
        <v>30</v>
      </c>
      <c r="AX1293" s="14" t="s">
        <v>76</v>
      </c>
      <c r="AY1293" s="182" t="s">
        <v>150</v>
      </c>
    </row>
    <row r="1294" spans="2:51" s="16" customFormat="1" ht="11.25">
      <c r="B1294" s="197"/>
      <c r="D1294" s="174" t="s">
        <v>167</v>
      </c>
      <c r="E1294" s="198" t="s">
        <v>1</v>
      </c>
      <c r="F1294" s="199" t="s">
        <v>299</v>
      </c>
      <c r="H1294" s="200">
        <v>491.38</v>
      </c>
      <c r="I1294" s="201"/>
      <c r="L1294" s="197"/>
      <c r="M1294" s="202"/>
      <c r="N1294" s="203"/>
      <c r="O1294" s="203"/>
      <c r="P1294" s="203"/>
      <c r="Q1294" s="203"/>
      <c r="R1294" s="203"/>
      <c r="S1294" s="203"/>
      <c r="T1294" s="204"/>
      <c r="AT1294" s="198" t="s">
        <v>167</v>
      </c>
      <c r="AU1294" s="198" t="s">
        <v>157</v>
      </c>
      <c r="AV1294" s="16" t="s">
        <v>162</v>
      </c>
      <c r="AW1294" s="16" t="s">
        <v>30</v>
      </c>
      <c r="AX1294" s="16" t="s">
        <v>76</v>
      </c>
      <c r="AY1294" s="198" t="s">
        <v>150</v>
      </c>
    </row>
    <row r="1295" spans="2:51" s="13" customFormat="1" ht="11.25">
      <c r="B1295" s="173"/>
      <c r="D1295" s="174" t="s">
        <v>167</v>
      </c>
      <c r="E1295" s="175" t="s">
        <v>1</v>
      </c>
      <c r="F1295" s="176" t="s">
        <v>1091</v>
      </c>
      <c r="H1295" s="175" t="s">
        <v>1</v>
      </c>
      <c r="I1295" s="177"/>
      <c r="L1295" s="173"/>
      <c r="M1295" s="178"/>
      <c r="N1295" s="179"/>
      <c r="O1295" s="179"/>
      <c r="P1295" s="179"/>
      <c r="Q1295" s="179"/>
      <c r="R1295" s="179"/>
      <c r="S1295" s="179"/>
      <c r="T1295" s="180"/>
      <c r="AT1295" s="175" t="s">
        <v>167</v>
      </c>
      <c r="AU1295" s="175" t="s">
        <v>157</v>
      </c>
      <c r="AV1295" s="13" t="s">
        <v>81</v>
      </c>
      <c r="AW1295" s="13" t="s">
        <v>30</v>
      </c>
      <c r="AX1295" s="13" t="s">
        <v>76</v>
      </c>
      <c r="AY1295" s="175" t="s">
        <v>150</v>
      </c>
    </row>
    <row r="1296" spans="2:51" s="13" customFormat="1" ht="11.25">
      <c r="B1296" s="173"/>
      <c r="D1296" s="174" t="s">
        <v>167</v>
      </c>
      <c r="E1296" s="175" t="s">
        <v>1</v>
      </c>
      <c r="F1296" s="176" t="s">
        <v>309</v>
      </c>
      <c r="H1296" s="175" t="s">
        <v>1</v>
      </c>
      <c r="I1296" s="177"/>
      <c r="L1296" s="173"/>
      <c r="M1296" s="178"/>
      <c r="N1296" s="179"/>
      <c r="O1296" s="179"/>
      <c r="P1296" s="179"/>
      <c r="Q1296" s="179"/>
      <c r="R1296" s="179"/>
      <c r="S1296" s="179"/>
      <c r="T1296" s="180"/>
      <c r="AT1296" s="175" t="s">
        <v>167</v>
      </c>
      <c r="AU1296" s="175" t="s">
        <v>157</v>
      </c>
      <c r="AV1296" s="13" t="s">
        <v>81</v>
      </c>
      <c r="AW1296" s="13" t="s">
        <v>30</v>
      </c>
      <c r="AX1296" s="13" t="s">
        <v>76</v>
      </c>
      <c r="AY1296" s="175" t="s">
        <v>150</v>
      </c>
    </row>
    <row r="1297" spans="1:65" s="14" customFormat="1" ht="22.5">
      <c r="B1297" s="181"/>
      <c r="D1297" s="174" t="s">
        <v>167</v>
      </c>
      <c r="E1297" s="182" t="s">
        <v>1</v>
      </c>
      <c r="F1297" s="183" t="s">
        <v>1092</v>
      </c>
      <c r="H1297" s="184">
        <v>291.47000000000003</v>
      </c>
      <c r="I1297" s="185"/>
      <c r="L1297" s="181"/>
      <c r="M1297" s="186"/>
      <c r="N1297" s="187"/>
      <c r="O1297" s="187"/>
      <c r="P1297" s="187"/>
      <c r="Q1297" s="187"/>
      <c r="R1297" s="187"/>
      <c r="S1297" s="187"/>
      <c r="T1297" s="188"/>
      <c r="AT1297" s="182" t="s">
        <v>167</v>
      </c>
      <c r="AU1297" s="182" t="s">
        <v>157</v>
      </c>
      <c r="AV1297" s="14" t="s">
        <v>157</v>
      </c>
      <c r="AW1297" s="14" t="s">
        <v>30</v>
      </c>
      <c r="AX1297" s="14" t="s">
        <v>76</v>
      </c>
      <c r="AY1297" s="182" t="s">
        <v>150</v>
      </c>
    </row>
    <row r="1298" spans="1:65" s="16" customFormat="1" ht="11.25">
      <c r="B1298" s="197"/>
      <c r="D1298" s="174" t="s">
        <v>167</v>
      </c>
      <c r="E1298" s="198" t="s">
        <v>1</v>
      </c>
      <c r="F1298" s="199" t="s">
        <v>299</v>
      </c>
      <c r="H1298" s="200">
        <v>291.47000000000003</v>
      </c>
      <c r="I1298" s="201"/>
      <c r="L1298" s="197"/>
      <c r="M1298" s="202"/>
      <c r="N1298" s="203"/>
      <c r="O1298" s="203"/>
      <c r="P1298" s="203"/>
      <c r="Q1298" s="203"/>
      <c r="R1298" s="203"/>
      <c r="S1298" s="203"/>
      <c r="T1298" s="204"/>
      <c r="AT1298" s="198" t="s">
        <v>167</v>
      </c>
      <c r="AU1298" s="198" t="s">
        <v>157</v>
      </c>
      <c r="AV1298" s="16" t="s">
        <v>162</v>
      </c>
      <c r="AW1298" s="16" t="s">
        <v>30</v>
      </c>
      <c r="AX1298" s="16" t="s">
        <v>76</v>
      </c>
      <c r="AY1298" s="198" t="s">
        <v>150</v>
      </c>
    </row>
    <row r="1299" spans="1:65" s="15" customFormat="1" ht="11.25">
      <c r="B1299" s="189"/>
      <c r="D1299" s="174" t="s">
        <v>167</v>
      </c>
      <c r="E1299" s="190" t="s">
        <v>1</v>
      </c>
      <c r="F1299" s="191" t="s">
        <v>173</v>
      </c>
      <c r="H1299" s="192">
        <v>1382.97</v>
      </c>
      <c r="I1299" s="193"/>
      <c r="L1299" s="189"/>
      <c r="M1299" s="194"/>
      <c r="N1299" s="195"/>
      <c r="O1299" s="195"/>
      <c r="P1299" s="195"/>
      <c r="Q1299" s="195"/>
      <c r="R1299" s="195"/>
      <c r="S1299" s="195"/>
      <c r="T1299" s="196"/>
      <c r="AT1299" s="190" t="s">
        <v>167</v>
      </c>
      <c r="AU1299" s="190" t="s">
        <v>157</v>
      </c>
      <c r="AV1299" s="15" t="s">
        <v>156</v>
      </c>
      <c r="AW1299" s="15" t="s">
        <v>30</v>
      </c>
      <c r="AX1299" s="15" t="s">
        <v>81</v>
      </c>
      <c r="AY1299" s="190" t="s">
        <v>150</v>
      </c>
    </row>
    <row r="1300" spans="1:65" s="2" customFormat="1" ht="24" customHeight="1">
      <c r="A1300" s="33"/>
      <c r="B1300" s="158"/>
      <c r="C1300" s="159" t="s">
        <v>1120</v>
      </c>
      <c r="D1300" s="159" t="s">
        <v>152</v>
      </c>
      <c r="E1300" s="160" t="s">
        <v>1121</v>
      </c>
      <c r="F1300" s="161" t="s">
        <v>1122</v>
      </c>
      <c r="G1300" s="162" t="s">
        <v>155</v>
      </c>
      <c r="H1300" s="163">
        <v>197.09</v>
      </c>
      <c r="I1300" s="164"/>
      <c r="J1300" s="163">
        <f>ROUND(I1300*H1300,3)</f>
        <v>0</v>
      </c>
      <c r="K1300" s="165"/>
      <c r="L1300" s="34"/>
      <c r="M1300" s="166" t="s">
        <v>1</v>
      </c>
      <c r="N1300" s="167" t="s">
        <v>42</v>
      </c>
      <c r="O1300" s="59"/>
      <c r="P1300" s="168">
        <f>O1300*H1300</f>
        <v>0</v>
      </c>
      <c r="Q1300" s="168">
        <v>2.1000000000000001E-2</v>
      </c>
      <c r="R1300" s="168">
        <f>Q1300*H1300</f>
        <v>4.13889</v>
      </c>
      <c r="S1300" s="168">
        <v>0</v>
      </c>
      <c r="T1300" s="169">
        <f>S1300*H1300</f>
        <v>0</v>
      </c>
      <c r="U1300" s="33"/>
      <c r="V1300" s="33"/>
      <c r="W1300" s="33"/>
      <c r="X1300" s="33"/>
      <c r="Y1300" s="33"/>
      <c r="Z1300" s="33"/>
      <c r="AA1300" s="33"/>
      <c r="AB1300" s="33"/>
      <c r="AC1300" s="33"/>
      <c r="AD1300" s="33"/>
      <c r="AE1300" s="33"/>
      <c r="AR1300" s="170" t="s">
        <v>156</v>
      </c>
      <c r="AT1300" s="170" t="s">
        <v>152</v>
      </c>
      <c r="AU1300" s="170" t="s">
        <v>157</v>
      </c>
      <c r="AY1300" s="18" t="s">
        <v>150</v>
      </c>
      <c r="BE1300" s="171">
        <f>IF(N1300="základná",J1300,0)</f>
        <v>0</v>
      </c>
      <c r="BF1300" s="171">
        <f>IF(N1300="znížená",J1300,0)</f>
        <v>0</v>
      </c>
      <c r="BG1300" s="171">
        <f>IF(N1300="zákl. prenesená",J1300,0)</f>
        <v>0</v>
      </c>
      <c r="BH1300" s="171">
        <f>IF(N1300="zníž. prenesená",J1300,0)</f>
        <v>0</v>
      </c>
      <c r="BI1300" s="171">
        <f>IF(N1300="nulová",J1300,0)</f>
        <v>0</v>
      </c>
      <c r="BJ1300" s="18" t="s">
        <v>157</v>
      </c>
      <c r="BK1300" s="172">
        <f>ROUND(I1300*H1300,3)</f>
        <v>0</v>
      </c>
      <c r="BL1300" s="18" t="s">
        <v>156</v>
      </c>
      <c r="BM1300" s="170" t="s">
        <v>1123</v>
      </c>
    </row>
    <row r="1301" spans="1:65" s="13" customFormat="1" ht="11.25">
      <c r="B1301" s="173"/>
      <c r="D1301" s="174" t="s">
        <v>167</v>
      </c>
      <c r="E1301" s="175" t="s">
        <v>1</v>
      </c>
      <c r="F1301" s="176" t="s">
        <v>1124</v>
      </c>
      <c r="H1301" s="175" t="s">
        <v>1</v>
      </c>
      <c r="I1301" s="177"/>
      <c r="L1301" s="173"/>
      <c r="M1301" s="178"/>
      <c r="N1301" s="179"/>
      <c r="O1301" s="179"/>
      <c r="P1301" s="179"/>
      <c r="Q1301" s="179"/>
      <c r="R1301" s="179"/>
      <c r="S1301" s="179"/>
      <c r="T1301" s="180"/>
      <c r="AT1301" s="175" t="s">
        <v>167</v>
      </c>
      <c r="AU1301" s="175" t="s">
        <v>157</v>
      </c>
      <c r="AV1301" s="13" t="s">
        <v>81</v>
      </c>
      <c r="AW1301" s="13" t="s">
        <v>30</v>
      </c>
      <c r="AX1301" s="13" t="s">
        <v>76</v>
      </c>
      <c r="AY1301" s="175" t="s">
        <v>150</v>
      </c>
    </row>
    <row r="1302" spans="1:65" s="13" customFormat="1" ht="11.25">
      <c r="B1302" s="173"/>
      <c r="D1302" s="174" t="s">
        <v>167</v>
      </c>
      <c r="E1302" s="175" t="s">
        <v>1</v>
      </c>
      <c r="F1302" s="176" t="s">
        <v>215</v>
      </c>
      <c r="H1302" s="175" t="s">
        <v>1</v>
      </c>
      <c r="I1302" s="177"/>
      <c r="L1302" s="173"/>
      <c r="M1302" s="178"/>
      <c r="N1302" s="179"/>
      <c r="O1302" s="179"/>
      <c r="P1302" s="179"/>
      <c r="Q1302" s="179"/>
      <c r="R1302" s="179"/>
      <c r="S1302" s="179"/>
      <c r="T1302" s="180"/>
      <c r="AT1302" s="175" t="s">
        <v>167</v>
      </c>
      <c r="AU1302" s="175" t="s">
        <v>157</v>
      </c>
      <c r="AV1302" s="13" t="s">
        <v>81</v>
      </c>
      <c r="AW1302" s="13" t="s">
        <v>30</v>
      </c>
      <c r="AX1302" s="13" t="s">
        <v>76</v>
      </c>
      <c r="AY1302" s="175" t="s">
        <v>150</v>
      </c>
    </row>
    <row r="1303" spans="1:65" s="14" customFormat="1" ht="22.5">
      <c r="B1303" s="181"/>
      <c r="D1303" s="174" t="s">
        <v>167</v>
      </c>
      <c r="E1303" s="182" t="s">
        <v>1</v>
      </c>
      <c r="F1303" s="183" t="s">
        <v>1125</v>
      </c>
      <c r="H1303" s="184">
        <v>130.16</v>
      </c>
      <c r="I1303" s="185"/>
      <c r="L1303" s="181"/>
      <c r="M1303" s="186"/>
      <c r="N1303" s="187"/>
      <c r="O1303" s="187"/>
      <c r="P1303" s="187"/>
      <c r="Q1303" s="187"/>
      <c r="R1303" s="187"/>
      <c r="S1303" s="187"/>
      <c r="T1303" s="188"/>
      <c r="AT1303" s="182" t="s">
        <v>167</v>
      </c>
      <c r="AU1303" s="182" t="s">
        <v>157</v>
      </c>
      <c r="AV1303" s="14" t="s">
        <v>157</v>
      </c>
      <c r="AW1303" s="14" t="s">
        <v>30</v>
      </c>
      <c r="AX1303" s="14" t="s">
        <v>76</v>
      </c>
      <c r="AY1303" s="182" t="s">
        <v>150</v>
      </c>
    </row>
    <row r="1304" spans="1:65" s="13" customFormat="1" ht="11.25">
      <c r="B1304" s="173"/>
      <c r="D1304" s="174" t="s">
        <v>167</v>
      </c>
      <c r="E1304" s="175" t="s">
        <v>1</v>
      </c>
      <c r="F1304" s="176" t="s">
        <v>302</v>
      </c>
      <c r="H1304" s="175" t="s">
        <v>1</v>
      </c>
      <c r="I1304" s="177"/>
      <c r="L1304" s="173"/>
      <c r="M1304" s="178"/>
      <c r="N1304" s="179"/>
      <c r="O1304" s="179"/>
      <c r="P1304" s="179"/>
      <c r="Q1304" s="179"/>
      <c r="R1304" s="179"/>
      <c r="S1304" s="179"/>
      <c r="T1304" s="180"/>
      <c r="AT1304" s="175" t="s">
        <v>167</v>
      </c>
      <c r="AU1304" s="175" t="s">
        <v>157</v>
      </c>
      <c r="AV1304" s="13" t="s">
        <v>81</v>
      </c>
      <c r="AW1304" s="13" t="s">
        <v>30</v>
      </c>
      <c r="AX1304" s="13" t="s">
        <v>76</v>
      </c>
      <c r="AY1304" s="175" t="s">
        <v>150</v>
      </c>
    </row>
    <row r="1305" spans="1:65" s="14" customFormat="1" ht="11.25">
      <c r="B1305" s="181"/>
      <c r="D1305" s="174" t="s">
        <v>167</v>
      </c>
      <c r="E1305" s="182" t="s">
        <v>1</v>
      </c>
      <c r="F1305" s="183" t="s">
        <v>1126</v>
      </c>
      <c r="H1305" s="184">
        <v>66.930000000000007</v>
      </c>
      <c r="I1305" s="185"/>
      <c r="L1305" s="181"/>
      <c r="M1305" s="186"/>
      <c r="N1305" s="187"/>
      <c r="O1305" s="187"/>
      <c r="P1305" s="187"/>
      <c r="Q1305" s="187"/>
      <c r="R1305" s="187"/>
      <c r="S1305" s="187"/>
      <c r="T1305" s="188"/>
      <c r="AT1305" s="182" t="s">
        <v>167</v>
      </c>
      <c r="AU1305" s="182" t="s">
        <v>157</v>
      </c>
      <c r="AV1305" s="14" t="s">
        <v>157</v>
      </c>
      <c r="AW1305" s="14" t="s">
        <v>30</v>
      </c>
      <c r="AX1305" s="14" t="s">
        <v>76</v>
      </c>
      <c r="AY1305" s="182" t="s">
        <v>150</v>
      </c>
    </row>
    <row r="1306" spans="1:65" s="15" customFormat="1" ht="11.25">
      <c r="B1306" s="189"/>
      <c r="D1306" s="174" t="s">
        <v>167</v>
      </c>
      <c r="E1306" s="190" t="s">
        <v>1</v>
      </c>
      <c r="F1306" s="191" t="s">
        <v>173</v>
      </c>
      <c r="H1306" s="192">
        <v>197.09</v>
      </c>
      <c r="I1306" s="193"/>
      <c r="L1306" s="189"/>
      <c r="M1306" s="194"/>
      <c r="N1306" s="195"/>
      <c r="O1306" s="195"/>
      <c r="P1306" s="195"/>
      <c r="Q1306" s="195"/>
      <c r="R1306" s="195"/>
      <c r="S1306" s="195"/>
      <c r="T1306" s="196"/>
      <c r="AT1306" s="190" t="s">
        <v>167</v>
      </c>
      <c r="AU1306" s="190" t="s">
        <v>157</v>
      </c>
      <c r="AV1306" s="15" t="s">
        <v>156</v>
      </c>
      <c r="AW1306" s="15" t="s">
        <v>30</v>
      </c>
      <c r="AX1306" s="15" t="s">
        <v>81</v>
      </c>
      <c r="AY1306" s="190" t="s">
        <v>150</v>
      </c>
    </row>
    <row r="1307" spans="1:65" s="2" customFormat="1" ht="16.5" customHeight="1">
      <c r="A1307" s="33"/>
      <c r="B1307" s="158"/>
      <c r="C1307" s="159" t="s">
        <v>1127</v>
      </c>
      <c r="D1307" s="215" t="s">
        <v>152</v>
      </c>
      <c r="E1307" s="160" t="s">
        <v>1128</v>
      </c>
      <c r="F1307" s="161" t="s">
        <v>1129</v>
      </c>
      <c r="G1307" s="162" t="s">
        <v>155</v>
      </c>
      <c r="H1307" s="163">
        <v>21.395</v>
      </c>
      <c r="I1307" s="164"/>
      <c r="J1307" s="163">
        <f>ROUND(I1307*H1307,3)</f>
        <v>0</v>
      </c>
      <c r="K1307" s="165"/>
      <c r="L1307" s="34"/>
      <c r="M1307" s="166" t="s">
        <v>1</v>
      </c>
      <c r="N1307" s="167" t="s">
        <v>42</v>
      </c>
      <c r="O1307" s="59"/>
      <c r="P1307" s="168">
        <f>O1307*H1307</f>
        <v>0</v>
      </c>
      <c r="Q1307" s="168">
        <v>2.1000000000000001E-2</v>
      </c>
      <c r="R1307" s="168">
        <f>Q1307*H1307</f>
        <v>0.449295</v>
      </c>
      <c r="S1307" s="168">
        <v>0</v>
      </c>
      <c r="T1307" s="169">
        <f>S1307*H1307</f>
        <v>0</v>
      </c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R1307" s="170" t="s">
        <v>156</v>
      </c>
      <c r="AT1307" s="170" t="s">
        <v>152</v>
      </c>
      <c r="AU1307" s="170" t="s">
        <v>157</v>
      </c>
      <c r="AY1307" s="18" t="s">
        <v>150</v>
      </c>
      <c r="BE1307" s="171">
        <f>IF(N1307="základná",J1307,0)</f>
        <v>0</v>
      </c>
      <c r="BF1307" s="171">
        <f>IF(N1307="znížená",J1307,0)</f>
        <v>0</v>
      </c>
      <c r="BG1307" s="171">
        <f>IF(N1307="zákl. prenesená",J1307,0)</f>
        <v>0</v>
      </c>
      <c r="BH1307" s="171">
        <f>IF(N1307="zníž. prenesená",J1307,0)</f>
        <v>0</v>
      </c>
      <c r="BI1307" s="171">
        <f>IF(N1307="nulová",J1307,0)</f>
        <v>0</v>
      </c>
      <c r="BJ1307" s="18" t="s">
        <v>157</v>
      </c>
      <c r="BK1307" s="172">
        <f>ROUND(I1307*H1307,3)</f>
        <v>0</v>
      </c>
      <c r="BL1307" s="18" t="s">
        <v>156</v>
      </c>
      <c r="BM1307" s="170" t="s">
        <v>1130</v>
      </c>
    </row>
    <row r="1308" spans="1:65" s="13" customFormat="1" ht="11.25">
      <c r="B1308" s="173"/>
      <c r="D1308" s="174" t="s">
        <v>167</v>
      </c>
      <c r="E1308" s="175" t="s">
        <v>1</v>
      </c>
      <c r="F1308" s="176" t="s">
        <v>1131</v>
      </c>
      <c r="H1308" s="175" t="s">
        <v>1</v>
      </c>
      <c r="I1308" s="177"/>
      <c r="L1308" s="173"/>
      <c r="M1308" s="178"/>
      <c r="N1308" s="179"/>
      <c r="O1308" s="179"/>
      <c r="P1308" s="179"/>
      <c r="Q1308" s="179"/>
      <c r="R1308" s="179"/>
      <c r="S1308" s="179"/>
      <c r="T1308" s="180"/>
      <c r="AT1308" s="175" t="s">
        <v>167</v>
      </c>
      <c r="AU1308" s="175" t="s">
        <v>157</v>
      </c>
      <c r="AV1308" s="13" t="s">
        <v>81</v>
      </c>
      <c r="AW1308" s="13" t="s">
        <v>30</v>
      </c>
      <c r="AX1308" s="13" t="s">
        <v>76</v>
      </c>
      <c r="AY1308" s="175" t="s">
        <v>150</v>
      </c>
    </row>
    <row r="1309" spans="1:65" s="13" customFormat="1" ht="11.25">
      <c r="B1309" s="173"/>
      <c r="D1309" s="174" t="s">
        <v>167</v>
      </c>
      <c r="E1309" s="175" t="s">
        <v>1</v>
      </c>
      <c r="F1309" s="176" t="s">
        <v>215</v>
      </c>
      <c r="H1309" s="175" t="s">
        <v>1</v>
      </c>
      <c r="I1309" s="177"/>
      <c r="L1309" s="173"/>
      <c r="M1309" s="178"/>
      <c r="N1309" s="179"/>
      <c r="O1309" s="179"/>
      <c r="P1309" s="179"/>
      <c r="Q1309" s="179"/>
      <c r="R1309" s="179"/>
      <c r="S1309" s="179"/>
      <c r="T1309" s="180"/>
      <c r="AT1309" s="175" t="s">
        <v>167</v>
      </c>
      <c r="AU1309" s="175" t="s">
        <v>157</v>
      </c>
      <c r="AV1309" s="13" t="s">
        <v>81</v>
      </c>
      <c r="AW1309" s="13" t="s">
        <v>30</v>
      </c>
      <c r="AX1309" s="13" t="s">
        <v>76</v>
      </c>
      <c r="AY1309" s="175" t="s">
        <v>150</v>
      </c>
    </row>
    <row r="1310" spans="1:65" s="14" customFormat="1" ht="11.25">
      <c r="B1310" s="181"/>
      <c r="D1310" s="174" t="s">
        <v>167</v>
      </c>
      <c r="E1310" s="182" t="s">
        <v>1</v>
      </c>
      <c r="F1310" s="183" t="s">
        <v>1132</v>
      </c>
      <c r="H1310" s="184">
        <v>15.03</v>
      </c>
      <c r="I1310" s="185"/>
      <c r="L1310" s="181"/>
      <c r="M1310" s="186"/>
      <c r="N1310" s="187"/>
      <c r="O1310" s="187"/>
      <c r="P1310" s="187"/>
      <c r="Q1310" s="187"/>
      <c r="R1310" s="187"/>
      <c r="S1310" s="187"/>
      <c r="T1310" s="188"/>
      <c r="AT1310" s="182" t="s">
        <v>167</v>
      </c>
      <c r="AU1310" s="182" t="s">
        <v>157</v>
      </c>
      <c r="AV1310" s="14" t="s">
        <v>157</v>
      </c>
      <c r="AW1310" s="14" t="s">
        <v>30</v>
      </c>
      <c r="AX1310" s="14" t="s">
        <v>76</v>
      </c>
      <c r="AY1310" s="182" t="s">
        <v>150</v>
      </c>
    </row>
    <row r="1311" spans="1:65" s="14" customFormat="1" ht="11.25">
      <c r="B1311" s="181"/>
      <c r="D1311" s="174" t="s">
        <v>167</v>
      </c>
      <c r="E1311" s="182" t="s">
        <v>1</v>
      </c>
      <c r="F1311" s="183" t="s">
        <v>1133</v>
      </c>
      <c r="H1311" s="184">
        <v>6.3650000000000002</v>
      </c>
      <c r="I1311" s="185"/>
      <c r="L1311" s="181"/>
      <c r="M1311" s="186"/>
      <c r="N1311" s="187"/>
      <c r="O1311" s="187"/>
      <c r="P1311" s="187"/>
      <c r="Q1311" s="187"/>
      <c r="R1311" s="187"/>
      <c r="S1311" s="187"/>
      <c r="T1311" s="188"/>
      <c r="AT1311" s="182" t="s">
        <v>167</v>
      </c>
      <c r="AU1311" s="182" t="s">
        <v>157</v>
      </c>
      <c r="AV1311" s="14" t="s">
        <v>157</v>
      </c>
      <c r="AW1311" s="14" t="s">
        <v>30</v>
      </c>
      <c r="AX1311" s="14" t="s">
        <v>76</v>
      </c>
      <c r="AY1311" s="182" t="s">
        <v>150</v>
      </c>
    </row>
    <row r="1312" spans="1:65" s="15" customFormat="1" ht="11.25">
      <c r="B1312" s="189"/>
      <c r="D1312" s="174" t="s">
        <v>167</v>
      </c>
      <c r="E1312" s="190" t="s">
        <v>1</v>
      </c>
      <c r="F1312" s="191" t="s">
        <v>173</v>
      </c>
      <c r="H1312" s="192">
        <v>21.395</v>
      </c>
      <c r="I1312" s="193"/>
      <c r="L1312" s="189"/>
      <c r="M1312" s="194"/>
      <c r="N1312" s="195"/>
      <c r="O1312" s="195"/>
      <c r="P1312" s="195"/>
      <c r="Q1312" s="195"/>
      <c r="R1312" s="195"/>
      <c r="S1312" s="195"/>
      <c r="T1312" s="196"/>
      <c r="AT1312" s="190" t="s">
        <v>167</v>
      </c>
      <c r="AU1312" s="190" t="s">
        <v>157</v>
      </c>
      <c r="AV1312" s="15" t="s">
        <v>156</v>
      </c>
      <c r="AW1312" s="15" t="s">
        <v>30</v>
      </c>
      <c r="AX1312" s="15" t="s">
        <v>81</v>
      </c>
      <c r="AY1312" s="190" t="s">
        <v>150</v>
      </c>
    </row>
    <row r="1313" spans="1:65" s="2" customFormat="1" ht="16.5" customHeight="1">
      <c r="A1313" s="33"/>
      <c r="B1313" s="158"/>
      <c r="C1313" s="159" t="s">
        <v>1134</v>
      </c>
      <c r="D1313" s="215" t="s">
        <v>152</v>
      </c>
      <c r="E1313" s="160" t="s">
        <v>1135</v>
      </c>
      <c r="F1313" s="161" t="s">
        <v>1136</v>
      </c>
      <c r="G1313" s="162" t="s">
        <v>155</v>
      </c>
      <c r="H1313" s="163">
        <v>14.75</v>
      </c>
      <c r="I1313" s="164"/>
      <c r="J1313" s="163">
        <f>ROUND(I1313*H1313,3)</f>
        <v>0</v>
      </c>
      <c r="K1313" s="165"/>
      <c r="L1313" s="34"/>
      <c r="M1313" s="166" t="s">
        <v>1</v>
      </c>
      <c r="N1313" s="167" t="s">
        <v>42</v>
      </c>
      <c r="O1313" s="59"/>
      <c r="P1313" s="168">
        <f>O1313*H1313</f>
        <v>0</v>
      </c>
      <c r="Q1313" s="168">
        <v>2.1000000000000001E-2</v>
      </c>
      <c r="R1313" s="168">
        <f>Q1313*H1313</f>
        <v>0.30975000000000003</v>
      </c>
      <c r="S1313" s="168">
        <v>0</v>
      </c>
      <c r="T1313" s="169">
        <f>S1313*H1313</f>
        <v>0</v>
      </c>
      <c r="U1313" s="33"/>
      <c r="V1313" s="33"/>
      <c r="W1313" s="33"/>
      <c r="X1313" s="33"/>
      <c r="Y1313" s="33"/>
      <c r="Z1313" s="33"/>
      <c r="AA1313" s="33"/>
      <c r="AB1313" s="33"/>
      <c r="AC1313" s="33"/>
      <c r="AD1313" s="33"/>
      <c r="AE1313" s="33"/>
      <c r="AR1313" s="170" t="s">
        <v>156</v>
      </c>
      <c r="AT1313" s="170" t="s">
        <v>152</v>
      </c>
      <c r="AU1313" s="170" t="s">
        <v>157</v>
      </c>
      <c r="AY1313" s="18" t="s">
        <v>150</v>
      </c>
      <c r="BE1313" s="171">
        <f>IF(N1313="základná",J1313,0)</f>
        <v>0</v>
      </c>
      <c r="BF1313" s="171">
        <f>IF(N1313="znížená",J1313,0)</f>
        <v>0</v>
      </c>
      <c r="BG1313" s="171">
        <f>IF(N1313="zákl. prenesená",J1313,0)</f>
        <v>0</v>
      </c>
      <c r="BH1313" s="171">
        <f>IF(N1313="zníž. prenesená",J1313,0)</f>
        <v>0</v>
      </c>
      <c r="BI1313" s="171">
        <f>IF(N1313="nulová",J1313,0)</f>
        <v>0</v>
      </c>
      <c r="BJ1313" s="18" t="s">
        <v>157</v>
      </c>
      <c r="BK1313" s="172">
        <f>ROUND(I1313*H1313,3)</f>
        <v>0</v>
      </c>
      <c r="BL1313" s="18" t="s">
        <v>156</v>
      </c>
      <c r="BM1313" s="170" t="s">
        <v>1137</v>
      </c>
    </row>
    <row r="1314" spans="1:65" s="13" customFormat="1" ht="11.25">
      <c r="B1314" s="173"/>
      <c r="D1314" s="174" t="s">
        <v>167</v>
      </c>
      <c r="E1314" s="175" t="s">
        <v>1</v>
      </c>
      <c r="F1314" s="176" t="s">
        <v>212</v>
      </c>
      <c r="H1314" s="175" t="s">
        <v>1</v>
      </c>
      <c r="I1314" s="177"/>
      <c r="L1314" s="173"/>
      <c r="M1314" s="178"/>
      <c r="N1314" s="179"/>
      <c r="O1314" s="179"/>
      <c r="P1314" s="179"/>
      <c r="Q1314" s="179"/>
      <c r="R1314" s="179"/>
      <c r="S1314" s="179"/>
      <c r="T1314" s="180"/>
      <c r="AT1314" s="175" t="s">
        <v>167</v>
      </c>
      <c r="AU1314" s="175" t="s">
        <v>157</v>
      </c>
      <c r="AV1314" s="13" t="s">
        <v>81</v>
      </c>
      <c r="AW1314" s="13" t="s">
        <v>30</v>
      </c>
      <c r="AX1314" s="13" t="s">
        <v>76</v>
      </c>
      <c r="AY1314" s="175" t="s">
        <v>150</v>
      </c>
    </row>
    <row r="1315" spans="1:65" s="14" customFormat="1" ht="11.25">
      <c r="B1315" s="181"/>
      <c r="D1315" s="174" t="s">
        <v>167</v>
      </c>
      <c r="E1315" s="182" t="s">
        <v>1</v>
      </c>
      <c r="F1315" s="183" t="s">
        <v>1138</v>
      </c>
      <c r="H1315" s="184">
        <v>14.75</v>
      </c>
      <c r="I1315" s="185"/>
      <c r="L1315" s="181"/>
      <c r="M1315" s="186"/>
      <c r="N1315" s="187"/>
      <c r="O1315" s="187"/>
      <c r="P1315" s="187"/>
      <c r="Q1315" s="187"/>
      <c r="R1315" s="187"/>
      <c r="S1315" s="187"/>
      <c r="T1315" s="188"/>
      <c r="AT1315" s="182" t="s">
        <v>167</v>
      </c>
      <c r="AU1315" s="182" t="s">
        <v>157</v>
      </c>
      <c r="AV1315" s="14" t="s">
        <v>157</v>
      </c>
      <c r="AW1315" s="14" t="s">
        <v>30</v>
      </c>
      <c r="AX1315" s="14" t="s">
        <v>81</v>
      </c>
      <c r="AY1315" s="182" t="s">
        <v>150</v>
      </c>
    </row>
    <row r="1316" spans="1:65" s="2" customFormat="1" ht="16.5" customHeight="1">
      <c r="A1316" s="33"/>
      <c r="B1316" s="158"/>
      <c r="C1316" s="159" t="s">
        <v>1139</v>
      </c>
      <c r="D1316" s="215" t="s">
        <v>152</v>
      </c>
      <c r="E1316" s="160" t="s">
        <v>1140</v>
      </c>
      <c r="F1316" s="161" t="s">
        <v>1141</v>
      </c>
      <c r="G1316" s="162" t="s">
        <v>155</v>
      </c>
      <c r="H1316" s="163">
        <v>43.554000000000002</v>
      </c>
      <c r="I1316" s="164"/>
      <c r="J1316" s="163">
        <f>ROUND(I1316*H1316,3)</f>
        <v>0</v>
      </c>
      <c r="K1316" s="165"/>
      <c r="L1316" s="34"/>
      <c r="M1316" s="166" t="s">
        <v>1</v>
      </c>
      <c r="N1316" s="167" t="s">
        <v>42</v>
      </c>
      <c r="O1316" s="59"/>
      <c r="P1316" s="168">
        <f>O1316*H1316</f>
        <v>0</v>
      </c>
      <c r="Q1316" s="168">
        <v>2.1000000000000001E-2</v>
      </c>
      <c r="R1316" s="168">
        <f>Q1316*H1316</f>
        <v>0.91463400000000006</v>
      </c>
      <c r="S1316" s="168">
        <v>0</v>
      </c>
      <c r="T1316" s="169">
        <f>S1316*H1316</f>
        <v>0</v>
      </c>
      <c r="U1316" s="33"/>
      <c r="V1316" s="33"/>
      <c r="W1316" s="33"/>
      <c r="X1316" s="33"/>
      <c r="Y1316" s="33"/>
      <c r="Z1316" s="33"/>
      <c r="AA1316" s="33"/>
      <c r="AB1316" s="33"/>
      <c r="AC1316" s="33"/>
      <c r="AD1316" s="33"/>
      <c r="AE1316" s="33"/>
      <c r="AR1316" s="170" t="s">
        <v>156</v>
      </c>
      <c r="AT1316" s="170" t="s">
        <v>152</v>
      </c>
      <c r="AU1316" s="170" t="s">
        <v>157</v>
      </c>
      <c r="AY1316" s="18" t="s">
        <v>150</v>
      </c>
      <c r="BE1316" s="171">
        <f>IF(N1316="základná",J1316,0)</f>
        <v>0</v>
      </c>
      <c r="BF1316" s="171">
        <f>IF(N1316="znížená",J1316,0)</f>
        <v>0</v>
      </c>
      <c r="BG1316" s="171">
        <f>IF(N1316="zákl. prenesená",J1316,0)</f>
        <v>0</v>
      </c>
      <c r="BH1316" s="171">
        <f>IF(N1316="zníž. prenesená",J1316,0)</f>
        <v>0</v>
      </c>
      <c r="BI1316" s="171">
        <f>IF(N1316="nulová",J1316,0)</f>
        <v>0</v>
      </c>
      <c r="BJ1316" s="18" t="s">
        <v>157</v>
      </c>
      <c r="BK1316" s="172">
        <f>ROUND(I1316*H1316,3)</f>
        <v>0</v>
      </c>
      <c r="BL1316" s="18" t="s">
        <v>156</v>
      </c>
      <c r="BM1316" s="170" t="s">
        <v>1142</v>
      </c>
    </row>
    <row r="1317" spans="1:65" s="13" customFormat="1" ht="11.25">
      <c r="B1317" s="173"/>
      <c r="D1317" s="174" t="s">
        <v>167</v>
      </c>
      <c r="E1317" s="175" t="s">
        <v>1</v>
      </c>
      <c r="F1317" s="176" t="s">
        <v>1143</v>
      </c>
      <c r="H1317" s="175" t="s">
        <v>1</v>
      </c>
      <c r="I1317" s="177"/>
      <c r="L1317" s="173"/>
      <c r="M1317" s="178"/>
      <c r="N1317" s="179"/>
      <c r="O1317" s="179"/>
      <c r="P1317" s="179"/>
      <c r="Q1317" s="179"/>
      <c r="R1317" s="179"/>
      <c r="S1317" s="179"/>
      <c r="T1317" s="180"/>
      <c r="AT1317" s="175" t="s">
        <v>167</v>
      </c>
      <c r="AU1317" s="175" t="s">
        <v>157</v>
      </c>
      <c r="AV1317" s="13" t="s">
        <v>81</v>
      </c>
      <c r="AW1317" s="13" t="s">
        <v>30</v>
      </c>
      <c r="AX1317" s="13" t="s">
        <v>76</v>
      </c>
      <c r="AY1317" s="175" t="s">
        <v>150</v>
      </c>
    </row>
    <row r="1318" spans="1:65" s="14" customFormat="1" ht="11.25">
      <c r="B1318" s="181"/>
      <c r="D1318" s="174" t="s">
        <v>167</v>
      </c>
      <c r="E1318" s="182" t="s">
        <v>1</v>
      </c>
      <c r="F1318" s="183" t="s">
        <v>1144</v>
      </c>
      <c r="H1318" s="184">
        <v>7.2</v>
      </c>
      <c r="I1318" s="185"/>
      <c r="L1318" s="181"/>
      <c r="M1318" s="186"/>
      <c r="N1318" s="187"/>
      <c r="O1318" s="187"/>
      <c r="P1318" s="187"/>
      <c r="Q1318" s="187"/>
      <c r="R1318" s="187"/>
      <c r="S1318" s="187"/>
      <c r="T1318" s="188"/>
      <c r="AT1318" s="182" t="s">
        <v>167</v>
      </c>
      <c r="AU1318" s="182" t="s">
        <v>157</v>
      </c>
      <c r="AV1318" s="14" t="s">
        <v>157</v>
      </c>
      <c r="AW1318" s="14" t="s">
        <v>30</v>
      </c>
      <c r="AX1318" s="14" t="s">
        <v>76</v>
      </c>
      <c r="AY1318" s="182" t="s">
        <v>150</v>
      </c>
    </row>
    <row r="1319" spans="1:65" s="14" customFormat="1" ht="11.25">
      <c r="B1319" s="181"/>
      <c r="D1319" s="174" t="s">
        <v>167</v>
      </c>
      <c r="E1319" s="182" t="s">
        <v>1</v>
      </c>
      <c r="F1319" s="183" t="s">
        <v>1145</v>
      </c>
      <c r="H1319" s="184">
        <v>26.904</v>
      </c>
      <c r="I1319" s="185"/>
      <c r="L1319" s="181"/>
      <c r="M1319" s="186"/>
      <c r="N1319" s="187"/>
      <c r="O1319" s="187"/>
      <c r="P1319" s="187"/>
      <c r="Q1319" s="187"/>
      <c r="R1319" s="187"/>
      <c r="S1319" s="187"/>
      <c r="T1319" s="188"/>
      <c r="AT1319" s="182" t="s">
        <v>167</v>
      </c>
      <c r="AU1319" s="182" t="s">
        <v>157</v>
      </c>
      <c r="AV1319" s="14" t="s">
        <v>157</v>
      </c>
      <c r="AW1319" s="14" t="s">
        <v>30</v>
      </c>
      <c r="AX1319" s="14" t="s">
        <v>76</v>
      </c>
      <c r="AY1319" s="182" t="s">
        <v>150</v>
      </c>
    </row>
    <row r="1320" spans="1:65" s="13" customFormat="1" ht="11.25">
      <c r="B1320" s="173"/>
      <c r="D1320" s="174" t="s">
        <v>167</v>
      </c>
      <c r="E1320" s="175" t="s">
        <v>1</v>
      </c>
      <c r="F1320" s="176" t="s">
        <v>1146</v>
      </c>
      <c r="H1320" s="175" t="s">
        <v>1</v>
      </c>
      <c r="I1320" s="177"/>
      <c r="L1320" s="173"/>
      <c r="M1320" s="178"/>
      <c r="N1320" s="179"/>
      <c r="O1320" s="179"/>
      <c r="P1320" s="179"/>
      <c r="Q1320" s="179"/>
      <c r="R1320" s="179"/>
      <c r="S1320" s="179"/>
      <c r="T1320" s="180"/>
      <c r="AT1320" s="175" t="s">
        <v>167</v>
      </c>
      <c r="AU1320" s="175" t="s">
        <v>157</v>
      </c>
      <c r="AV1320" s="13" t="s">
        <v>81</v>
      </c>
      <c r="AW1320" s="13" t="s">
        <v>30</v>
      </c>
      <c r="AX1320" s="13" t="s">
        <v>76</v>
      </c>
      <c r="AY1320" s="175" t="s">
        <v>150</v>
      </c>
    </row>
    <row r="1321" spans="1:65" s="14" customFormat="1" ht="11.25">
      <c r="B1321" s="181"/>
      <c r="D1321" s="174" t="s">
        <v>167</v>
      </c>
      <c r="E1321" s="182" t="s">
        <v>1</v>
      </c>
      <c r="F1321" s="183" t="s">
        <v>1147</v>
      </c>
      <c r="H1321" s="184">
        <v>9.4499999999999993</v>
      </c>
      <c r="I1321" s="185"/>
      <c r="L1321" s="181"/>
      <c r="M1321" s="186"/>
      <c r="N1321" s="187"/>
      <c r="O1321" s="187"/>
      <c r="P1321" s="187"/>
      <c r="Q1321" s="187"/>
      <c r="R1321" s="187"/>
      <c r="S1321" s="187"/>
      <c r="T1321" s="188"/>
      <c r="AT1321" s="182" t="s">
        <v>167</v>
      </c>
      <c r="AU1321" s="182" t="s">
        <v>157</v>
      </c>
      <c r="AV1321" s="14" t="s">
        <v>157</v>
      </c>
      <c r="AW1321" s="14" t="s">
        <v>30</v>
      </c>
      <c r="AX1321" s="14" t="s">
        <v>76</v>
      </c>
      <c r="AY1321" s="182" t="s">
        <v>150</v>
      </c>
    </row>
    <row r="1322" spans="1:65" s="15" customFormat="1" ht="11.25">
      <c r="B1322" s="189"/>
      <c r="D1322" s="174" t="s">
        <v>167</v>
      </c>
      <c r="E1322" s="190" t="s">
        <v>1</v>
      </c>
      <c r="F1322" s="191" t="s">
        <v>173</v>
      </c>
      <c r="H1322" s="192">
        <v>43.554000000000002</v>
      </c>
      <c r="I1322" s="193"/>
      <c r="L1322" s="189"/>
      <c r="M1322" s="194"/>
      <c r="N1322" s="195"/>
      <c r="O1322" s="195"/>
      <c r="P1322" s="195"/>
      <c r="Q1322" s="195"/>
      <c r="R1322" s="195"/>
      <c r="S1322" s="195"/>
      <c r="T1322" s="196"/>
      <c r="AT1322" s="190" t="s">
        <v>167</v>
      </c>
      <c r="AU1322" s="190" t="s">
        <v>157</v>
      </c>
      <c r="AV1322" s="15" t="s">
        <v>156</v>
      </c>
      <c r="AW1322" s="15" t="s">
        <v>30</v>
      </c>
      <c r="AX1322" s="15" t="s">
        <v>81</v>
      </c>
      <c r="AY1322" s="190" t="s">
        <v>150</v>
      </c>
    </row>
    <row r="1323" spans="1:65" s="2" customFormat="1" ht="24" customHeight="1">
      <c r="A1323" s="33"/>
      <c r="B1323" s="158"/>
      <c r="C1323" s="159" t="s">
        <v>1148</v>
      </c>
      <c r="D1323" s="215" t="s">
        <v>152</v>
      </c>
      <c r="E1323" s="160" t="s">
        <v>1149</v>
      </c>
      <c r="F1323" s="161" t="s">
        <v>1150</v>
      </c>
      <c r="G1323" s="162" t="s">
        <v>350</v>
      </c>
      <c r="H1323" s="163">
        <v>69</v>
      </c>
      <c r="I1323" s="164"/>
      <c r="J1323" s="163">
        <f t="shared" ref="J1323:J1334" si="10">ROUND(I1323*H1323,3)</f>
        <v>0</v>
      </c>
      <c r="K1323" s="165"/>
      <c r="L1323" s="34"/>
      <c r="M1323" s="166" t="s">
        <v>1</v>
      </c>
      <c r="N1323" s="167" t="s">
        <v>42</v>
      </c>
      <c r="O1323" s="59"/>
      <c r="P1323" s="168">
        <f t="shared" ref="P1323:P1334" si="11">O1323*H1323</f>
        <v>0</v>
      </c>
      <c r="Q1323" s="168">
        <v>1.7500000000000002E-2</v>
      </c>
      <c r="R1323" s="168">
        <f t="shared" ref="R1323:R1334" si="12">Q1323*H1323</f>
        <v>1.2075</v>
      </c>
      <c r="S1323" s="168">
        <v>0</v>
      </c>
      <c r="T1323" s="169">
        <f t="shared" ref="T1323:T1334" si="13">S1323*H1323</f>
        <v>0</v>
      </c>
      <c r="U1323" s="33"/>
      <c r="V1323" s="33"/>
      <c r="W1323" s="33"/>
      <c r="X1323" s="33"/>
      <c r="Y1323" s="33"/>
      <c r="Z1323" s="33"/>
      <c r="AA1323" s="33"/>
      <c r="AB1323" s="33"/>
      <c r="AC1323" s="33"/>
      <c r="AD1323" s="33"/>
      <c r="AE1323" s="33"/>
      <c r="AR1323" s="170" t="s">
        <v>156</v>
      </c>
      <c r="AT1323" s="170" t="s">
        <v>152</v>
      </c>
      <c r="AU1323" s="170" t="s">
        <v>157</v>
      </c>
      <c r="AY1323" s="18" t="s">
        <v>150</v>
      </c>
      <c r="BE1323" s="171">
        <f t="shared" ref="BE1323:BE1334" si="14">IF(N1323="základná",J1323,0)</f>
        <v>0</v>
      </c>
      <c r="BF1323" s="171">
        <f t="shared" ref="BF1323:BF1334" si="15">IF(N1323="znížená",J1323,0)</f>
        <v>0</v>
      </c>
      <c r="BG1323" s="171">
        <f t="shared" ref="BG1323:BG1334" si="16">IF(N1323="zákl. prenesená",J1323,0)</f>
        <v>0</v>
      </c>
      <c r="BH1323" s="171">
        <f t="shared" ref="BH1323:BH1334" si="17">IF(N1323="zníž. prenesená",J1323,0)</f>
        <v>0</v>
      </c>
      <c r="BI1323" s="171">
        <f t="shared" ref="BI1323:BI1334" si="18">IF(N1323="nulová",J1323,0)</f>
        <v>0</v>
      </c>
      <c r="BJ1323" s="18" t="s">
        <v>157</v>
      </c>
      <c r="BK1323" s="172">
        <f t="shared" ref="BK1323:BK1334" si="19">ROUND(I1323*H1323,3)</f>
        <v>0</v>
      </c>
      <c r="BL1323" s="18" t="s">
        <v>156</v>
      </c>
      <c r="BM1323" s="170" t="s">
        <v>1151</v>
      </c>
    </row>
    <row r="1324" spans="1:65" s="2" customFormat="1" ht="16.5" customHeight="1">
      <c r="A1324" s="33"/>
      <c r="B1324" s="158"/>
      <c r="C1324" s="205" t="s">
        <v>1152</v>
      </c>
      <c r="D1324" s="205" t="s">
        <v>368</v>
      </c>
      <c r="E1324" s="206" t="s">
        <v>1153</v>
      </c>
      <c r="F1324" s="207" t="s">
        <v>1154</v>
      </c>
      <c r="G1324" s="208" t="s">
        <v>350</v>
      </c>
      <c r="H1324" s="209">
        <v>1</v>
      </c>
      <c r="I1324" s="210"/>
      <c r="J1324" s="209">
        <f t="shared" si="10"/>
        <v>0</v>
      </c>
      <c r="K1324" s="211"/>
      <c r="L1324" s="212"/>
      <c r="M1324" s="213" t="s">
        <v>1</v>
      </c>
      <c r="N1324" s="214" t="s">
        <v>42</v>
      </c>
      <c r="O1324" s="59"/>
      <c r="P1324" s="168">
        <f t="shared" si="11"/>
        <v>0</v>
      </c>
      <c r="Q1324" s="168">
        <v>1.0800000000000001E-2</v>
      </c>
      <c r="R1324" s="168">
        <f t="shared" si="12"/>
        <v>1.0800000000000001E-2</v>
      </c>
      <c r="S1324" s="168">
        <v>0</v>
      </c>
      <c r="T1324" s="169">
        <f t="shared" si="13"/>
        <v>0</v>
      </c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R1324" s="170" t="s">
        <v>361</v>
      </c>
      <c r="AT1324" s="170" t="s">
        <v>368</v>
      </c>
      <c r="AU1324" s="170" t="s">
        <v>157</v>
      </c>
      <c r="AY1324" s="18" t="s">
        <v>150</v>
      </c>
      <c r="BE1324" s="171">
        <f t="shared" si="14"/>
        <v>0</v>
      </c>
      <c r="BF1324" s="171">
        <f t="shared" si="15"/>
        <v>0</v>
      </c>
      <c r="BG1324" s="171">
        <f t="shared" si="16"/>
        <v>0</v>
      </c>
      <c r="BH1324" s="171">
        <f t="shared" si="17"/>
        <v>0</v>
      </c>
      <c r="BI1324" s="171">
        <f t="shared" si="18"/>
        <v>0</v>
      </c>
      <c r="BJ1324" s="18" t="s">
        <v>157</v>
      </c>
      <c r="BK1324" s="172">
        <f t="shared" si="19"/>
        <v>0</v>
      </c>
      <c r="BL1324" s="18" t="s">
        <v>241</v>
      </c>
      <c r="BM1324" s="170" t="s">
        <v>1155</v>
      </c>
    </row>
    <row r="1325" spans="1:65" s="2" customFormat="1" ht="16.5" customHeight="1">
      <c r="A1325" s="33"/>
      <c r="B1325" s="158"/>
      <c r="C1325" s="205" t="s">
        <v>1156</v>
      </c>
      <c r="D1325" s="205" t="s">
        <v>368</v>
      </c>
      <c r="E1325" s="206" t="s">
        <v>1157</v>
      </c>
      <c r="F1325" s="207" t="s">
        <v>1158</v>
      </c>
      <c r="G1325" s="208" t="s">
        <v>350</v>
      </c>
      <c r="H1325" s="209">
        <v>1</v>
      </c>
      <c r="I1325" s="210"/>
      <c r="J1325" s="209">
        <f t="shared" si="10"/>
        <v>0</v>
      </c>
      <c r="K1325" s="211"/>
      <c r="L1325" s="212"/>
      <c r="M1325" s="213" t="s">
        <v>1</v>
      </c>
      <c r="N1325" s="214" t="s">
        <v>42</v>
      </c>
      <c r="O1325" s="59"/>
      <c r="P1325" s="168">
        <f t="shared" si="11"/>
        <v>0</v>
      </c>
      <c r="Q1325" s="168">
        <v>0.01</v>
      </c>
      <c r="R1325" s="168">
        <f t="shared" si="12"/>
        <v>0.01</v>
      </c>
      <c r="S1325" s="168">
        <v>0</v>
      </c>
      <c r="T1325" s="169">
        <f t="shared" si="13"/>
        <v>0</v>
      </c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  <c r="AR1325" s="170" t="s">
        <v>361</v>
      </c>
      <c r="AT1325" s="170" t="s">
        <v>368</v>
      </c>
      <c r="AU1325" s="170" t="s">
        <v>157</v>
      </c>
      <c r="AY1325" s="18" t="s">
        <v>150</v>
      </c>
      <c r="BE1325" s="171">
        <f t="shared" si="14"/>
        <v>0</v>
      </c>
      <c r="BF1325" s="171">
        <f t="shared" si="15"/>
        <v>0</v>
      </c>
      <c r="BG1325" s="171">
        <f t="shared" si="16"/>
        <v>0</v>
      </c>
      <c r="BH1325" s="171">
        <f t="shared" si="17"/>
        <v>0</v>
      </c>
      <c r="BI1325" s="171">
        <f t="shared" si="18"/>
        <v>0</v>
      </c>
      <c r="BJ1325" s="18" t="s">
        <v>157</v>
      </c>
      <c r="BK1325" s="172">
        <f t="shared" si="19"/>
        <v>0</v>
      </c>
      <c r="BL1325" s="18" t="s">
        <v>241</v>
      </c>
      <c r="BM1325" s="170" t="s">
        <v>1159</v>
      </c>
    </row>
    <row r="1326" spans="1:65" s="2" customFormat="1" ht="16.5" customHeight="1">
      <c r="A1326" s="33"/>
      <c r="B1326" s="158"/>
      <c r="C1326" s="205" t="s">
        <v>1160</v>
      </c>
      <c r="D1326" s="216" t="s">
        <v>368</v>
      </c>
      <c r="E1326" s="206" t="s">
        <v>1161</v>
      </c>
      <c r="F1326" s="207" t="s">
        <v>1162</v>
      </c>
      <c r="G1326" s="208" t="s">
        <v>350</v>
      </c>
      <c r="H1326" s="209">
        <v>67</v>
      </c>
      <c r="I1326" s="210"/>
      <c r="J1326" s="209">
        <f t="shared" si="10"/>
        <v>0</v>
      </c>
      <c r="K1326" s="211"/>
      <c r="L1326" s="212"/>
      <c r="M1326" s="213" t="s">
        <v>1</v>
      </c>
      <c r="N1326" s="214" t="s">
        <v>42</v>
      </c>
      <c r="O1326" s="59"/>
      <c r="P1326" s="168">
        <f t="shared" si="11"/>
        <v>0</v>
      </c>
      <c r="Q1326" s="168">
        <v>1.1299999999999999E-2</v>
      </c>
      <c r="R1326" s="168">
        <f t="shared" si="12"/>
        <v>0.7571</v>
      </c>
      <c r="S1326" s="168">
        <v>0</v>
      </c>
      <c r="T1326" s="169">
        <f t="shared" si="13"/>
        <v>0</v>
      </c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R1326" s="170" t="s">
        <v>361</v>
      </c>
      <c r="AT1326" s="170" t="s">
        <v>368</v>
      </c>
      <c r="AU1326" s="170" t="s">
        <v>157</v>
      </c>
      <c r="AY1326" s="18" t="s">
        <v>150</v>
      </c>
      <c r="BE1326" s="171">
        <f t="shared" si="14"/>
        <v>0</v>
      </c>
      <c r="BF1326" s="171">
        <f t="shared" si="15"/>
        <v>0</v>
      </c>
      <c r="BG1326" s="171">
        <f t="shared" si="16"/>
        <v>0</v>
      </c>
      <c r="BH1326" s="171">
        <f t="shared" si="17"/>
        <v>0</v>
      </c>
      <c r="BI1326" s="171">
        <f t="shared" si="18"/>
        <v>0</v>
      </c>
      <c r="BJ1326" s="18" t="s">
        <v>157</v>
      </c>
      <c r="BK1326" s="172">
        <f t="shared" si="19"/>
        <v>0</v>
      </c>
      <c r="BL1326" s="18" t="s">
        <v>241</v>
      </c>
      <c r="BM1326" s="170" t="s">
        <v>1163</v>
      </c>
    </row>
    <row r="1327" spans="1:65" s="2" customFormat="1" ht="24" customHeight="1">
      <c r="A1327" s="33"/>
      <c r="B1327" s="158"/>
      <c r="C1327" s="159" t="s">
        <v>1164</v>
      </c>
      <c r="D1327" s="159" t="s">
        <v>152</v>
      </c>
      <c r="E1327" s="160" t="s">
        <v>1165</v>
      </c>
      <c r="F1327" s="161" t="s">
        <v>1166</v>
      </c>
      <c r="G1327" s="162" t="s">
        <v>350</v>
      </c>
      <c r="H1327" s="163">
        <v>1</v>
      </c>
      <c r="I1327" s="164"/>
      <c r="J1327" s="163">
        <f t="shared" si="10"/>
        <v>0</v>
      </c>
      <c r="K1327" s="165"/>
      <c r="L1327" s="34"/>
      <c r="M1327" s="166" t="s">
        <v>1</v>
      </c>
      <c r="N1327" s="167" t="s">
        <v>42</v>
      </c>
      <c r="O1327" s="59"/>
      <c r="P1327" s="168">
        <f t="shared" si="11"/>
        <v>0</v>
      </c>
      <c r="Q1327" s="168">
        <v>3.4770000000000002E-2</v>
      </c>
      <c r="R1327" s="168">
        <f t="shared" si="12"/>
        <v>3.4770000000000002E-2</v>
      </c>
      <c r="S1327" s="168">
        <v>0</v>
      </c>
      <c r="T1327" s="169">
        <f t="shared" si="13"/>
        <v>0</v>
      </c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R1327" s="170" t="s">
        <v>156</v>
      </c>
      <c r="AT1327" s="170" t="s">
        <v>152</v>
      </c>
      <c r="AU1327" s="170" t="s">
        <v>157</v>
      </c>
      <c r="AY1327" s="18" t="s">
        <v>150</v>
      </c>
      <c r="BE1327" s="171">
        <f t="shared" si="14"/>
        <v>0</v>
      </c>
      <c r="BF1327" s="171">
        <f t="shared" si="15"/>
        <v>0</v>
      </c>
      <c r="BG1327" s="171">
        <f t="shared" si="16"/>
        <v>0</v>
      </c>
      <c r="BH1327" s="171">
        <f t="shared" si="17"/>
        <v>0</v>
      </c>
      <c r="BI1327" s="171">
        <f t="shared" si="18"/>
        <v>0</v>
      </c>
      <c r="BJ1327" s="18" t="s">
        <v>157</v>
      </c>
      <c r="BK1327" s="172">
        <f t="shared" si="19"/>
        <v>0</v>
      </c>
      <c r="BL1327" s="18" t="s">
        <v>156</v>
      </c>
      <c r="BM1327" s="170" t="s">
        <v>1167</v>
      </c>
    </row>
    <row r="1328" spans="1:65" s="2" customFormat="1" ht="16.5" customHeight="1">
      <c r="A1328" s="33"/>
      <c r="B1328" s="158"/>
      <c r="C1328" s="205" t="s">
        <v>1168</v>
      </c>
      <c r="D1328" s="205" t="s">
        <v>368</v>
      </c>
      <c r="E1328" s="206" t="s">
        <v>1169</v>
      </c>
      <c r="F1328" s="207" t="s">
        <v>1170</v>
      </c>
      <c r="G1328" s="208" t="s">
        <v>350</v>
      </c>
      <c r="H1328" s="209">
        <v>1</v>
      </c>
      <c r="I1328" s="210"/>
      <c r="J1328" s="209">
        <f t="shared" si="10"/>
        <v>0</v>
      </c>
      <c r="K1328" s="211"/>
      <c r="L1328" s="212"/>
      <c r="M1328" s="213" t="s">
        <v>1</v>
      </c>
      <c r="N1328" s="214" t="s">
        <v>42</v>
      </c>
      <c r="O1328" s="59"/>
      <c r="P1328" s="168">
        <f t="shared" si="11"/>
        <v>0</v>
      </c>
      <c r="Q1328" s="168">
        <v>1.2999999999999999E-2</v>
      </c>
      <c r="R1328" s="168">
        <f t="shared" si="12"/>
        <v>1.2999999999999999E-2</v>
      </c>
      <c r="S1328" s="168">
        <v>0</v>
      </c>
      <c r="T1328" s="169">
        <f t="shared" si="13"/>
        <v>0</v>
      </c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R1328" s="170" t="s">
        <v>189</v>
      </c>
      <c r="AT1328" s="170" t="s">
        <v>368</v>
      </c>
      <c r="AU1328" s="170" t="s">
        <v>157</v>
      </c>
      <c r="AY1328" s="18" t="s">
        <v>150</v>
      </c>
      <c r="BE1328" s="171">
        <f t="shared" si="14"/>
        <v>0</v>
      </c>
      <c r="BF1328" s="171">
        <f t="shared" si="15"/>
        <v>0</v>
      </c>
      <c r="BG1328" s="171">
        <f t="shared" si="16"/>
        <v>0</v>
      </c>
      <c r="BH1328" s="171">
        <f t="shared" si="17"/>
        <v>0</v>
      </c>
      <c r="BI1328" s="171">
        <f t="shared" si="18"/>
        <v>0</v>
      </c>
      <c r="BJ1328" s="18" t="s">
        <v>157</v>
      </c>
      <c r="BK1328" s="172">
        <f t="shared" si="19"/>
        <v>0</v>
      </c>
      <c r="BL1328" s="18" t="s">
        <v>156</v>
      </c>
      <c r="BM1328" s="170" t="s">
        <v>1171</v>
      </c>
    </row>
    <row r="1329" spans="1:65" s="2" customFormat="1" ht="24" customHeight="1">
      <c r="A1329" s="33"/>
      <c r="B1329" s="158"/>
      <c r="C1329" s="159" t="s">
        <v>1172</v>
      </c>
      <c r="D1329" s="215" t="s">
        <v>152</v>
      </c>
      <c r="E1329" s="160" t="s">
        <v>1173</v>
      </c>
      <c r="F1329" s="161" t="s">
        <v>1174</v>
      </c>
      <c r="G1329" s="162" t="s">
        <v>350</v>
      </c>
      <c r="H1329" s="163">
        <v>12</v>
      </c>
      <c r="I1329" s="164"/>
      <c r="J1329" s="163">
        <f t="shared" si="10"/>
        <v>0</v>
      </c>
      <c r="K1329" s="165"/>
      <c r="L1329" s="34"/>
      <c r="M1329" s="166" t="s">
        <v>1</v>
      </c>
      <c r="N1329" s="167" t="s">
        <v>42</v>
      </c>
      <c r="O1329" s="59"/>
      <c r="P1329" s="168">
        <f t="shared" si="11"/>
        <v>0</v>
      </c>
      <c r="Q1329" s="168">
        <v>0.43841000000000002</v>
      </c>
      <c r="R1329" s="168">
        <f t="shared" si="12"/>
        <v>5.2609200000000005</v>
      </c>
      <c r="S1329" s="168">
        <v>0</v>
      </c>
      <c r="T1329" s="169">
        <f t="shared" si="13"/>
        <v>0</v>
      </c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R1329" s="170" t="s">
        <v>156</v>
      </c>
      <c r="AT1329" s="170" t="s">
        <v>152</v>
      </c>
      <c r="AU1329" s="170" t="s">
        <v>157</v>
      </c>
      <c r="AY1329" s="18" t="s">
        <v>150</v>
      </c>
      <c r="BE1329" s="171">
        <f t="shared" si="14"/>
        <v>0</v>
      </c>
      <c r="BF1329" s="171">
        <f t="shared" si="15"/>
        <v>0</v>
      </c>
      <c r="BG1329" s="171">
        <f t="shared" si="16"/>
        <v>0</v>
      </c>
      <c r="BH1329" s="171">
        <f t="shared" si="17"/>
        <v>0</v>
      </c>
      <c r="BI1329" s="171">
        <f t="shared" si="18"/>
        <v>0</v>
      </c>
      <c r="BJ1329" s="18" t="s">
        <v>157</v>
      </c>
      <c r="BK1329" s="172">
        <f t="shared" si="19"/>
        <v>0</v>
      </c>
      <c r="BL1329" s="18" t="s">
        <v>156</v>
      </c>
      <c r="BM1329" s="170" t="s">
        <v>1175</v>
      </c>
    </row>
    <row r="1330" spans="1:65" s="2" customFormat="1" ht="24" customHeight="1">
      <c r="A1330" s="33"/>
      <c r="B1330" s="158"/>
      <c r="C1330" s="205" t="s">
        <v>1176</v>
      </c>
      <c r="D1330" s="205" t="s">
        <v>368</v>
      </c>
      <c r="E1330" s="206" t="s">
        <v>1177</v>
      </c>
      <c r="F1330" s="207" t="s">
        <v>1178</v>
      </c>
      <c r="G1330" s="208" t="s">
        <v>350</v>
      </c>
      <c r="H1330" s="209">
        <v>1</v>
      </c>
      <c r="I1330" s="210"/>
      <c r="J1330" s="209">
        <f t="shared" si="10"/>
        <v>0</v>
      </c>
      <c r="K1330" s="211"/>
      <c r="L1330" s="212"/>
      <c r="M1330" s="213" t="s">
        <v>1</v>
      </c>
      <c r="N1330" s="214" t="s">
        <v>42</v>
      </c>
      <c r="O1330" s="59"/>
      <c r="P1330" s="168">
        <f t="shared" si="11"/>
        <v>0</v>
      </c>
      <c r="Q1330" s="168">
        <v>1.4999999999999999E-2</v>
      </c>
      <c r="R1330" s="168">
        <f t="shared" si="12"/>
        <v>1.4999999999999999E-2</v>
      </c>
      <c r="S1330" s="168">
        <v>0</v>
      </c>
      <c r="T1330" s="169">
        <f t="shared" si="13"/>
        <v>0</v>
      </c>
      <c r="U1330" s="33"/>
      <c r="V1330" s="33"/>
      <c r="W1330" s="33"/>
      <c r="X1330" s="33"/>
      <c r="Y1330" s="33"/>
      <c r="Z1330" s="33"/>
      <c r="AA1330" s="33"/>
      <c r="AB1330" s="33"/>
      <c r="AC1330" s="33"/>
      <c r="AD1330" s="33"/>
      <c r="AE1330" s="33"/>
      <c r="AR1330" s="170" t="s">
        <v>361</v>
      </c>
      <c r="AT1330" s="170" t="s">
        <v>368</v>
      </c>
      <c r="AU1330" s="170" t="s">
        <v>157</v>
      </c>
      <c r="AY1330" s="18" t="s">
        <v>150</v>
      </c>
      <c r="BE1330" s="171">
        <f t="shared" si="14"/>
        <v>0</v>
      </c>
      <c r="BF1330" s="171">
        <f t="shared" si="15"/>
        <v>0</v>
      </c>
      <c r="BG1330" s="171">
        <f t="shared" si="16"/>
        <v>0</v>
      </c>
      <c r="BH1330" s="171">
        <f t="shared" si="17"/>
        <v>0</v>
      </c>
      <c r="BI1330" s="171">
        <f t="shared" si="18"/>
        <v>0</v>
      </c>
      <c r="BJ1330" s="18" t="s">
        <v>157</v>
      </c>
      <c r="BK1330" s="172">
        <f t="shared" si="19"/>
        <v>0</v>
      </c>
      <c r="BL1330" s="18" t="s">
        <v>241</v>
      </c>
      <c r="BM1330" s="170" t="s">
        <v>1179</v>
      </c>
    </row>
    <row r="1331" spans="1:65" s="2" customFormat="1" ht="24" customHeight="1">
      <c r="A1331" s="33"/>
      <c r="B1331" s="158"/>
      <c r="C1331" s="205" t="s">
        <v>1180</v>
      </c>
      <c r="D1331" s="216" t="s">
        <v>368</v>
      </c>
      <c r="E1331" s="206" t="s">
        <v>1181</v>
      </c>
      <c r="F1331" s="207" t="s">
        <v>1182</v>
      </c>
      <c r="G1331" s="208" t="s">
        <v>350</v>
      </c>
      <c r="H1331" s="209">
        <v>11</v>
      </c>
      <c r="I1331" s="210"/>
      <c r="J1331" s="209">
        <f t="shared" si="10"/>
        <v>0</v>
      </c>
      <c r="K1331" s="211"/>
      <c r="L1331" s="212"/>
      <c r="M1331" s="213" t="s">
        <v>1</v>
      </c>
      <c r="N1331" s="214" t="s">
        <v>42</v>
      </c>
      <c r="O1331" s="59"/>
      <c r="P1331" s="168">
        <f t="shared" si="11"/>
        <v>0</v>
      </c>
      <c r="Q1331" s="168">
        <v>1.6E-2</v>
      </c>
      <c r="R1331" s="168">
        <f t="shared" si="12"/>
        <v>0.17599999999999999</v>
      </c>
      <c r="S1331" s="168">
        <v>0</v>
      </c>
      <c r="T1331" s="169">
        <f t="shared" si="13"/>
        <v>0</v>
      </c>
      <c r="U1331" s="33"/>
      <c r="V1331" s="33"/>
      <c r="W1331" s="33"/>
      <c r="X1331" s="33"/>
      <c r="Y1331" s="33"/>
      <c r="Z1331" s="33"/>
      <c r="AA1331" s="33"/>
      <c r="AB1331" s="33"/>
      <c r="AC1331" s="33"/>
      <c r="AD1331" s="33"/>
      <c r="AE1331" s="33"/>
      <c r="AR1331" s="170" t="s">
        <v>361</v>
      </c>
      <c r="AT1331" s="170" t="s">
        <v>368</v>
      </c>
      <c r="AU1331" s="170" t="s">
        <v>157</v>
      </c>
      <c r="AY1331" s="18" t="s">
        <v>150</v>
      </c>
      <c r="BE1331" s="171">
        <f t="shared" si="14"/>
        <v>0</v>
      </c>
      <c r="BF1331" s="171">
        <f t="shared" si="15"/>
        <v>0</v>
      </c>
      <c r="BG1331" s="171">
        <f t="shared" si="16"/>
        <v>0</v>
      </c>
      <c r="BH1331" s="171">
        <f t="shared" si="17"/>
        <v>0</v>
      </c>
      <c r="BI1331" s="171">
        <f t="shared" si="18"/>
        <v>0</v>
      </c>
      <c r="BJ1331" s="18" t="s">
        <v>157</v>
      </c>
      <c r="BK1331" s="172">
        <f t="shared" si="19"/>
        <v>0</v>
      </c>
      <c r="BL1331" s="18" t="s">
        <v>241</v>
      </c>
      <c r="BM1331" s="170" t="s">
        <v>1183</v>
      </c>
    </row>
    <row r="1332" spans="1:65" s="2" customFormat="1" ht="24" customHeight="1">
      <c r="A1332" s="33"/>
      <c r="B1332" s="158"/>
      <c r="C1332" s="159" t="s">
        <v>1184</v>
      </c>
      <c r="D1332" s="159" t="s">
        <v>152</v>
      </c>
      <c r="E1332" s="160" t="s">
        <v>1185</v>
      </c>
      <c r="F1332" s="161" t="s">
        <v>1186</v>
      </c>
      <c r="G1332" s="162" t="s">
        <v>350</v>
      </c>
      <c r="H1332" s="163">
        <v>6</v>
      </c>
      <c r="I1332" s="164"/>
      <c r="J1332" s="163">
        <f t="shared" si="10"/>
        <v>0</v>
      </c>
      <c r="K1332" s="165"/>
      <c r="L1332" s="34"/>
      <c r="M1332" s="166" t="s">
        <v>1</v>
      </c>
      <c r="N1332" s="167" t="s">
        <v>42</v>
      </c>
      <c r="O1332" s="59"/>
      <c r="P1332" s="168">
        <f t="shared" si="11"/>
        <v>0</v>
      </c>
      <c r="Q1332" s="168">
        <v>0.54347000000000001</v>
      </c>
      <c r="R1332" s="168">
        <f t="shared" si="12"/>
        <v>3.2608199999999998</v>
      </c>
      <c r="S1332" s="168">
        <v>0</v>
      </c>
      <c r="T1332" s="169">
        <f t="shared" si="13"/>
        <v>0</v>
      </c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R1332" s="170" t="s">
        <v>156</v>
      </c>
      <c r="AT1332" s="170" t="s">
        <v>152</v>
      </c>
      <c r="AU1332" s="170" t="s">
        <v>157</v>
      </c>
      <c r="AY1332" s="18" t="s">
        <v>150</v>
      </c>
      <c r="BE1332" s="171">
        <f t="shared" si="14"/>
        <v>0</v>
      </c>
      <c r="BF1332" s="171">
        <f t="shared" si="15"/>
        <v>0</v>
      </c>
      <c r="BG1332" s="171">
        <f t="shared" si="16"/>
        <v>0</v>
      </c>
      <c r="BH1332" s="171">
        <f t="shared" si="17"/>
        <v>0</v>
      </c>
      <c r="BI1332" s="171">
        <f t="shared" si="18"/>
        <v>0</v>
      </c>
      <c r="BJ1332" s="18" t="s">
        <v>157</v>
      </c>
      <c r="BK1332" s="172">
        <f t="shared" si="19"/>
        <v>0</v>
      </c>
      <c r="BL1332" s="18" t="s">
        <v>156</v>
      </c>
      <c r="BM1332" s="170" t="s">
        <v>1187</v>
      </c>
    </row>
    <row r="1333" spans="1:65" s="2" customFormat="1" ht="24" customHeight="1">
      <c r="A1333" s="33"/>
      <c r="B1333" s="158"/>
      <c r="C1333" s="205" t="s">
        <v>1188</v>
      </c>
      <c r="D1333" s="205" t="s">
        <v>368</v>
      </c>
      <c r="E1333" s="206" t="s">
        <v>1189</v>
      </c>
      <c r="F1333" s="207" t="s">
        <v>1190</v>
      </c>
      <c r="G1333" s="208" t="s">
        <v>350</v>
      </c>
      <c r="H1333" s="209">
        <v>6</v>
      </c>
      <c r="I1333" s="210"/>
      <c r="J1333" s="209">
        <f t="shared" si="10"/>
        <v>0</v>
      </c>
      <c r="K1333" s="211"/>
      <c r="L1333" s="212"/>
      <c r="M1333" s="213" t="s">
        <v>1</v>
      </c>
      <c r="N1333" s="214" t="s">
        <v>42</v>
      </c>
      <c r="O1333" s="59"/>
      <c r="P1333" s="168">
        <f t="shared" si="11"/>
        <v>0</v>
      </c>
      <c r="Q1333" s="168">
        <v>1.9E-2</v>
      </c>
      <c r="R1333" s="168">
        <f t="shared" si="12"/>
        <v>0.11399999999999999</v>
      </c>
      <c r="S1333" s="168">
        <v>0</v>
      </c>
      <c r="T1333" s="169">
        <f t="shared" si="13"/>
        <v>0</v>
      </c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R1333" s="170" t="s">
        <v>189</v>
      </c>
      <c r="AT1333" s="170" t="s">
        <v>368</v>
      </c>
      <c r="AU1333" s="170" t="s">
        <v>157</v>
      </c>
      <c r="AY1333" s="18" t="s">
        <v>150</v>
      </c>
      <c r="BE1333" s="171">
        <f t="shared" si="14"/>
        <v>0</v>
      </c>
      <c r="BF1333" s="171">
        <f t="shared" si="15"/>
        <v>0</v>
      </c>
      <c r="BG1333" s="171">
        <f t="shared" si="16"/>
        <v>0</v>
      </c>
      <c r="BH1333" s="171">
        <f t="shared" si="17"/>
        <v>0</v>
      </c>
      <c r="BI1333" s="171">
        <f t="shared" si="18"/>
        <v>0</v>
      </c>
      <c r="BJ1333" s="18" t="s">
        <v>157</v>
      </c>
      <c r="BK1333" s="172">
        <f t="shared" si="19"/>
        <v>0</v>
      </c>
      <c r="BL1333" s="18" t="s">
        <v>156</v>
      </c>
      <c r="BM1333" s="170" t="s">
        <v>1191</v>
      </c>
    </row>
    <row r="1334" spans="1:65" s="2" customFormat="1" ht="24" customHeight="1">
      <c r="A1334" s="33"/>
      <c r="B1334" s="158"/>
      <c r="C1334" s="159" t="s">
        <v>1192</v>
      </c>
      <c r="D1334" s="159" t="s">
        <v>152</v>
      </c>
      <c r="E1334" s="160" t="s">
        <v>1193</v>
      </c>
      <c r="F1334" s="161" t="s">
        <v>1194</v>
      </c>
      <c r="G1334" s="162" t="s">
        <v>459</v>
      </c>
      <c r="H1334" s="163">
        <v>28</v>
      </c>
      <c r="I1334" s="164"/>
      <c r="J1334" s="163">
        <f t="shared" si="10"/>
        <v>0</v>
      </c>
      <c r="K1334" s="165"/>
      <c r="L1334" s="34"/>
      <c r="M1334" s="166" t="s">
        <v>1</v>
      </c>
      <c r="N1334" s="167" t="s">
        <v>42</v>
      </c>
      <c r="O1334" s="59"/>
      <c r="P1334" s="168">
        <f t="shared" si="11"/>
        <v>0</v>
      </c>
      <c r="Q1334" s="168">
        <v>7.9399999999999991E-3</v>
      </c>
      <c r="R1334" s="168">
        <f t="shared" si="12"/>
        <v>0.22231999999999996</v>
      </c>
      <c r="S1334" s="168">
        <v>0</v>
      </c>
      <c r="T1334" s="169">
        <f t="shared" si="13"/>
        <v>0</v>
      </c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R1334" s="170" t="s">
        <v>156</v>
      </c>
      <c r="AT1334" s="170" t="s">
        <v>152</v>
      </c>
      <c r="AU1334" s="170" t="s">
        <v>157</v>
      </c>
      <c r="AY1334" s="18" t="s">
        <v>150</v>
      </c>
      <c r="BE1334" s="171">
        <f t="shared" si="14"/>
        <v>0</v>
      </c>
      <c r="BF1334" s="171">
        <f t="shared" si="15"/>
        <v>0</v>
      </c>
      <c r="BG1334" s="171">
        <f t="shared" si="16"/>
        <v>0</v>
      </c>
      <c r="BH1334" s="171">
        <f t="shared" si="17"/>
        <v>0</v>
      </c>
      <c r="BI1334" s="171">
        <f t="shared" si="18"/>
        <v>0</v>
      </c>
      <c r="BJ1334" s="18" t="s">
        <v>157</v>
      </c>
      <c r="BK1334" s="172">
        <f t="shared" si="19"/>
        <v>0</v>
      </c>
      <c r="BL1334" s="18" t="s">
        <v>156</v>
      </c>
      <c r="BM1334" s="170" t="s">
        <v>1195</v>
      </c>
    </row>
    <row r="1335" spans="1:65" s="13" customFormat="1" ht="11.25">
      <c r="B1335" s="173"/>
      <c r="D1335" s="174" t="s">
        <v>167</v>
      </c>
      <c r="E1335" s="175" t="s">
        <v>1</v>
      </c>
      <c r="F1335" s="176" t="s">
        <v>1196</v>
      </c>
      <c r="H1335" s="175" t="s">
        <v>1</v>
      </c>
      <c r="I1335" s="177"/>
      <c r="L1335" s="173"/>
      <c r="M1335" s="178"/>
      <c r="N1335" s="179"/>
      <c r="O1335" s="179"/>
      <c r="P1335" s="179"/>
      <c r="Q1335" s="179"/>
      <c r="R1335" s="179"/>
      <c r="S1335" s="179"/>
      <c r="T1335" s="180"/>
      <c r="AT1335" s="175" t="s">
        <v>167</v>
      </c>
      <c r="AU1335" s="175" t="s">
        <v>157</v>
      </c>
      <c r="AV1335" s="13" t="s">
        <v>81</v>
      </c>
      <c r="AW1335" s="13" t="s">
        <v>30</v>
      </c>
      <c r="AX1335" s="13" t="s">
        <v>76</v>
      </c>
      <c r="AY1335" s="175" t="s">
        <v>150</v>
      </c>
    </row>
    <row r="1336" spans="1:65" s="14" customFormat="1" ht="11.25">
      <c r="B1336" s="181"/>
      <c r="D1336" s="174" t="s">
        <v>167</v>
      </c>
      <c r="E1336" s="182" t="s">
        <v>1</v>
      </c>
      <c r="F1336" s="183" t="s">
        <v>1197</v>
      </c>
      <c r="H1336" s="184">
        <v>1.4</v>
      </c>
      <c r="I1336" s="185"/>
      <c r="L1336" s="181"/>
      <c r="M1336" s="186"/>
      <c r="N1336" s="187"/>
      <c r="O1336" s="187"/>
      <c r="P1336" s="187"/>
      <c r="Q1336" s="187"/>
      <c r="R1336" s="187"/>
      <c r="S1336" s="187"/>
      <c r="T1336" s="188"/>
      <c r="AT1336" s="182" t="s">
        <v>167</v>
      </c>
      <c r="AU1336" s="182" t="s">
        <v>157</v>
      </c>
      <c r="AV1336" s="14" t="s">
        <v>157</v>
      </c>
      <c r="AW1336" s="14" t="s">
        <v>30</v>
      </c>
      <c r="AX1336" s="14" t="s">
        <v>76</v>
      </c>
      <c r="AY1336" s="182" t="s">
        <v>150</v>
      </c>
    </row>
    <row r="1337" spans="1:65" s="13" customFormat="1" ht="11.25">
      <c r="B1337" s="173"/>
      <c r="D1337" s="174" t="s">
        <v>167</v>
      </c>
      <c r="E1337" s="175" t="s">
        <v>1</v>
      </c>
      <c r="F1337" s="176" t="s">
        <v>1198</v>
      </c>
      <c r="H1337" s="175" t="s">
        <v>1</v>
      </c>
      <c r="I1337" s="177"/>
      <c r="L1337" s="173"/>
      <c r="M1337" s="178"/>
      <c r="N1337" s="179"/>
      <c r="O1337" s="179"/>
      <c r="P1337" s="179"/>
      <c r="Q1337" s="179"/>
      <c r="R1337" s="179"/>
      <c r="S1337" s="179"/>
      <c r="T1337" s="180"/>
      <c r="AT1337" s="175" t="s">
        <v>167</v>
      </c>
      <c r="AU1337" s="175" t="s">
        <v>157</v>
      </c>
      <c r="AV1337" s="13" t="s">
        <v>81</v>
      </c>
      <c r="AW1337" s="13" t="s">
        <v>30</v>
      </c>
      <c r="AX1337" s="13" t="s">
        <v>76</v>
      </c>
      <c r="AY1337" s="175" t="s">
        <v>150</v>
      </c>
    </row>
    <row r="1338" spans="1:65" s="14" customFormat="1" ht="11.25">
      <c r="B1338" s="181"/>
      <c r="D1338" s="174" t="s">
        <v>167</v>
      </c>
      <c r="E1338" s="182" t="s">
        <v>1</v>
      </c>
      <c r="F1338" s="183" t="s">
        <v>1197</v>
      </c>
      <c r="H1338" s="184">
        <v>1.4</v>
      </c>
      <c r="I1338" s="185"/>
      <c r="L1338" s="181"/>
      <c r="M1338" s="186"/>
      <c r="N1338" s="187"/>
      <c r="O1338" s="187"/>
      <c r="P1338" s="187"/>
      <c r="Q1338" s="187"/>
      <c r="R1338" s="187"/>
      <c r="S1338" s="187"/>
      <c r="T1338" s="188"/>
      <c r="AT1338" s="182" t="s">
        <v>167</v>
      </c>
      <c r="AU1338" s="182" t="s">
        <v>157</v>
      </c>
      <c r="AV1338" s="14" t="s">
        <v>157</v>
      </c>
      <c r="AW1338" s="14" t="s">
        <v>30</v>
      </c>
      <c r="AX1338" s="14" t="s">
        <v>76</v>
      </c>
      <c r="AY1338" s="182" t="s">
        <v>150</v>
      </c>
    </row>
    <row r="1339" spans="1:65" s="13" customFormat="1" ht="11.25">
      <c r="B1339" s="173"/>
      <c r="D1339" s="174" t="s">
        <v>167</v>
      </c>
      <c r="E1339" s="175" t="s">
        <v>1</v>
      </c>
      <c r="F1339" s="176" t="s">
        <v>1199</v>
      </c>
      <c r="H1339" s="175" t="s">
        <v>1</v>
      </c>
      <c r="I1339" s="177"/>
      <c r="L1339" s="173"/>
      <c r="M1339" s="178"/>
      <c r="N1339" s="179"/>
      <c r="O1339" s="179"/>
      <c r="P1339" s="179"/>
      <c r="Q1339" s="179"/>
      <c r="R1339" s="179"/>
      <c r="S1339" s="179"/>
      <c r="T1339" s="180"/>
      <c r="AT1339" s="175" t="s">
        <v>167</v>
      </c>
      <c r="AU1339" s="175" t="s">
        <v>157</v>
      </c>
      <c r="AV1339" s="13" t="s">
        <v>81</v>
      </c>
      <c r="AW1339" s="13" t="s">
        <v>30</v>
      </c>
      <c r="AX1339" s="13" t="s">
        <v>76</v>
      </c>
      <c r="AY1339" s="175" t="s">
        <v>150</v>
      </c>
    </row>
    <row r="1340" spans="1:65" s="14" customFormat="1" ht="11.25">
      <c r="B1340" s="181"/>
      <c r="D1340" s="174" t="s">
        <v>167</v>
      </c>
      <c r="E1340" s="182" t="s">
        <v>1</v>
      </c>
      <c r="F1340" s="183" t="s">
        <v>1200</v>
      </c>
      <c r="H1340" s="184">
        <v>25.2</v>
      </c>
      <c r="I1340" s="185"/>
      <c r="L1340" s="181"/>
      <c r="M1340" s="186"/>
      <c r="N1340" s="187"/>
      <c r="O1340" s="187"/>
      <c r="P1340" s="187"/>
      <c r="Q1340" s="187"/>
      <c r="R1340" s="187"/>
      <c r="S1340" s="187"/>
      <c r="T1340" s="188"/>
      <c r="AT1340" s="182" t="s">
        <v>167</v>
      </c>
      <c r="AU1340" s="182" t="s">
        <v>157</v>
      </c>
      <c r="AV1340" s="14" t="s">
        <v>157</v>
      </c>
      <c r="AW1340" s="14" t="s">
        <v>30</v>
      </c>
      <c r="AX1340" s="14" t="s">
        <v>76</v>
      </c>
      <c r="AY1340" s="182" t="s">
        <v>150</v>
      </c>
    </row>
    <row r="1341" spans="1:65" s="15" customFormat="1" ht="11.25">
      <c r="B1341" s="189"/>
      <c r="D1341" s="174" t="s">
        <v>167</v>
      </c>
      <c r="E1341" s="190" t="s">
        <v>1</v>
      </c>
      <c r="F1341" s="191" t="s">
        <v>173</v>
      </c>
      <c r="H1341" s="192">
        <v>28</v>
      </c>
      <c r="I1341" s="193"/>
      <c r="L1341" s="189"/>
      <c r="M1341" s="194"/>
      <c r="N1341" s="195"/>
      <c r="O1341" s="195"/>
      <c r="P1341" s="195"/>
      <c r="Q1341" s="195"/>
      <c r="R1341" s="195"/>
      <c r="S1341" s="195"/>
      <c r="T1341" s="196"/>
      <c r="AT1341" s="190" t="s">
        <v>167</v>
      </c>
      <c r="AU1341" s="190" t="s">
        <v>157</v>
      </c>
      <c r="AV1341" s="15" t="s">
        <v>156</v>
      </c>
      <c r="AW1341" s="15" t="s">
        <v>30</v>
      </c>
      <c r="AX1341" s="15" t="s">
        <v>81</v>
      </c>
      <c r="AY1341" s="190" t="s">
        <v>150</v>
      </c>
    </row>
    <row r="1342" spans="1:65" s="2" customFormat="1" ht="24" customHeight="1">
      <c r="A1342" s="33"/>
      <c r="B1342" s="158"/>
      <c r="C1342" s="205" t="s">
        <v>1201</v>
      </c>
      <c r="D1342" s="205" t="s">
        <v>368</v>
      </c>
      <c r="E1342" s="206" t="s">
        <v>1202</v>
      </c>
      <c r="F1342" s="207" t="s">
        <v>1203</v>
      </c>
      <c r="G1342" s="208" t="s">
        <v>459</v>
      </c>
      <c r="H1342" s="209">
        <v>1.4279999999999999</v>
      </c>
      <c r="I1342" s="210"/>
      <c r="J1342" s="209">
        <f>ROUND(I1342*H1342,3)</f>
        <v>0</v>
      </c>
      <c r="K1342" s="211"/>
      <c r="L1342" s="212"/>
      <c r="M1342" s="213" t="s">
        <v>1</v>
      </c>
      <c r="N1342" s="214" t="s">
        <v>42</v>
      </c>
      <c r="O1342" s="59"/>
      <c r="P1342" s="168">
        <f>O1342*H1342</f>
        <v>0</v>
      </c>
      <c r="Q1342" s="168">
        <v>2.3400000000000001E-3</v>
      </c>
      <c r="R1342" s="168">
        <f>Q1342*H1342</f>
        <v>3.3415199999999997E-3</v>
      </c>
      <c r="S1342" s="168">
        <v>0</v>
      </c>
      <c r="T1342" s="169">
        <f>S1342*H1342</f>
        <v>0</v>
      </c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R1342" s="170" t="s">
        <v>189</v>
      </c>
      <c r="AT1342" s="170" t="s">
        <v>368</v>
      </c>
      <c r="AU1342" s="170" t="s">
        <v>157</v>
      </c>
      <c r="AY1342" s="18" t="s">
        <v>150</v>
      </c>
      <c r="BE1342" s="171">
        <f>IF(N1342="základná",J1342,0)</f>
        <v>0</v>
      </c>
      <c r="BF1342" s="171">
        <f>IF(N1342="znížená",J1342,0)</f>
        <v>0</v>
      </c>
      <c r="BG1342" s="171">
        <f>IF(N1342="zákl. prenesená",J1342,0)</f>
        <v>0</v>
      </c>
      <c r="BH1342" s="171">
        <f>IF(N1342="zníž. prenesená",J1342,0)</f>
        <v>0</v>
      </c>
      <c r="BI1342" s="171">
        <f>IF(N1342="nulová",J1342,0)</f>
        <v>0</v>
      </c>
      <c r="BJ1342" s="18" t="s">
        <v>157</v>
      </c>
      <c r="BK1342" s="172">
        <f>ROUND(I1342*H1342,3)</f>
        <v>0</v>
      </c>
      <c r="BL1342" s="18" t="s">
        <v>156</v>
      </c>
      <c r="BM1342" s="170" t="s">
        <v>1204</v>
      </c>
    </row>
    <row r="1343" spans="1:65" s="14" customFormat="1" ht="11.25">
      <c r="B1343" s="181"/>
      <c r="D1343" s="174" t="s">
        <v>167</v>
      </c>
      <c r="E1343" s="182" t="s">
        <v>1</v>
      </c>
      <c r="F1343" s="183" t="s">
        <v>1205</v>
      </c>
      <c r="H1343" s="184">
        <v>1.4279999999999999</v>
      </c>
      <c r="I1343" s="185"/>
      <c r="L1343" s="181"/>
      <c r="M1343" s="186"/>
      <c r="N1343" s="187"/>
      <c r="O1343" s="187"/>
      <c r="P1343" s="187"/>
      <c r="Q1343" s="187"/>
      <c r="R1343" s="187"/>
      <c r="S1343" s="187"/>
      <c r="T1343" s="188"/>
      <c r="AT1343" s="182" t="s">
        <v>167</v>
      </c>
      <c r="AU1343" s="182" t="s">
        <v>157</v>
      </c>
      <c r="AV1343" s="14" t="s">
        <v>157</v>
      </c>
      <c r="AW1343" s="14" t="s">
        <v>30</v>
      </c>
      <c r="AX1343" s="14" t="s">
        <v>81</v>
      </c>
      <c r="AY1343" s="182" t="s">
        <v>150</v>
      </c>
    </row>
    <row r="1344" spans="1:65" s="2" customFormat="1" ht="24" customHeight="1">
      <c r="A1344" s="33"/>
      <c r="B1344" s="158"/>
      <c r="C1344" s="205" t="s">
        <v>1206</v>
      </c>
      <c r="D1344" s="205" t="s">
        <v>368</v>
      </c>
      <c r="E1344" s="206" t="s">
        <v>1207</v>
      </c>
      <c r="F1344" s="207" t="s">
        <v>1208</v>
      </c>
      <c r="G1344" s="208" t="s">
        <v>459</v>
      </c>
      <c r="H1344" s="209">
        <v>1.4279999999999999</v>
      </c>
      <c r="I1344" s="210"/>
      <c r="J1344" s="209">
        <f>ROUND(I1344*H1344,3)</f>
        <v>0</v>
      </c>
      <c r="K1344" s="211"/>
      <c r="L1344" s="212"/>
      <c r="M1344" s="213" t="s">
        <v>1</v>
      </c>
      <c r="N1344" s="214" t="s">
        <v>42</v>
      </c>
      <c r="O1344" s="59"/>
      <c r="P1344" s="168">
        <f>O1344*H1344</f>
        <v>0</v>
      </c>
      <c r="Q1344" s="168">
        <v>2.3400000000000001E-3</v>
      </c>
      <c r="R1344" s="168">
        <f>Q1344*H1344</f>
        <v>3.3415199999999997E-3</v>
      </c>
      <c r="S1344" s="168">
        <v>0</v>
      </c>
      <c r="T1344" s="169">
        <f>S1344*H1344</f>
        <v>0</v>
      </c>
      <c r="U1344" s="33"/>
      <c r="V1344" s="33"/>
      <c r="W1344" s="33"/>
      <c r="X1344" s="33"/>
      <c r="Y1344" s="33"/>
      <c r="Z1344" s="33"/>
      <c r="AA1344" s="33"/>
      <c r="AB1344" s="33"/>
      <c r="AC1344" s="33"/>
      <c r="AD1344" s="33"/>
      <c r="AE1344" s="33"/>
      <c r="AR1344" s="170" t="s">
        <v>189</v>
      </c>
      <c r="AT1344" s="170" t="s">
        <v>368</v>
      </c>
      <c r="AU1344" s="170" t="s">
        <v>157</v>
      </c>
      <c r="AY1344" s="18" t="s">
        <v>150</v>
      </c>
      <c r="BE1344" s="171">
        <f>IF(N1344="základná",J1344,0)</f>
        <v>0</v>
      </c>
      <c r="BF1344" s="171">
        <f>IF(N1344="znížená",J1344,0)</f>
        <v>0</v>
      </c>
      <c r="BG1344" s="171">
        <f>IF(N1344="zákl. prenesená",J1344,0)</f>
        <v>0</v>
      </c>
      <c r="BH1344" s="171">
        <f>IF(N1344="zníž. prenesená",J1344,0)</f>
        <v>0</v>
      </c>
      <c r="BI1344" s="171">
        <f>IF(N1344="nulová",J1344,0)</f>
        <v>0</v>
      </c>
      <c r="BJ1344" s="18" t="s">
        <v>157</v>
      </c>
      <c r="BK1344" s="172">
        <f>ROUND(I1344*H1344,3)</f>
        <v>0</v>
      </c>
      <c r="BL1344" s="18" t="s">
        <v>156</v>
      </c>
      <c r="BM1344" s="170" t="s">
        <v>1209</v>
      </c>
    </row>
    <row r="1345" spans="1:65" s="14" customFormat="1" ht="11.25">
      <c r="B1345" s="181"/>
      <c r="D1345" s="174" t="s">
        <v>167</v>
      </c>
      <c r="E1345" s="182" t="s">
        <v>1</v>
      </c>
      <c r="F1345" s="183" t="s">
        <v>1205</v>
      </c>
      <c r="H1345" s="184">
        <v>1.4279999999999999</v>
      </c>
      <c r="I1345" s="185"/>
      <c r="L1345" s="181"/>
      <c r="M1345" s="186"/>
      <c r="N1345" s="187"/>
      <c r="O1345" s="187"/>
      <c r="P1345" s="187"/>
      <c r="Q1345" s="187"/>
      <c r="R1345" s="187"/>
      <c r="S1345" s="187"/>
      <c r="T1345" s="188"/>
      <c r="AT1345" s="182" t="s">
        <v>167</v>
      </c>
      <c r="AU1345" s="182" t="s">
        <v>157</v>
      </c>
      <c r="AV1345" s="14" t="s">
        <v>157</v>
      </c>
      <c r="AW1345" s="14" t="s">
        <v>30</v>
      </c>
      <c r="AX1345" s="14" t="s">
        <v>81</v>
      </c>
      <c r="AY1345" s="182" t="s">
        <v>150</v>
      </c>
    </row>
    <row r="1346" spans="1:65" s="2" customFormat="1" ht="24" customHeight="1">
      <c r="A1346" s="33"/>
      <c r="B1346" s="158"/>
      <c r="C1346" s="205" t="s">
        <v>1210</v>
      </c>
      <c r="D1346" s="205" t="s">
        <v>368</v>
      </c>
      <c r="E1346" s="206" t="s">
        <v>1211</v>
      </c>
      <c r="F1346" s="207" t="s">
        <v>1212</v>
      </c>
      <c r="G1346" s="208" t="s">
        <v>459</v>
      </c>
      <c r="H1346" s="209">
        <v>25.704000000000001</v>
      </c>
      <c r="I1346" s="210"/>
      <c r="J1346" s="209">
        <f>ROUND(I1346*H1346,3)</f>
        <v>0</v>
      </c>
      <c r="K1346" s="211"/>
      <c r="L1346" s="212"/>
      <c r="M1346" s="213" t="s">
        <v>1</v>
      </c>
      <c r="N1346" s="214" t="s">
        <v>42</v>
      </c>
      <c r="O1346" s="59"/>
      <c r="P1346" s="168">
        <f>O1346*H1346</f>
        <v>0</v>
      </c>
      <c r="Q1346" s="168">
        <v>2.3400000000000001E-3</v>
      </c>
      <c r="R1346" s="168">
        <f>Q1346*H1346</f>
        <v>6.0147360000000004E-2</v>
      </c>
      <c r="S1346" s="168">
        <v>0</v>
      </c>
      <c r="T1346" s="169">
        <f>S1346*H1346</f>
        <v>0</v>
      </c>
      <c r="U1346" s="33"/>
      <c r="V1346" s="33"/>
      <c r="W1346" s="33"/>
      <c r="X1346" s="33"/>
      <c r="Y1346" s="33"/>
      <c r="Z1346" s="33"/>
      <c r="AA1346" s="33"/>
      <c r="AB1346" s="33"/>
      <c r="AC1346" s="33"/>
      <c r="AD1346" s="33"/>
      <c r="AE1346" s="33"/>
      <c r="AR1346" s="170" t="s">
        <v>189</v>
      </c>
      <c r="AT1346" s="170" t="s">
        <v>368</v>
      </c>
      <c r="AU1346" s="170" t="s">
        <v>157</v>
      </c>
      <c r="AY1346" s="18" t="s">
        <v>150</v>
      </c>
      <c r="BE1346" s="171">
        <f>IF(N1346="základná",J1346,0)</f>
        <v>0</v>
      </c>
      <c r="BF1346" s="171">
        <f>IF(N1346="znížená",J1346,0)</f>
        <v>0</v>
      </c>
      <c r="BG1346" s="171">
        <f>IF(N1346="zákl. prenesená",J1346,0)</f>
        <v>0</v>
      </c>
      <c r="BH1346" s="171">
        <f>IF(N1346="zníž. prenesená",J1346,0)</f>
        <v>0</v>
      </c>
      <c r="BI1346" s="171">
        <f>IF(N1346="nulová",J1346,0)</f>
        <v>0</v>
      </c>
      <c r="BJ1346" s="18" t="s">
        <v>157</v>
      </c>
      <c r="BK1346" s="172">
        <f>ROUND(I1346*H1346,3)</f>
        <v>0</v>
      </c>
      <c r="BL1346" s="18" t="s">
        <v>156</v>
      </c>
      <c r="BM1346" s="170" t="s">
        <v>1213</v>
      </c>
    </row>
    <row r="1347" spans="1:65" s="14" customFormat="1" ht="11.25">
      <c r="B1347" s="181"/>
      <c r="D1347" s="174" t="s">
        <v>167</v>
      </c>
      <c r="E1347" s="182" t="s">
        <v>1</v>
      </c>
      <c r="F1347" s="183" t="s">
        <v>1214</v>
      </c>
      <c r="H1347" s="184">
        <v>25.704000000000001</v>
      </c>
      <c r="I1347" s="185"/>
      <c r="L1347" s="181"/>
      <c r="M1347" s="186"/>
      <c r="N1347" s="187"/>
      <c r="O1347" s="187"/>
      <c r="P1347" s="187"/>
      <c r="Q1347" s="187"/>
      <c r="R1347" s="187"/>
      <c r="S1347" s="187"/>
      <c r="T1347" s="188"/>
      <c r="AT1347" s="182" t="s">
        <v>167</v>
      </c>
      <c r="AU1347" s="182" t="s">
        <v>157</v>
      </c>
      <c r="AV1347" s="14" t="s">
        <v>157</v>
      </c>
      <c r="AW1347" s="14" t="s">
        <v>30</v>
      </c>
      <c r="AX1347" s="14" t="s">
        <v>81</v>
      </c>
      <c r="AY1347" s="182" t="s">
        <v>150</v>
      </c>
    </row>
    <row r="1348" spans="1:65" s="12" customFormat="1" ht="22.9" customHeight="1">
      <c r="B1348" s="145"/>
      <c r="D1348" s="146" t="s">
        <v>75</v>
      </c>
      <c r="E1348" s="156" t="s">
        <v>193</v>
      </c>
      <c r="F1348" s="156" t="s">
        <v>1215</v>
      </c>
      <c r="I1348" s="148"/>
      <c r="J1348" s="157">
        <f>BK1348</f>
        <v>0</v>
      </c>
      <c r="L1348" s="145"/>
      <c r="M1348" s="150"/>
      <c r="N1348" s="151"/>
      <c r="O1348" s="151"/>
      <c r="P1348" s="152">
        <f>SUM(P1349:P2088)</f>
        <v>0</v>
      </c>
      <c r="Q1348" s="151"/>
      <c r="R1348" s="152">
        <f>SUM(R1349:R2088)</f>
        <v>23.987254469999996</v>
      </c>
      <c r="S1348" s="151"/>
      <c r="T1348" s="153">
        <f>SUM(T1349:T2088)</f>
        <v>477.44964410000006</v>
      </c>
      <c r="AR1348" s="146" t="s">
        <v>81</v>
      </c>
      <c r="AT1348" s="154" t="s">
        <v>75</v>
      </c>
      <c r="AU1348" s="154" t="s">
        <v>81</v>
      </c>
      <c r="AY1348" s="146" t="s">
        <v>150</v>
      </c>
      <c r="BK1348" s="155">
        <f>SUM(BK1349:BK2088)</f>
        <v>0</v>
      </c>
    </row>
    <row r="1349" spans="1:65" s="2" customFormat="1" ht="24" customHeight="1">
      <c r="A1349" s="33"/>
      <c r="B1349" s="158"/>
      <c r="C1349" s="159" t="s">
        <v>1216</v>
      </c>
      <c r="D1349" s="159" t="s">
        <v>152</v>
      </c>
      <c r="E1349" s="160" t="s">
        <v>1217</v>
      </c>
      <c r="F1349" s="161" t="s">
        <v>1218</v>
      </c>
      <c r="G1349" s="162" t="s">
        <v>155</v>
      </c>
      <c r="H1349" s="163">
        <v>1574</v>
      </c>
      <c r="I1349" s="164"/>
      <c r="J1349" s="163">
        <f>ROUND(I1349*H1349,3)</f>
        <v>0</v>
      </c>
      <c r="K1349" s="165"/>
      <c r="L1349" s="34"/>
      <c r="M1349" s="166" t="s">
        <v>1</v>
      </c>
      <c r="N1349" s="167" t="s">
        <v>42</v>
      </c>
      <c r="O1349" s="59"/>
      <c r="P1349" s="168">
        <f>O1349*H1349</f>
        <v>0</v>
      </c>
      <c r="Q1349" s="168">
        <v>0</v>
      </c>
      <c r="R1349" s="168">
        <f>Q1349*H1349</f>
        <v>0</v>
      </c>
      <c r="S1349" s="168">
        <v>0</v>
      </c>
      <c r="T1349" s="169">
        <f>S1349*H1349</f>
        <v>0</v>
      </c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  <c r="AR1349" s="170" t="s">
        <v>156</v>
      </c>
      <c r="AT1349" s="170" t="s">
        <v>152</v>
      </c>
      <c r="AU1349" s="170" t="s">
        <v>157</v>
      </c>
      <c r="AY1349" s="18" t="s">
        <v>150</v>
      </c>
      <c r="BE1349" s="171">
        <f>IF(N1349="základná",J1349,0)</f>
        <v>0</v>
      </c>
      <c r="BF1349" s="171">
        <f>IF(N1349="znížená",J1349,0)</f>
        <v>0</v>
      </c>
      <c r="BG1349" s="171">
        <f>IF(N1349="zákl. prenesená",J1349,0)</f>
        <v>0</v>
      </c>
      <c r="BH1349" s="171">
        <f>IF(N1349="zníž. prenesená",J1349,0)</f>
        <v>0</v>
      </c>
      <c r="BI1349" s="171">
        <f>IF(N1349="nulová",J1349,0)</f>
        <v>0</v>
      </c>
      <c r="BJ1349" s="18" t="s">
        <v>157</v>
      </c>
      <c r="BK1349" s="172">
        <f>ROUND(I1349*H1349,3)</f>
        <v>0</v>
      </c>
      <c r="BL1349" s="18" t="s">
        <v>156</v>
      </c>
      <c r="BM1349" s="170" t="s">
        <v>1219</v>
      </c>
    </row>
    <row r="1350" spans="1:65" s="14" customFormat="1" ht="11.25">
      <c r="B1350" s="181"/>
      <c r="D1350" s="174" t="s">
        <v>167</v>
      </c>
      <c r="E1350" s="182" t="s">
        <v>1</v>
      </c>
      <c r="F1350" s="183" t="s">
        <v>1220</v>
      </c>
      <c r="H1350" s="184">
        <v>1574</v>
      </c>
      <c r="I1350" s="185"/>
      <c r="L1350" s="181"/>
      <c r="M1350" s="186"/>
      <c r="N1350" s="187"/>
      <c r="O1350" s="187"/>
      <c r="P1350" s="187"/>
      <c r="Q1350" s="187"/>
      <c r="R1350" s="187"/>
      <c r="S1350" s="187"/>
      <c r="T1350" s="188"/>
      <c r="AT1350" s="182" t="s">
        <v>167</v>
      </c>
      <c r="AU1350" s="182" t="s">
        <v>157</v>
      </c>
      <c r="AV1350" s="14" t="s">
        <v>157</v>
      </c>
      <c r="AW1350" s="14" t="s">
        <v>30</v>
      </c>
      <c r="AX1350" s="14" t="s">
        <v>76</v>
      </c>
      <c r="AY1350" s="182" t="s">
        <v>150</v>
      </c>
    </row>
    <row r="1351" spans="1:65" s="15" customFormat="1" ht="11.25">
      <c r="B1351" s="189"/>
      <c r="D1351" s="174" t="s">
        <v>167</v>
      </c>
      <c r="E1351" s="190" t="s">
        <v>1</v>
      </c>
      <c r="F1351" s="191" t="s">
        <v>173</v>
      </c>
      <c r="H1351" s="192">
        <v>1574</v>
      </c>
      <c r="I1351" s="193"/>
      <c r="L1351" s="189"/>
      <c r="M1351" s="194"/>
      <c r="N1351" s="195"/>
      <c r="O1351" s="195"/>
      <c r="P1351" s="195"/>
      <c r="Q1351" s="195"/>
      <c r="R1351" s="195"/>
      <c r="S1351" s="195"/>
      <c r="T1351" s="196"/>
      <c r="AT1351" s="190" t="s">
        <v>167</v>
      </c>
      <c r="AU1351" s="190" t="s">
        <v>157</v>
      </c>
      <c r="AV1351" s="15" t="s">
        <v>156</v>
      </c>
      <c r="AW1351" s="15" t="s">
        <v>30</v>
      </c>
      <c r="AX1351" s="15" t="s">
        <v>81</v>
      </c>
      <c r="AY1351" s="190" t="s">
        <v>150</v>
      </c>
    </row>
    <row r="1352" spans="1:65" s="2" customFormat="1" ht="24" customHeight="1">
      <c r="A1352" s="33"/>
      <c r="B1352" s="158"/>
      <c r="C1352" s="159" t="s">
        <v>1221</v>
      </c>
      <c r="D1352" s="159" t="s">
        <v>152</v>
      </c>
      <c r="E1352" s="160" t="s">
        <v>1222</v>
      </c>
      <c r="F1352" s="161" t="s">
        <v>1223</v>
      </c>
      <c r="G1352" s="162" t="s">
        <v>155</v>
      </c>
      <c r="H1352" s="163">
        <v>4722</v>
      </c>
      <c r="I1352" s="164"/>
      <c r="J1352" s="163">
        <f>ROUND(I1352*H1352,3)</f>
        <v>0</v>
      </c>
      <c r="K1352" s="165"/>
      <c r="L1352" s="34"/>
      <c r="M1352" s="166" t="s">
        <v>1</v>
      </c>
      <c r="N1352" s="167" t="s">
        <v>42</v>
      </c>
      <c r="O1352" s="59"/>
      <c r="P1352" s="168">
        <f>O1352*H1352</f>
        <v>0</v>
      </c>
      <c r="Q1352" s="168">
        <v>8.0000000000000004E-4</v>
      </c>
      <c r="R1352" s="168">
        <f>Q1352*H1352</f>
        <v>3.7776000000000001</v>
      </c>
      <c r="S1352" s="168">
        <v>0</v>
      </c>
      <c r="T1352" s="169">
        <f>S1352*H1352</f>
        <v>0</v>
      </c>
      <c r="U1352" s="33"/>
      <c r="V1352" s="33"/>
      <c r="W1352" s="33"/>
      <c r="X1352" s="33"/>
      <c r="Y1352" s="33"/>
      <c r="Z1352" s="33"/>
      <c r="AA1352" s="33"/>
      <c r="AB1352" s="33"/>
      <c r="AC1352" s="33"/>
      <c r="AD1352" s="33"/>
      <c r="AE1352" s="33"/>
      <c r="AR1352" s="170" t="s">
        <v>156</v>
      </c>
      <c r="AT1352" s="170" t="s">
        <v>152</v>
      </c>
      <c r="AU1352" s="170" t="s">
        <v>157</v>
      </c>
      <c r="AY1352" s="18" t="s">
        <v>150</v>
      </c>
      <c r="BE1352" s="171">
        <f>IF(N1352="základná",J1352,0)</f>
        <v>0</v>
      </c>
      <c r="BF1352" s="171">
        <f>IF(N1352="znížená",J1352,0)</f>
        <v>0</v>
      </c>
      <c r="BG1352" s="171">
        <f>IF(N1352="zákl. prenesená",J1352,0)</f>
        <v>0</v>
      </c>
      <c r="BH1352" s="171">
        <f>IF(N1352="zníž. prenesená",J1352,0)</f>
        <v>0</v>
      </c>
      <c r="BI1352" s="171">
        <f>IF(N1352="nulová",J1352,0)</f>
        <v>0</v>
      </c>
      <c r="BJ1352" s="18" t="s">
        <v>157</v>
      </c>
      <c r="BK1352" s="172">
        <f>ROUND(I1352*H1352,3)</f>
        <v>0</v>
      </c>
      <c r="BL1352" s="18" t="s">
        <v>156</v>
      </c>
      <c r="BM1352" s="170" t="s">
        <v>1224</v>
      </c>
    </row>
    <row r="1353" spans="1:65" s="14" customFormat="1" ht="11.25">
      <c r="B1353" s="181"/>
      <c r="D1353" s="174" t="s">
        <v>167</v>
      </c>
      <c r="E1353" s="182" t="s">
        <v>1</v>
      </c>
      <c r="F1353" s="183" t="s">
        <v>1225</v>
      </c>
      <c r="H1353" s="184">
        <v>4722</v>
      </c>
      <c r="I1353" s="185"/>
      <c r="L1353" s="181"/>
      <c r="M1353" s="186"/>
      <c r="N1353" s="187"/>
      <c r="O1353" s="187"/>
      <c r="P1353" s="187"/>
      <c r="Q1353" s="187"/>
      <c r="R1353" s="187"/>
      <c r="S1353" s="187"/>
      <c r="T1353" s="188"/>
      <c r="AT1353" s="182" t="s">
        <v>167</v>
      </c>
      <c r="AU1353" s="182" t="s">
        <v>157</v>
      </c>
      <c r="AV1353" s="14" t="s">
        <v>157</v>
      </c>
      <c r="AW1353" s="14" t="s">
        <v>30</v>
      </c>
      <c r="AX1353" s="14" t="s">
        <v>76</v>
      </c>
      <c r="AY1353" s="182" t="s">
        <v>150</v>
      </c>
    </row>
    <row r="1354" spans="1:65" s="15" customFormat="1" ht="11.25">
      <c r="B1354" s="189"/>
      <c r="D1354" s="174" t="s">
        <v>167</v>
      </c>
      <c r="E1354" s="190" t="s">
        <v>1</v>
      </c>
      <c r="F1354" s="191" t="s">
        <v>173</v>
      </c>
      <c r="H1354" s="192">
        <v>4722</v>
      </c>
      <c r="I1354" s="193"/>
      <c r="L1354" s="189"/>
      <c r="M1354" s="194"/>
      <c r="N1354" s="195"/>
      <c r="O1354" s="195"/>
      <c r="P1354" s="195"/>
      <c r="Q1354" s="195"/>
      <c r="R1354" s="195"/>
      <c r="S1354" s="195"/>
      <c r="T1354" s="196"/>
      <c r="AT1354" s="190" t="s">
        <v>167</v>
      </c>
      <c r="AU1354" s="190" t="s">
        <v>157</v>
      </c>
      <c r="AV1354" s="15" t="s">
        <v>156</v>
      </c>
      <c r="AW1354" s="15" t="s">
        <v>30</v>
      </c>
      <c r="AX1354" s="15" t="s">
        <v>81</v>
      </c>
      <c r="AY1354" s="190" t="s">
        <v>150</v>
      </c>
    </row>
    <row r="1355" spans="1:65" s="2" customFormat="1" ht="24" customHeight="1">
      <c r="A1355" s="33"/>
      <c r="B1355" s="158"/>
      <c r="C1355" s="159" t="s">
        <v>1226</v>
      </c>
      <c r="D1355" s="159" t="s">
        <v>152</v>
      </c>
      <c r="E1355" s="160" t="s">
        <v>1227</v>
      </c>
      <c r="F1355" s="161" t="s">
        <v>1228</v>
      </c>
      <c r="G1355" s="162" t="s">
        <v>155</v>
      </c>
      <c r="H1355" s="163">
        <v>1574</v>
      </c>
      <c r="I1355" s="164"/>
      <c r="J1355" s="163">
        <f>ROUND(I1355*H1355,3)</f>
        <v>0</v>
      </c>
      <c r="K1355" s="165"/>
      <c r="L1355" s="34"/>
      <c r="M1355" s="166" t="s">
        <v>1</v>
      </c>
      <c r="N1355" s="167" t="s">
        <v>42</v>
      </c>
      <c r="O1355" s="59"/>
      <c r="P1355" s="168">
        <f>O1355*H1355</f>
        <v>0</v>
      </c>
      <c r="Q1355" s="168">
        <v>0</v>
      </c>
      <c r="R1355" s="168">
        <f>Q1355*H1355</f>
        <v>0</v>
      </c>
      <c r="S1355" s="168">
        <v>0</v>
      </c>
      <c r="T1355" s="169">
        <f>S1355*H1355</f>
        <v>0</v>
      </c>
      <c r="U1355" s="33"/>
      <c r="V1355" s="33"/>
      <c r="W1355" s="33"/>
      <c r="X1355" s="33"/>
      <c r="Y1355" s="33"/>
      <c r="Z1355" s="33"/>
      <c r="AA1355" s="33"/>
      <c r="AB1355" s="33"/>
      <c r="AC1355" s="33"/>
      <c r="AD1355" s="33"/>
      <c r="AE1355" s="33"/>
      <c r="AR1355" s="170" t="s">
        <v>156</v>
      </c>
      <c r="AT1355" s="170" t="s">
        <v>152</v>
      </c>
      <c r="AU1355" s="170" t="s">
        <v>157</v>
      </c>
      <c r="AY1355" s="18" t="s">
        <v>150</v>
      </c>
      <c r="BE1355" s="171">
        <f>IF(N1355="základná",J1355,0)</f>
        <v>0</v>
      </c>
      <c r="BF1355" s="171">
        <f>IF(N1355="znížená",J1355,0)</f>
        <v>0</v>
      </c>
      <c r="BG1355" s="171">
        <f>IF(N1355="zákl. prenesená",J1355,0)</f>
        <v>0</v>
      </c>
      <c r="BH1355" s="171">
        <f>IF(N1355="zníž. prenesená",J1355,0)</f>
        <v>0</v>
      </c>
      <c r="BI1355" s="171">
        <f>IF(N1355="nulová",J1355,0)</f>
        <v>0</v>
      </c>
      <c r="BJ1355" s="18" t="s">
        <v>157</v>
      </c>
      <c r="BK1355" s="172">
        <f>ROUND(I1355*H1355,3)</f>
        <v>0</v>
      </c>
      <c r="BL1355" s="18" t="s">
        <v>156</v>
      </c>
      <c r="BM1355" s="170" t="s">
        <v>1229</v>
      </c>
    </row>
    <row r="1356" spans="1:65" s="2" customFormat="1" ht="24" customHeight="1">
      <c r="A1356" s="33"/>
      <c r="B1356" s="158"/>
      <c r="C1356" s="159" t="s">
        <v>1230</v>
      </c>
      <c r="D1356" s="159" t="s">
        <v>152</v>
      </c>
      <c r="E1356" s="160" t="s">
        <v>1231</v>
      </c>
      <c r="F1356" s="161" t="s">
        <v>1232</v>
      </c>
      <c r="G1356" s="162" t="s">
        <v>155</v>
      </c>
      <c r="H1356" s="163">
        <v>2588.0949999999998</v>
      </c>
      <c r="I1356" s="164"/>
      <c r="J1356" s="163">
        <f>ROUND(I1356*H1356,3)</f>
        <v>0</v>
      </c>
      <c r="K1356" s="165"/>
      <c r="L1356" s="34"/>
      <c r="M1356" s="166" t="s">
        <v>1</v>
      </c>
      <c r="N1356" s="167" t="s">
        <v>42</v>
      </c>
      <c r="O1356" s="59"/>
      <c r="P1356" s="168">
        <f>O1356*H1356</f>
        <v>0</v>
      </c>
      <c r="Q1356" s="168">
        <v>1.5299999999999999E-3</v>
      </c>
      <c r="R1356" s="168">
        <f>Q1356*H1356</f>
        <v>3.9597853499999993</v>
      </c>
      <c r="S1356" s="168">
        <v>0</v>
      </c>
      <c r="T1356" s="169">
        <f>S1356*H1356</f>
        <v>0</v>
      </c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R1356" s="170" t="s">
        <v>156</v>
      </c>
      <c r="AT1356" s="170" t="s">
        <v>152</v>
      </c>
      <c r="AU1356" s="170" t="s">
        <v>157</v>
      </c>
      <c r="AY1356" s="18" t="s">
        <v>150</v>
      </c>
      <c r="BE1356" s="171">
        <f>IF(N1356="základná",J1356,0)</f>
        <v>0</v>
      </c>
      <c r="BF1356" s="171">
        <f>IF(N1356="znížená",J1356,0)</f>
        <v>0</v>
      </c>
      <c r="BG1356" s="171">
        <f>IF(N1356="zákl. prenesená",J1356,0)</f>
        <v>0</v>
      </c>
      <c r="BH1356" s="171">
        <f>IF(N1356="zníž. prenesená",J1356,0)</f>
        <v>0</v>
      </c>
      <c r="BI1356" s="171">
        <f>IF(N1356="nulová",J1356,0)</f>
        <v>0</v>
      </c>
      <c r="BJ1356" s="18" t="s">
        <v>157</v>
      </c>
      <c r="BK1356" s="172">
        <f>ROUND(I1356*H1356,3)</f>
        <v>0</v>
      </c>
      <c r="BL1356" s="18" t="s">
        <v>156</v>
      </c>
      <c r="BM1356" s="170" t="s">
        <v>1233</v>
      </c>
    </row>
    <row r="1357" spans="1:65" s="14" customFormat="1" ht="11.25">
      <c r="B1357" s="181"/>
      <c r="D1357" s="174" t="s">
        <v>167</v>
      </c>
      <c r="E1357" s="182" t="s">
        <v>1</v>
      </c>
      <c r="F1357" s="183" t="s">
        <v>1234</v>
      </c>
      <c r="H1357" s="184">
        <v>2588.0949999999998</v>
      </c>
      <c r="I1357" s="185"/>
      <c r="L1357" s="181"/>
      <c r="M1357" s="186"/>
      <c r="N1357" s="187"/>
      <c r="O1357" s="187"/>
      <c r="P1357" s="187"/>
      <c r="Q1357" s="187"/>
      <c r="R1357" s="187"/>
      <c r="S1357" s="187"/>
      <c r="T1357" s="188"/>
      <c r="AT1357" s="182" t="s">
        <v>167</v>
      </c>
      <c r="AU1357" s="182" t="s">
        <v>157</v>
      </c>
      <c r="AV1357" s="14" t="s">
        <v>157</v>
      </c>
      <c r="AW1357" s="14" t="s">
        <v>30</v>
      </c>
      <c r="AX1357" s="14" t="s">
        <v>81</v>
      </c>
      <c r="AY1357" s="182" t="s">
        <v>150</v>
      </c>
    </row>
    <row r="1358" spans="1:65" s="2" customFormat="1" ht="36" customHeight="1">
      <c r="A1358" s="33"/>
      <c r="B1358" s="158"/>
      <c r="C1358" s="159" t="s">
        <v>1235</v>
      </c>
      <c r="D1358" s="159" t="s">
        <v>152</v>
      </c>
      <c r="E1358" s="160" t="s">
        <v>1236</v>
      </c>
      <c r="F1358" s="161" t="s">
        <v>1237</v>
      </c>
      <c r="G1358" s="162" t="s">
        <v>155</v>
      </c>
      <c r="H1358" s="163">
        <v>1500</v>
      </c>
      <c r="I1358" s="164"/>
      <c r="J1358" s="163">
        <f>ROUND(I1358*H1358,3)</f>
        <v>0</v>
      </c>
      <c r="K1358" s="165"/>
      <c r="L1358" s="34"/>
      <c r="M1358" s="166" t="s">
        <v>1</v>
      </c>
      <c r="N1358" s="167" t="s">
        <v>42</v>
      </c>
      <c r="O1358" s="59"/>
      <c r="P1358" s="168">
        <f>O1358*H1358</f>
        <v>0</v>
      </c>
      <c r="Q1358" s="168">
        <v>1.5299999999999999E-3</v>
      </c>
      <c r="R1358" s="168">
        <f>Q1358*H1358</f>
        <v>2.2949999999999999</v>
      </c>
      <c r="S1358" s="168">
        <v>0</v>
      </c>
      <c r="T1358" s="169">
        <f>S1358*H1358</f>
        <v>0</v>
      </c>
      <c r="U1358" s="33"/>
      <c r="V1358" s="33"/>
      <c r="W1358" s="33"/>
      <c r="X1358" s="33"/>
      <c r="Y1358" s="33"/>
      <c r="Z1358" s="33"/>
      <c r="AA1358" s="33"/>
      <c r="AB1358" s="33"/>
      <c r="AC1358" s="33"/>
      <c r="AD1358" s="33"/>
      <c r="AE1358" s="33"/>
      <c r="AR1358" s="170" t="s">
        <v>156</v>
      </c>
      <c r="AT1358" s="170" t="s">
        <v>152</v>
      </c>
      <c r="AU1358" s="170" t="s">
        <v>157</v>
      </c>
      <c r="AY1358" s="18" t="s">
        <v>150</v>
      </c>
      <c r="BE1358" s="171">
        <f>IF(N1358="základná",J1358,0)</f>
        <v>0</v>
      </c>
      <c r="BF1358" s="171">
        <f>IF(N1358="znížená",J1358,0)</f>
        <v>0</v>
      </c>
      <c r="BG1358" s="171">
        <f>IF(N1358="zákl. prenesená",J1358,0)</f>
        <v>0</v>
      </c>
      <c r="BH1358" s="171">
        <f>IF(N1358="zníž. prenesená",J1358,0)</f>
        <v>0</v>
      </c>
      <c r="BI1358" s="171">
        <f>IF(N1358="nulová",J1358,0)</f>
        <v>0</v>
      </c>
      <c r="BJ1358" s="18" t="s">
        <v>157</v>
      </c>
      <c r="BK1358" s="172">
        <f>ROUND(I1358*H1358,3)</f>
        <v>0</v>
      </c>
      <c r="BL1358" s="18" t="s">
        <v>156</v>
      </c>
      <c r="BM1358" s="170" t="s">
        <v>1238</v>
      </c>
    </row>
    <row r="1359" spans="1:65" s="2" customFormat="1" ht="16.5" customHeight="1">
      <c r="A1359" s="33"/>
      <c r="B1359" s="158"/>
      <c r="C1359" s="159" t="s">
        <v>1239</v>
      </c>
      <c r="D1359" s="159" t="s">
        <v>152</v>
      </c>
      <c r="E1359" s="160" t="s">
        <v>1240</v>
      </c>
      <c r="F1359" s="161" t="s">
        <v>1241</v>
      </c>
      <c r="G1359" s="162" t="s">
        <v>155</v>
      </c>
      <c r="H1359" s="163">
        <v>2308.84</v>
      </c>
      <c r="I1359" s="164"/>
      <c r="J1359" s="163">
        <f>ROUND(I1359*H1359,3)</f>
        <v>0</v>
      </c>
      <c r="K1359" s="165"/>
      <c r="L1359" s="34"/>
      <c r="M1359" s="166" t="s">
        <v>1</v>
      </c>
      <c r="N1359" s="167" t="s">
        <v>42</v>
      </c>
      <c r="O1359" s="59"/>
      <c r="P1359" s="168">
        <f>O1359*H1359</f>
        <v>0</v>
      </c>
      <c r="Q1359" s="168">
        <v>5.0000000000000002E-5</v>
      </c>
      <c r="R1359" s="168">
        <f>Q1359*H1359</f>
        <v>0.11544200000000002</v>
      </c>
      <c r="S1359" s="168">
        <v>0</v>
      </c>
      <c r="T1359" s="169">
        <f>S1359*H1359</f>
        <v>0</v>
      </c>
      <c r="U1359" s="33"/>
      <c r="V1359" s="33"/>
      <c r="W1359" s="33"/>
      <c r="X1359" s="33"/>
      <c r="Y1359" s="33"/>
      <c r="Z1359" s="33"/>
      <c r="AA1359" s="33"/>
      <c r="AB1359" s="33"/>
      <c r="AC1359" s="33"/>
      <c r="AD1359" s="33"/>
      <c r="AE1359" s="33"/>
      <c r="AR1359" s="170" t="s">
        <v>156</v>
      </c>
      <c r="AT1359" s="170" t="s">
        <v>152</v>
      </c>
      <c r="AU1359" s="170" t="s">
        <v>157</v>
      </c>
      <c r="AY1359" s="18" t="s">
        <v>150</v>
      </c>
      <c r="BE1359" s="171">
        <f>IF(N1359="základná",J1359,0)</f>
        <v>0</v>
      </c>
      <c r="BF1359" s="171">
        <f>IF(N1359="znížená",J1359,0)</f>
        <v>0</v>
      </c>
      <c r="BG1359" s="171">
        <f>IF(N1359="zákl. prenesená",J1359,0)</f>
        <v>0</v>
      </c>
      <c r="BH1359" s="171">
        <f>IF(N1359="zníž. prenesená",J1359,0)</f>
        <v>0</v>
      </c>
      <c r="BI1359" s="171">
        <f>IF(N1359="nulová",J1359,0)</f>
        <v>0</v>
      </c>
      <c r="BJ1359" s="18" t="s">
        <v>157</v>
      </c>
      <c r="BK1359" s="172">
        <f>ROUND(I1359*H1359,3)</f>
        <v>0</v>
      </c>
      <c r="BL1359" s="18" t="s">
        <v>156</v>
      </c>
      <c r="BM1359" s="170" t="s">
        <v>1242</v>
      </c>
    </row>
    <row r="1360" spans="1:65" s="14" customFormat="1" ht="11.25">
      <c r="B1360" s="181"/>
      <c r="D1360" s="174" t="s">
        <v>167</v>
      </c>
      <c r="E1360" s="182" t="s">
        <v>1</v>
      </c>
      <c r="F1360" s="183" t="s">
        <v>1243</v>
      </c>
      <c r="H1360" s="184">
        <v>2308.84</v>
      </c>
      <c r="I1360" s="185"/>
      <c r="L1360" s="181"/>
      <c r="M1360" s="186"/>
      <c r="N1360" s="187"/>
      <c r="O1360" s="187"/>
      <c r="P1360" s="187"/>
      <c r="Q1360" s="187"/>
      <c r="R1360" s="187"/>
      <c r="S1360" s="187"/>
      <c r="T1360" s="188"/>
      <c r="AT1360" s="182" t="s">
        <v>167</v>
      </c>
      <c r="AU1360" s="182" t="s">
        <v>157</v>
      </c>
      <c r="AV1360" s="14" t="s">
        <v>157</v>
      </c>
      <c r="AW1360" s="14" t="s">
        <v>30</v>
      </c>
      <c r="AX1360" s="14" t="s">
        <v>81</v>
      </c>
      <c r="AY1360" s="182" t="s">
        <v>150</v>
      </c>
    </row>
    <row r="1361" spans="1:65" s="2" customFormat="1" ht="24" customHeight="1">
      <c r="A1361" s="33"/>
      <c r="B1361" s="158"/>
      <c r="C1361" s="159" t="s">
        <v>1244</v>
      </c>
      <c r="D1361" s="159" t="s">
        <v>152</v>
      </c>
      <c r="E1361" s="160" t="s">
        <v>1245</v>
      </c>
      <c r="F1361" s="161" t="s">
        <v>1246</v>
      </c>
      <c r="G1361" s="162" t="s">
        <v>155</v>
      </c>
      <c r="H1361" s="163">
        <v>261.13799999999998</v>
      </c>
      <c r="I1361" s="164"/>
      <c r="J1361" s="163">
        <f>ROUND(I1361*H1361,3)</f>
        <v>0</v>
      </c>
      <c r="K1361" s="165"/>
      <c r="L1361" s="34"/>
      <c r="M1361" s="166" t="s">
        <v>1</v>
      </c>
      <c r="N1361" s="167" t="s">
        <v>42</v>
      </c>
      <c r="O1361" s="59"/>
      <c r="P1361" s="168">
        <f>O1361*H1361</f>
        <v>0</v>
      </c>
      <c r="Q1361" s="168">
        <v>2.5440000000000001E-2</v>
      </c>
      <c r="R1361" s="168">
        <f>Q1361*H1361</f>
        <v>6.6433507199999999</v>
      </c>
      <c r="S1361" s="168">
        <v>0.19600000000000001</v>
      </c>
      <c r="T1361" s="169">
        <f>S1361*H1361</f>
        <v>51.183047999999999</v>
      </c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R1361" s="170" t="s">
        <v>156</v>
      </c>
      <c r="AT1361" s="170" t="s">
        <v>152</v>
      </c>
      <c r="AU1361" s="170" t="s">
        <v>157</v>
      </c>
      <c r="AY1361" s="18" t="s">
        <v>150</v>
      </c>
      <c r="BE1361" s="171">
        <f>IF(N1361="základná",J1361,0)</f>
        <v>0</v>
      </c>
      <c r="BF1361" s="171">
        <f>IF(N1361="znížená",J1361,0)</f>
        <v>0</v>
      </c>
      <c r="BG1361" s="171">
        <f>IF(N1361="zákl. prenesená",J1361,0)</f>
        <v>0</v>
      </c>
      <c r="BH1361" s="171">
        <f>IF(N1361="zníž. prenesená",J1361,0)</f>
        <v>0</v>
      </c>
      <c r="BI1361" s="171">
        <f>IF(N1361="nulová",J1361,0)</f>
        <v>0</v>
      </c>
      <c r="BJ1361" s="18" t="s">
        <v>157</v>
      </c>
      <c r="BK1361" s="172">
        <f>ROUND(I1361*H1361,3)</f>
        <v>0</v>
      </c>
      <c r="BL1361" s="18" t="s">
        <v>156</v>
      </c>
      <c r="BM1361" s="170" t="s">
        <v>1247</v>
      </c>
    </row>
    <row r="1362" spans="1:65" s="13" customFormat="1" ht="11.25">
      <c r="B1362" s="173"/>
      <c r="D1362" s="174" t="s">
        <v>167</v>
      </c>
      <c r="E1362" s="175" t="s">
        <v>1</v>
      </c>
      <c r="F1362" s="176" t="s">
        <v>215</v>
      </c>
      <c r="H1362" s="175" t="s">
        <v>1</v>
      </c>
      <c r="I1362" s="177"/>
      <c r="L1362" s="173"/>
      <c r="M1362" s="178"/>
      <c r="N1362" s="179"/>
      <c r="O1362" s="179"/>
      <c r="P1362" s="179"/>
      <c r="Q1362" s="179"/>
      <c r="R1362" s="179"/>
      <c r="S1362" s="179"/>
      <c r="T1362" s="180"/>
      <c r="AT1362" s="175" t="s">
        <v>167</v>
      </c>
      <c r="AU1362" s="175" t="s">
        <v>157</v>
      </c>
      <c r="AV1362" s="13" t="s">
        <v>81</v>
      </c>
      <c r="AW1362" s="13" t="s">
        <v>30</v>
      </c>
      <c r="AX1362" s="13" t="s">
        <v>76</v>
      </c>
      <c r="AY1362" s="175" t="s">
        <v>150</v>
      </c>
    </row>
    <row r="1363" spans="1:65" s="13" customFormat="1" ht="11.25">
      <c r="B1363" s="173"/>
      <c r="D1363" s="174" t="s">
        <v>167</v>
      </c>
      <c r="E1363" s="175" t="s">
        <v>1</v>
      </c>
      <c r="F1363" s="176" t="s">
        <v>1248</v>
      </c>
      <c r="H1363" s="175" t="s">
        <v>1</v>
      </c>
      <c r="I1363" s="177"/>
      <c r="L1363" s="173"/>
      <c r="M1363" s="178"/>
      <c r="N1363" s="179"/>
      <c r="O1363" s="179"/>
      <c r="P1363" s="179"/>
      <c r="Q1363" s="179"/>
      <c r="R1363" s="179"/>
      <c r="S1363" s="179"/>
      <c r="T1363" s="180"/>
      <c r="AT1363" s="175" t="s">
        <v>167</v>
      </c>
      <c r="AU1363" s="175" t="s">
        <v>157</v>
      </c>
      <c r="AV1363" s="13" t="s">
        <v>81</v>
      </c>
      <c r="AW1363" s="13" t="s">
        <v>30</v>
      </c>
      <c r="AX1363" s="13" t="s">
        <v>76</v>
      </c>
      <c r="AY1363" s="175" t="s">
        <v>150</v>
      </c>
    </row>
    <row r="1364" spans="1:65" s="14" customFormat="1" ht="11.25">
      <c r="B1364" s="181"/>
      <c r="D1364" s="174" t="s">
        <v>167</v>
      </c>
      <c r="E1364" s="182" t="s">
        <v>1</v>
      </c>
      <c r="F1364" s="183" t="s">
        <v>944</v>
      </c>
      <c r="H1364" s="184">
        <v>17.7</v>
      </c>
      <c r="I1364" s="185"/>
      <c r="L1364" s="181"/>
      <c r="M1364" s="186"/>
      <c r="N1364" s="187"/>
      <c r="O1364" s="187"/>
      <c r="P1364" s="187"/>
      <c r="Q1364" s="187"/>
      <c r="R1364" s="187"/>
      <c r="S1364" s="187"/>
      <c r="T1364" s="188"/>
      <c r="AT1364" s="182" t="s">
        <v>167</v>
      </c>
      <c r="AU1364" s="182" t="s">
        <v>157</v>
      </c>
      <c r="AV1364" s="14" t="s">
        <v>157</v>
      </c>
      <c r="AW1364" s="14" t="s">
        <v>30</v>
      </c>
      <c r="AX1364" s="14" t="s">
        <v>76</v>
      </c>
      <c r="AY1364" s="182" t="s">
        <v>150</v>
      </c>
    </row>
    <row r="1365" spans="1:65" s="14" customFormat="1" ht="11.25">
      <c r="B1365" s="181"/>
      <c r="D1365" s="174" t="s">
        <v>167</v>
      </c>
      <c r="E1365" s="182" t="s">
        <v>1</v>
      </c>
      <c r="F1365" s="183" t="s">
        <v>700</v>
      </c>
      <c r="H1365" s="184">
        <v>-1.6</v>
      </c>
      <c r="I1365" s="185"/>
      <c r="L1365" s="181"/>
      <c r="M1365" s="186"/>
      <c r="N1365" s="187"/>
      <c r="O1365" s="187"/>
      <c r="P1365" s="187"/>
      <c r="Q1365" s="187"/>
      <c r="R1365" s="187"/>
      <c r="S1365" s="187"/>
      <c r="T1365" s="188"/>
      <c r="AT1365" s="182" t="s">
        <v>167</v>
      </c>
      <c r="AU1365" s="182" t="s">
        <v>157</v>
      </c>
      <c r="AV1365" s="14" t="s">
        <v>157</v>
      </c>
      <c r="AW1365" s="14" t="s">
        <v>30</v>
      </c>
      <c r="AX1365" s="14" t="s">
        <v>76</v>
      </c>
      <c r="AY1365" s="182" t="s">
        <v>150</v>
      </c>
    </row>
    <row r="1366" spans="1:65" s="14" customFormat="1" ht="11.25">
      <c r="B1366" s="181"/>
      <c r="D1366" s="174" t="s">
        <v>167</v>
      </c>
      <c r="E1366" s="182" t="s">
        <v>1</v>
      </c>
      <c r="F1366" s="183" t="s">
        <v>1249</v>
      </c>
      <c r="H1366" s="184">
        <v>12.39</v>
      </c>
      <c r="I1366" s="185"/>
      <c r="L1366" s="181"/>
      <c r="M1366" s="186"/>
      <c r="N1366" s="187"/>
      <c r="O1366" s="187"/>
      <c r="P1366" s="187"/>
      <c r="Q1366" s="187"/>
      <c r="R1366" s="187"/>
      <c r="S1366" s="187"/>
      <c r="T1366" s="188"/>
      <c r="AT1366" s="182" t="s">
        <v>167</v>
      </c>
      <c r="AU1366" s="182" t="s">
        <v>157</v>
      </c>
      <c r="AV1366" s="14" t="s">
        <v>157</v>
      </c>
      <c r="AW1366" s="14" t="s">
        <v>30</v>
      </c>
      <c r="AX1366" s="14" t="s">
        <v>76</v>
      </c>
      <c r="AY1366" s="182" t="s">
        <v>150</v>
      </c>
    </row>
    <row r="1367" spans="1:65" s="13" customFormat="1" ht="11.25">
      <c r="B1367" s="173"/>
      <c r="D1367" s="174" t="s">
        <v>167</v>
      </c>
      <c r="E1367" s="175" t="s">
        <v>1</v>
      </c>
      <c r="F1367" s="176" t="s">
        <v>1250</v>
      </c>
      <c r="H1367" s="175" t="s">
        <v>1</v>
      </c>
      <c r="I1367" s="177"/>
      <c r="L1367" s="173"/>
      <c r="M1367" s="178"/>
      <c r="N1367" s="179"/>
      <c r="O1367" s="179"/>
      <c r="P1367" s="179"/>
      <c r="Q1367" s="179"/>
      <c r="R1367" s="179"/>
      <c r="S1367" s="179"/>
      <c r="T1367" s="180"/>
      <c r="AT1367" s="175" t="s">
        <v>167</v>
      </c>
      <c r="AU1367" s="175" t="s">
        <v>157</v>
      </c>
      <c r="AV1367" s="13" t="s">
        <v>81</v>
      </c>
      <c r="AW1367" s="13" t="s">
        <v>30</v>
      </c>
      <c r="AX1367" s="13" t="s">
        <v>76</v>
      </c>
      <c r="AY1367" s="175" t="s">
        <v>150</v>
      </c>
    </row>
    <row r="1368" spans="1:65" s="14" customFormat="1" ht="11.25">
      <c r="B1368" s="181"/>
      <c r="D1368" s="174" t="s">
        <v>167</v>
      </c>
      <c r="E1368" s="182" t="s">
        <v>1</v>
      </c>
      <c r="F1368" s="183" t="s">
        <v>1251</v>
      </c>
      <c r="H1368" s="184">
        <v>5.7530000000000001</v>
      </c>
      <c r="I1368" s="185"/>
      <c r="L1368" s="181"/>
      <c r="M1368" s="186"/>
      <c r="N1368" s="187"/>
      <c r="O1368" s="187"/>
      <c r="P1368" s="187"/>
      <c r="Q1368" s="187"/>
      <c r="R1368" s="187"/>
      <c r="S1368" s="187"/>
      <c r="T1368" s="188"/>
      <c r="AT1368" s="182" t="s">
        <v>167</v>
      </c>
      <c r="AU1368" s="182" t="s">
        <v>157</v>
      </c>
      <c r="AV1368" s="14" t="s">
        <v>157</v>
      </c>
      <c r="AW1368" s="14" t="s">
        <v>30</v>
      </c>
      <c r="AX1368" s="14" t="s">
        <v>76</v>
      </c>
      <c r="AY1368" s="182" t="s">
        <v>150</v>
      </c>
    </row>
    <row r="1369" spans="1:65" s="14" customFormat="1" ht="11.25">
      <c r="B1369" s="181"/>
      <c r="D1369" s="174" t="s">
        <v>167</v>
      </c>
      <c r="E1369" s="182" t="s">
        <v>1</v>
      </c>
      <c r="F1369" s="183" t="s">
        <v>700</v>
      </c>
      <c r="H1369" s="184">
        <v>-1.6</v>
      </c>
      <c r="I1369" s="185"/>
      <c r="L1369" s="181"/>
      <c r="M1369" s="186"/>
      <c r="N1369" s="187"/>
      <c r="O1369" s="187"/>
      <c r="P1369" s="187"/>
      <c r="Q1369" s="187"/>
      <c r="R1369" s="187"/>
      <c r="S1369" s="187"/>
      <c r="T1369" s="188"/>
      <c r="AT1369" s="182" t="s">
        <v>167</v>
      </c>
      <c r="AU1369" s="182" t="s">
        <v>157</v>
      </c>
      <c r="AV1369" s="14" t="s">
        <v>157</v>
      </c>
      <c r="AW1369" s="14" t="s">
        <v>30</v>
      </c>
      <c r="AX1369" s="14" t="s">
        <v>76</v>
      </c>
      <c r="AY1369" s="182" t="s">
        <v>150</v>
      </c>
    </row>
    <row r="1370" spans="1:65" s="14" customFormat="1" ht="11.25">
      <c r="B1370" s="181"/>
      <c r="D1370" s="174" t="s">
        <v>167</v>
      </c>
      <c r="E1370" s="182" t="s">
        <v>1</v>
      </c>
      <c r="F1370" s="183" t="s">
        <v>1252</v>
      </c>
      <c r="H1370" s="184">
        <v>3.54</v>
      </c>
      <c r="I1370" s="185"/>
      <c r="L1370" s="181"/>
      <c r="M1370" s="186"/>
      <c r="N1370" s="187"/>
      <c r="O1370" s="187"/>
      <c r="P1370" s="187"/>
      <c r="Q1370" s="187"/>
      <c r="R1370" s="187"/>
      <c r="S1370" s="187"/>
      <c r="T1370" s="188"/>
      <c r="AT1370" s="182" t="s">
        <v>167</v>
      </c>
      <c r="AU1370" s="182" t="s">
        <v>157</v>
      </c>
      <c r="AV1370" s="14" t="s">
        <v>157</v>
      </c>
      <c r="AW1370" s="14" t="s">
        <v>30</v>
      </c>
      <c r="AX1370" s="14" t="s">
        <v>76</v>
      </c>
      <c r="AY1370" s="182" t="s">
        <v>150</v>
      </c>
    </row>
    <row r="1371" spans="1:65" s="14" customFormat="1" ht="11.25">
      <c r="B1371" s="181"/>
      <c r="D1371" s="174" t="s">
        <v>167</v>
      </c>
      <c r="E1371" s="182" t="s">
        <v>1</v>
      </c>
      <c r="F1371" s="183" t="s">
        <v>1253</v>
      </c>
      <c r="H1371" s="184">
        <v>14.75</v>
      </c>
      <c r="I1371" s="185"/>
      <c r="L1371" s="181"/>
      <c r="M1371" s="186"/>
      <c r="N1371" s="187"/>
      <c r="O1371" s="187"/>
      <c r="P1371" s="187"/>
      <c r="Q1371" s="187"/>
      <c r="R1371" s="187"/>
      <c r="S1371" s="187"/>
      <c r="T1371" s="188"/>
      <c r="AT1371" s="182" t="s">
        <v>167</v>
      </c>
      <c r="AU1371" s="182" t="s">
        <v>157</v>
      </c>
      <c r="AV1371" s="14" t="s">
        <v>157</v>
      </c>
      <c r="AW1371" s="14" t="s">
        <v>30</v>
      </c>
      <c r="AX1371" s="14" t="s">
        <v>76</v>
      </c>
      <c r="AY1371" s="182" t="s">
        <v>150</v>
      </c>
    </row>
    <row r="1372" spans="1:65" s="14" customFormat="1" ht="11.25">
      <c r="B1372" s="181"/>
      <c r="D1372" s="174" t="s">
        <v>167</v>
      </c>
      <c r="E1372" s="182" t="s">
        <v>1</v>
      </c>
      <c r="F1372" s="183" t="s">
        <v>717</v>
      </c>
      <c r="H1372" s="184">
        <v>-1.8</v>
      </c>
      <c r="I1372" s="185"/>
      <c r="L1372" s="181"/>
      <c r="M1372" s="186"/>
      <c r="N1372" s="187"/>
      <c r="O1372" s="187"/>
      <c r="P1372" s="187"/>
      <c r="Q1372" s="187"/>
      <c r="R1372" s="187"/>
      <c r="S1372" s="187"/>
      <c r="T1372" s="188"/>
      <c r="AT1372" s="182" t="s">
        <v>167</v>
      </c>
      <c r="AU1372" s="182" t="s">
        <v>157</v>
      </c>
      <c r="AV1372" s="14" t="s">
        <v>157</v>
      </c>
      <c r="AW1372" s="14" t="s">
        <v>30</v>
      </c>
      <c r="AX1372" s="14" t="s">
        <v>76</v>
      </c>
      <c r="AY1372" s="182" t="s">
        <v>150</v>
      </c>
    </row>
    <row r="1373" spans="1:65" s="13" customFormat="1" ht="11.25">
      <c r="B1373" s="173"/>
      <c r="D1373" s="174" t="s">
        <v>167</v>
      </c>
      <c r="E1373" s="175" t="s">
        <v>1</v>
      </c>
      <c r="F1373" s="176" t="s">
        <v>1254</v>
      </c>
      <c r="H1373" s="175" t="s">
        <v>1</v>
      </c>
      <c r="I1373" s="177"/>
      <c r="L1373" s="173"/>
      <c r="M1373" s="178"/>
      <c r="N1373" s="179"/>
      <c r="O1373" s="179"/>
      <c r="P1373" s="179"/>
      <c r="Q1373" s="179"/>
      <c r="R1373" s="179"/>
      <c r="S1373" s="179"/>
      <c r="T1373" s="180"/>
      <c r="AT1373" s="175" t="s">
        <v>167</v>
      </c>
      <c r="AU1373" s="175" t="s">
        <v>157</v>
      </c>
      <c r="AV1373" s="13" t="s">
        <v>81</v>
      </c>
      <c r="AW1373" s="13" t="s">
        <v>30</v>
      </c>
      <c r="AX1373" s="13" t="s">
        <v>76</v>
      </c>
      <c r="AY1373" s="175" t="s">
        <v>150</v>
      </c>
    </row>
    <row r="1374" spans="1:65" s="14" customFormat="1" ht="11.25">
      <c r="B1374" s="181"/>
      <c r="D1374" s="174" t="s">
        <v>167</v>
      </c>
      <c r="E1374" s="182" t="s">
        <v>1</v>
      </c>
      <c r="F1374" s="183" t="s">
        <v>1255</v>
      </c>
      <c r="H1374" s="184">
        <v>5.28</v>
      </c>
      <c r="I1374" s="185"/>
      <c r="L1374" s="181"/>
      <c r="M1374" s="186"/>
      <c r="N1374" s="187"/>
      <c r="O1374" s="187"/>
      <c r="P1374" s="187"/>
      <c r="Q1374" s="187"/>
      <c r="R1374" s="187"/>
      <c r="S1374" s="187"/>
      <c r="T1374" s="188"/>
      <c r="AT1374" s="182" t="s">
        <v>167</v>
      </c>
      <c r="AU1374" s="182" t="s">
        <v>157</v>
      </c>
      <c r="AV1374" s="14" t="s">
        <v>157</v>
      </c>
      <c r="AW1374" s="14" t="s">
        <v>30</v>
      </c>
      <c r="AX1374" s="14" t="s">
        <v>76</v>
      </c>
      <c r="AY1374" s="182" t="s">
        <v>150</v>
      </c>
    </row>
    <row r="1375" spans="1:65" s="14" customFormat="1" ht="11.25">
      <c r="B1375" s="181"/>
      <c r="D1375" s="174" t="s">
        <v>167</v>
      </c>
      <c r="E1375" s="182" t="s">
        <v>1</v>
      </c>
      <c r="F1375" s="183" t="s">
        <v>716</v>
      </c>
      <c r="H1375" s="184">
        <v>-2.9</v>
      </c>
      <c r="I1375" s="185"/>
      <c r="L1375" s="181"/>
      <c r="M1375" s="186"/>
      <c r="N1375" s="187"/>
      <c r="O1375" s="187"/>
      <c r="P1375" s="187"/>
      <c r="Q1375" s="187"/>
      <c r="R1375" s="187"/>
      <c r="S1375" s="187"/>
      <c r="T1375" s="188"/>
      <c r="AT1375" s="182" t="s">
        <v>167</v>
      </c>
      <c r="AU1375" s="182" t="s">
        <v>157</v>
      </c>
      <c r="AV1375" s="14" t="s">
        <v>157</v>
      </c>
      <c r="AW1375" s="14" t="s">
        <v>30</v>
      </c>
      <c r="AX1375" s="14" t="s">
        <v>76</v>
      </c>
      <c r="AY1375" s="182" t="s">
        <v>150</v>
      </c>
    </row>
    <row r="1376" spans="1:65" s="16" customFormat="1" ht="11.25">
      <c r="B1376" s="197"/>
      <c r="D1376" s="174" t="s">
        <v>167</v>
      </c>
      <c r="E1376" s="198" t="s">
        <v>1</v>
      </c>
      <c r="F1376" s="199" t="s">
        <v>299</v>
      </c>
      <c r="H1376" s="200">
        <v>51.512999999999998</v>
      </c>
      <c r="I1376" s="201"/>
      <c r="L1376" s="197"/>
      <c r="M1376" s="202"/>
      <c r="N1376" s="203"/>
      <c r="O1376" s="203"/>
      <c r="P1376" s="203"/>
      <c r="Q1376" s="203"/>
      <c r="R1376" s="203"/>
      <c r="S1376" s="203"/>
      <c r="T1376" s="204"/>
      <c r="AT1376" s="198" t="s">
        <v>167</v>
      </c>
      <c r="AU1376" s="198" t="s">
        <v>157</v>
      </c>
      <c r="AV1376" s="16" t="s">
        <v>162</v>
      </c>
      <c r="AW1376" s="16" t="s">
        <v>30</v>
      </c>
      <c r="AX1376" s="16" t="s">
        <v>76</v>
      </c>
      <c r="AY1376" s="198" t="s">
        <v>150</v>
      </c>
    </row>
    <row r="1377" spans="1:65" s="13" customFormat="1" ht="11.25">
      <c r="B1377" s="173"/>
      <c r="D1377" s="174" t="s">
        <v>167</v>
      </c>
      <c r="E1377" s="175" t="s">
        <v>1</v>
      </c>
      <c r="F1377" s="176" t="s">
        <v>302</v>
      </c>
      <c r="H1377" s="175" t="s">
        <v>1</v>
      </c>
      <c r="I1377" s="177"/>
      <c r="L1377" s="173"/>
      <c r="M1377" s="178"/>
      <c r="N1377" s="179"/>
      <c r="O1377" s="179"/>
      <c r="P1377" s="179"/>
      <c r="Q1377" s="179"/>
      <c r="R1377" s="179"/>
      <c r="S1377" s="179"/>
      <c r="T1377" s="180"/>
      <c r="AT1377" s="175" t="s">
        <v>167</v>
      </c>
      <c r="AU1377" s="175" t="s">
        <v>157</v>
      </c>
      <c r="AV1377" s="13" t="s">
        <v>81</v>
      </c>
      <c r="AW1377" s="13" t="s">
        <v>30</v>
      </c>
      <c r="AX1377" s="13" t="s">
        <v>76</v>
      </c>
      <c r="AY1377" s="175" t="s">
        <v>150</v>
      </c>
    </row>
    <row r="1378" spans="1:65" s="13" customFormat="1" ht="11.25">
      <c r="B1378" s="173"/>
      <c r="D1378" s="174" t="s">
        <v>167</v>
      </c>
      <c r="E1378" s="175" t="s">
        <v>1</v>
      </c>
      <c r="F1378" s="176" t="s">
        <v>1256</v>
      </c>
      <c r="H1378" s="175" t="s">
        <v>1</v>
      </c>
      <c r="I1378" s="177"/>
      <c r="L1378" s="173"/>
      <c r="M1378" s="178"/>
      <c r="N1378" s="179"/>
      <c r="O1378" s="179"/>
      <c r="P1378" s="179"/>
      <c r="Q1378" s="179"/>
      <c r="R1378" s="179"/>
      <c r="S1378" s="179"/>
      <c r="T1378" s="180"/>
      <c r="AT1378" s="175" t="s">
        <v>167</v>
      </c>
      <c r="AU1378" s="175" t="s">
        <v>157</v>
      </c>
      <c r="AV1378" s="13" t="s">
        <v>81</v>
      </c>
      <c r="AW1378" s="13" t="s">
        <v>30</v>
      </c>
      <c r="AX1378" s="13" t="s">
        <v>76</v>
      </c>
      <c r="AY1378" s="175" t="s">
        <v>150</v>
      </c>
    </row>
    <row r="1379" spans="1:65" s="14" customFormat="1" ht="11.25">
      <c r="B1379" s="181"/>
      <c r="D1379" s="174" t="s">
        <v>167</v>
      </c>
      <c r="E1379" s="182" t="s">
        <v>1</v>
      </c>
      <c r="F1379" s="183" t="s">
        <v>1257</v>
      </c>
      <c r="H1379" s="184">
        <v>23.6</v>
      </c>
      <c r="I1379" s="185"/>
      <c r="L1379" s="181"/>
      <c r="M1379" s="186"/>
      <c r="N1379" s="187"/>
      <c r="O1379" s="187"/>
      <c r="P1379" s="187"/>
      <c r="Q1379" s="187"/>
      <c r="R1379" s="187"/>
      <c r="S1379" s="187"/>
      <c r="T1379" s="188"/>
      <c r="AT1379" s="182" t="s">
        <v>167</v>
      </c>
      <c r="AU1379" s="182" t="s">
        <v>157</v>
      </c>
      <c r="AV1379" s="14" t="s">
        <v>157</v>
      </c>
      <c r="AW1379" s="14" t="s">
        <v>30</v>
      </c>
      <c r="AX1379" s="14" t="s">
        <v>76</v>
      </c>
      <c r="AY1379" s="182" t="s">
        <v>150</v>
      </c>
    </row>
    <row r="1380" spans="1:65" s="14" customFormat="1" ht="11.25">
      <c r="B1380" s="181"/>
      <c r="D1380" s="174" t="s">
        <v>167</v>
      </c>
      <c r="E1380" s="182" t="s">
        <v>1</v>
      </c>
      <c r="F1380" s="183" t="s">
        <v>1258</v>
      </c>
      <c r="H1380" s="184">
        <v>-4.4000000000000004</v>
      </c>
      <c r="I1380" s="185"/>
      <c r="L1380" s="181"/>
      <c r="M1380" s="186"/>
      <c r="N1380" s="187"/>
      <c r="O1380" s="187"/>
      <c r="P1380" s="187"/>
      <c r="Q1380" s="187"/>
      <c r="R1380" s="187"/>
      <c r="S1380" s="187"/>
      <c r="T1380" s="188"/>
      <c r="AT1380" s="182" t="s">
        <v>167</v>
      </c>
      <c r="AU1380" s="182" t="s">
        <v>157</v>
      </c>
      <c r="AV1380" s="14" t="s">
        <v>157</v>
      </c>
      <c r="AW1380" s="14" t="s">
        <v>30</v>
      </c>
      <c r="AX1380" s="14" t="s">
        <v>76</v>
      </c>
      <c r="AY1380" s="182" t="s">
        <v>150</v>
      </c>
    </row>
    <row r="1381" spans="1:65" s="14" customFormat="1" ht="11.25">
      <c r="B1381" s="181"/>
      <c r="D1381" s="174" t="s">
        <v>167</v>
      </c>
      <c r="E1381" s="182" t="s">
        <v>1</v>
      </c>
      <c r="F1381" s="183" t="s">
        <v>697</v>
      </c>
      <c r="H1381" s="184">
        <v>-3.2</v>
      </c>
      <c r="I1381" s="185"/>
      <c r="L1381" s="181"/>
      <c r="M1381" s="186"/>
      <c r="N1381" s="187"/>
      <c r="O1381" s="187"/>
      <c r="P1381" s="187"/>
      <c r="Q1381" s="187"/>
      <c r="R1381" s="187"/>
      <c r="S1381" s="187"/>
      <c r="T1381" s="188"/>
      <c r="AT1381" s="182" t="s">
        <v>167</v>
      </c>
      <c r="AU1381" s="182" t="s">
        <v>157</v>
      </c>
      <c r="AV1381" s="14" t="s">
        <v>157</v>
      </c>
      <c r="AW1381" s="14" t="s">
        <v>30</v>
      </c>
      <c r="AX1381" s="14" t="s">
        <v>76</v>
      </c>
      <c r="AY1381" s="182" t="s">
        <v>150</v>
      </c>
    </row>
    <row r="1382" spans="1:65" s="16" customFormat="1" ht="11.25">
      <c r="B1382" s="197"/>
      <c r="D1382" s="174" t="s">
        <v>167</v>
      </c>
      <c r="E1382" s="198" t="s">
        <v>1</v>
      </c>
      <c r="F1382" s="199" t="s">
        <v>299</v>
      </c>
      <c r="H1382" s="200">
        <v>16</v>
      </c>
      <c r="I1382" s="201"/>
      <c r="L1382" s="197"/>
      <c r="M1382" s="202"/>
      <c r="N1382" s="203"/>
      <c r="O1382" s="203"/>
      <c r="P1382" s="203"/>
      <c r="Q1382" s="203"/>
      <c r="R1382" s="203"/>
      <c r="S1382" s="203"/>
      <c r="T1382" s="204"/>
      <c r="AT1382" s="198" t="s">
        <v>167</v>
      </c>
      <c r="AU1382" s="198" t="s">
        <v>157</v>
      </c>
      <c r="AV1382" s="16" t="s">
        <v>162</v>
      </c>
      <c r="AW1382" s="16" t="s">
        <v>30</v>
      </c>
      <c r="AX1382" s="16" t="s">
        <v>76</v>
      </c>
      <c r="AY1382" s="198" t="s">
        <v>150</v>
      </c>
    </row>
    <row r="1383" spans="1:65" s="13" customFormat="1" ht="11.25">
      <c r="B1383" s="173"/>
      <c r="D1383" s="174" t="s">
        <v>167</v>
      </c>
      <c r="E1383" s="175" t="s">
        <v>1</v>
      </c>
      <c r="F1383" s="176" t="s">
        <v>309</v>
      </c>
      <c r="H1383" s="175" t="s">
        <v>1</v>
      </c>
      <c r="I1383" s="177"/>
      <c r="L1383" s="173"/>
      <c r="M1383" s="178"/>
      <c r="N1383" s="179"/>
      <c r="O1383" s="179"/>
      <c r="P1383" s="179"/>
      <c r="Q1383" s="179"/>
      <c r="R1383" s="179"/>
      <c r="S1383" s="179"/>
      <c r="T1383" s="180"/>
      <c r="AT1383" s="175" t="s">
        <v>167</v>
      </c>
      <c r="AU1383" s="175" t="s">
        <v>157</v>
      </c>
      <c r="AV1383" s="13" t="s">
        <v>81</v>
      </c>
      <c r="AW1383" s="13" t="s">
        <v>30</v>
      </c>
      <c r="AX1383" s="13" t="s">
        <v>76</v>
      </c>
      <c r="AY1383" s="175" t="s">
        <v>150</v>
      </c>
    </row>
    <row r="1384" spans="1:65" s="14" customFormat="1" ht="11.25">
      <c r="B1384" s="181"/>
      <c r="D1384" s="174" t="s">
        <v>167</v>
      </c>
      <c r="E1384" s="182" t="s">
        <v>1</v>
      </c>
      <c r="F1384" s="183" t="s">
        <v>1259</v>
      </c>
      <c r="H1384" s="184">
        <v>92.5</v>
      </c>
      <c r="I1384" s="185"/>
      <c r="L1384" s="181"/>
      <c r="M1384" s="186"/>
      <c r="N1384" s="187"/>
      <c r="O1384" s="187"/>
      <c r="P1384" s="187"/>
      <c r="Q1384" s="187"/>
      <c r="R1384" s="187"/>
      <c r="S1384" s="187"/>
      <c r="T1384" s="188"/>
      <c r="AT1384" s="182" t="s">
        <v>167</v>
      </c>
      <c r="AU1384" s="182" t="s">
        <v>157</v>
      </c>
      <c r="AV1384" s="14" t="s">
        <v>157</v>
      </c>
      <c r="AW1384" s="14" t="s">
        <v>30</v>
      </c>
      <c r="AX1384" s="14" t="s">
        <v>76</v>
      </c>
      <c r="AY1384" s="182" t="s">
        <v>150</v>
      </c>
    </row>
    <row r="1385" spans="1:65" s="14" customFormat="1" ht="11.25">
      <c r="B1385" s="181"/>
      <c r="D1385" s="174" t="s">
        <v>167</v>
      </c>
      <c r="E1385" s="182" t="s">
        <v>1</v>
      </c>
      <c r="F1385" s="183" t="s">
        <v>730</v>
      </c>
      <c r="H1385" s="184">
        <v>-11.9</v>
      </c>
      <c r="I1385" s="185"/>
      <c r="L1385" s="181"/>
      <c r="M1385" s="186"/>
      <c r="N1385" s="187"/>
      <c r="O1385" s="187"/>
      <c r="P1385" s="187"/>
      <c r="Q1385" s="187"/>
      <c r="R1385" s="187"/>
      <c r="S1385" s="187"/>
      <c r="T1385" s="188"/>
      <c r="AT1385" s="182" t="s">
        <v>167</v>
      </c>
      <c r="AU1385" s="182" t="s">
        <v>157</v>
      </c>
      <c r="AV1385" s="14" t="s">
        <v>157</v>
      </c>
      <c r="AW1385" s="14" t="s">
        <v>30</v>
      </c>
      <c r="AX1385" s="14" t="s">
        <v>76</v>
      </c>
      <c r="AY1385" s="182" t="s">
        <v>150</v>
      </c>
    </row>
    <row r="1386" spans="1:65" s="14" customFormat="1" ht="11.25">
      <c r="B1386" s="181"/>
      <c r="D1386" s="174" t="s">
        <v>167</v>
      </c>
      <c r="E1386" s="182" t="s">
        <v>1</v>
      </c>
      <c r="F1386" s="183" t="s">
        <v>1260</v>
      </c>
      <c r="H1386" s="184">
        <v>48.375</v>
      </c>
      <c r="I1386" s="185"/>
      <c r="L1386" s="181"/>
      <c r="M1386" s="186"/>
      <c r="N1386" s="187"/>
      <c r="O1386" s="187"/>
      <c r="P1386" s="187"/>
      <c r="Q1386" s="187"/>
      <c r="R1386" s="187"/>
      <c r="S1386" s="187"/>
      <c r="T1386" s="188"/>
      <c r="AT1386" s="182" t="s">
        <v>167</v>
      </c>
      <c r="AU1386" s="182" t="s">
        <v>157</v>
      </c>
      <c r="AV1386" s="14" t="s">
        <v>157</v>
      </c>
      <c r="AW1386" s="14" t="s">
        <v>30</v>
      </c>
      <c r="AX1386" s="14" t="s">
        <v>76</v>
      </c>
      <c r="AY1386" s="182" t="s">
        <v>150</v>
      </c>
    </row>
    <row r="1387" spans="1:65" s="14" customFormat="1" ht="11.25">
      <c r="B1387" s="181"/>
      <c r="D1387" s="174" t="s">
        <v>167</v>
      </c>
      <c r="E1387" s="182" t="s">
        <v>1</v>
      </c>
      <c r="F1387" s="183" t="s">
        <v>794</v>
      </c>
      <c r="H1387" s="184">
        <v>-3.6</v>
      </c>
      <c r="I1387" s="185"/>
      <c r="L1387" s="181"/>
      <c r="M1387" s="186"/>
      <c r="N1387" s="187"/>
      <c r="O1387" s="187"/>
      <c r="P1387" s="187"/>
      <c r="Q1387" s="187"/>
      <c r="R1387" s="187"/>
      <c r="S1387" s="187"/>
      <c r="T1387" s="188"/>
      <c r="AT1387" s="182" t="s">
        <v>167</v>
      </c>
      <c r="AU1387" s="182" t="s">
        <v>157</v>
      </c>
      <c r="AV1387" s="14" t="s">
        <v>157</v>
      </c>
      <c r="AW1387" s="14" t="s">
        <v>30</v>
      </c>
      <c r="AX1387" s="14" t="s">
        <v>76</v>
      </c>
      <c r="AY1387" s="182" t="s">
        <v>150</v>
      </c>
    </row>
    <row r="1388" spans="1:65" s="14" customFormat="1" ht="11.25">
      <c r="B1388" s="181"/>
      <c r="D1388" s="174" t="s">
        <v>167</v>
      </c>
      <c r="E1388" s="182" t="s">
        <v>1</v>
      </c>
      <c r="F1388" s="183" t="s">
        <v>1261</v>
      </c>
      <c r="H1388" s="184">
        <v>68.25</v>
      </c>
      <c r="I1388" s="185"/>
      <c r="L1388" s="181"/>
      <c r="M1388" s="186"/>
      <c r="N1388" s="187"/>
      <c r="O1388" s="187"/>
      <c r="P1388" s="187"/>
      <c r="Q1388" s="187"/>
      <c r="R1388" s="187"/>
      <c r="S1388" s="187"/>
      <c r="T1388" s="188"/>
      <c r="AT1388" s="182" t="s">
        <v>167</v>
      </c>
      <c r="AU1388" s="182" t="s">
        <v>157</v>
      </c>
      <c r="AV1388" s="14" t="s">
        <v>157</v>
      </c>
      <c r="AW1388" s="14" t="s">
        <v>30</v>
      </c>
      <c r="AX1388" s="14" t="s">
        <v>76</v>
      </c>
      <c r="AY1388" s="182" t="s">
        <v>150</v>
      </c>
    </row>
    <row r="1389" spans="1:65" s="16" customFormat="1" ht="11.25">
      <c r="B1389" s="197"/>
      <c r="D1389" s="174" t="s">
        <v>167</v>
      </c>
      <c r="E1389" s="198" t="s">
        <v>1</v>
      </c>
      <c r="F1389" s="199" t="s">
        <v>299</v>
      </c>
      <c r="H1389" s="200">
        <v>193.625</v>
      </c>
      <c r="I1389" s="201"/>
      <c r="L1389" s="197"/>
      <c r="M1389" s="202"/>
      <c r="N1389" s="203"/>
      <c r="O1389" s="203"/>
      <c r="P1389" s="203"/>
      <c r="Q1389" s="203"/>
      <c r="R1389" s="203"/>
      <c r="S1389" s="203"/>
      <c r="T1389" s="204"/>
      <c r="AT1389" s="198" t="s">
        <v>167</v>
      </c>
      <c r="AU1389" s="198" t="s">
        <v>157</v>
      </c>
      <c r="AV1389" s="16" t="s">
        <v>162</v>
      </c>
      <c r="AW1389" s="16" t="s">
        <v>30</v>
      </c>
      <c r="AX1389" s="16" t="s">
        <v>76</v>
      </c>
      <c r="AY1389" s="198" t="s">
        <v>150</v>
      </c>
    </row>
    <row r="1390" spans="1:65" s="15" customFormat="1" ht="11.25">
      <c r="B1390" s="189"/>
      <c r="D1390" s="174" t="s">
        <v>167</v>
      </c>
      <c r="E1390" s="190" t="s">
        <v>1</v>
      </c>
      <c r="F1390" s="191" t="s">
        <v>173</v>
      </c>
      <c r="H1390" s="192">
        <v>261.13799999999998</v>
      </c>
      <c r="I1390" s="193"/>
      <c r="L1390" s="189"/>
      <c r="M1390" s="194"/>
      <c r="N1390" s="195"/>
      <c r="O1390" s="195"/>
      <c r="P1390" s="195"/>
      <c r="Q1390" s="195"/>
      <c r="R1390" s="195"/>
      <c r="S1390" s="195"/>
      <c r="T1390" s="196"/>
      <c r="AT1390" s="190" t="s">
        <v>167</v>
      </c>
      <c r="AU1390" s="190" t="s">
        <v>157</v>
      </c>
      <c r="AV1390" s="15" t="s">
        <v>156</v>
      </c>
      <c r="AW1390" s="15" t="s">
        <v>30</v>
      </c>
      <c r="AX1390" s="15" t="s">
        <v>81</v>
      </c>
      <c r="AY1390" s="190" t="s">
        <v>150</v>
      </c>
    </row>
    <row r="1391" spans="1:65" s="2" customFormat="1" ht="36" customHeight="1">
      <c r="A1391" s="33"/>
      <c r="B1391" s="158"/>
      <c r="C1391" s="159" t="s">
        <v>1262</v>
      </c>
      <c r="D1391" s="215" t="s">
        <v>152</v>
      </c>
      <c r="E1391" s="160" t="s">
        <v>1263</v>
      </c>
      <c r="F1391" s="161" t="s">
        <v>1264</v>
      </c>
      <c r="G1391" s="162" t="s">
        <v>165</v>
      </c>
      <c r="H1391" s="163">
        <v>99.85</v>
      </c>
      <c r="I1391" s="164"/>
      <c r="J1391" s="163">
        <f>ROUND(I1391*H1391,3)</f>
        <v>0</v>
      </c>
      <c r="K1391" s="165"/>
      <c r="L1391" s="34"/>
      <c r="M1391" s="166" t="s">
        <v>1</v>
      </c>
      <c r="N1391" s="167" t="s">
        <v>42</v>
      </c>
      <c r="O1391" s="59"/>
      <c r="P1391" s="168">
        <f>O1391*H1391</f>
        <v>0</v>
      </c>
      <c r="Q1391" s="168">
        <v>0</v>
      </c>
      <c r="R1391" s="168">
        <f>Q1391*H1391</f>
        <v>0</v>
      </c>
      <c r="S1391" s="168">
        <v>1.905</v>
      </c>
      <c r="T1391" s="169">
        <f>S1391*H1391</f>
        <v>190.21424999999999</v>
      </c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R1391" s="170" t="s">
        <v>156</v>
      </c>
      <c r="AT1391" s="170" t="s">
        <v>152</v>
      </c>
      <c r="AU1391" s="170" t="s">
        <v>157</v>
      </c>
      <c r="AY1391" s="18" t="s">
        <v>150</v>
      </c>
      <c r="BE1391" s="171">
        <f>IF(N1391="základná",J1391,0)</f>
        <v>0</v>
      </c>
      <c r="BF1391" s="171">
        <f>IF(N1391="znížená",J1391,0)</f>
        <v>0</v>
      </c>
      <c r="BG1391" s="171">
        <f>IF(N1391="zákl. prenesená",J1391,0)</f>
        <v>0</v>
      </c>
      <c r="BH1391" s="171">
        <f>IF(N1391="zníž. prenesená",J1391,0)</f>
        <v>0</v>
      </c>
      <c r="BI1391" s="171">
        <f>IF(N1391="nulová",J1391,0)</f>
        <v>0</v>
      </c>
      <c r="BJ1391" s="18" t="s">
        <v>157</v>
      </c>
      <c r="BK1391" s="172">
        <f>ROUND(I1391*H1391,3)</f>
        <v>0</v>
      </c>
      <c r="BL1391" s="18" t="s">
        <v>156</v>
      </c>
      <c r="BM1391" s="170" t="s">
        <v>1265</v>
      </c>
    </row>
    <row r="1392" spans="1:65" s="13" customFormat="1" ht="11.25">
      <c r="B1392" s="173"/>
      <c r="D1392" s="174" t="s">
        <v>167</v>
      </c>
      <c r="E1392" s="175" t="s">
        <v>1</v>
      </c>
      <c r="F1392" s="176" t="s">
        <v>215</v>
      </c>
      <c r="H1392" s="175" t="s">
        <v>1</v>
      </c>
      <c r="I1392" s="177"/>
      <c r="L1392" s="173"/>
      <c r="M1392" s="178"/>
      <c r="N1392" s="179"/>
      <c r="O1392" s="179"/>
      <c r="P1392" s="179"/>
      <c r="Q1392" s="179"/>
      <c r="R1392" s="179"/>
      <c r="S1392" s="179"/>
      <c r="T1392" s="180"/>
      <c r="AT1392" s="175" t="s">
        <v>167</v>
      </c>
      <c r="AU1392" s="175" t="s">
        <v>157</v>
      </c>
      <c r="AV1392" s="13" t="s">
        <v>81</v>
      </c>
      <c r="AW1392" s="13" t="s">
        <v>30</v>
      </c>
      <c r="AX1392" s="13" t="s">
        <v>76</v>
      </c>
      <c r="AY1392" s="175" t="s">
        <v>150</v>
      </c>
    </row>
    <row r="1393" spans="2:51" s="13" customFormat="1" ht="11.25">
      <c r="B1393" s="173"/>
      <c r="D1393" s="174" t="s">
        <v>167</v>
      </c>
      <c r="E1393" s="175" t="s">
        <v>1</v>
      </c>
      <c r="F1393" s="176" t="s">
        <v>1266</v>
      </c>
      <c r="H1393" s="175" t="s">
        <v>1</v>
      </c>
      <c r="I1393" s="177"/>
      <c r="L1393" s="173"/>
      <c r="M1393" s="178"/>
      <c r="N1393" s="179"/>
      <c r="O1393" s="179"/>
      <c r="P1393" s="179"/>
      <c r="Q1393" s="179"/>
      <c r="R1393" s="179"/>
      <c r="S1393" s="179"/>
      <c r="T1393" s="180"/>
      <c r="AT1393" s="175" t="s">
        <v>167</v>
      </c>
      <c r="AU1393" s="175" t="s">
        <v>157</v>
      </c>
      <c r="AV1393" s="13" t="s">
        <v>81</v>
      </c>
      <c r="AW1393" s="13" t="s">
        <v>30</v>
      </c>
      <c r="AX1393" s="13" t="s">
        <v>76</v>
      </c>
      <c r="AY1393" s="175" t="s">
        <v>150</v>
      </c>
    </row>
    <row r="1394" spans="2:51" s="14" customFormat="1" ht="11.25">
      <c r="B1394" s="181"/>
      <c r="D1394" s="174" t="s">
        <v>167</v>
      </c>
      <c r="E1394" s="182" t="s">
        <v>1</v>
      </c>
      <c r="F1394" s="183" t="s">
        <v>1267</v>
      </c>
      <c r="H1394" s="184">
        <v>0.98</v>
      </c>
      <c r="I1394" s="185"/>
      <c r="L1394" s="181"/>
      <c r="M1394" s="186"/>
      <c r="N1394" s="187"/>
      <c r="O1394" s="187"/>
      <c r="P1394" s="187"/>
      <c r="Q1394" s="187"/>
      <c r="R1394" s="187"/>
      <c r="S1394" s="187"/>
      <c r="T1394" s="188"/>
      <c r="AT1394" s="182" t="s">
        <v>167</v>
      </c>
      <c r="AU1394" s="182" t="s">
        <v>157</v>
      </c>
      <c r="AV1394" s="14" t="s">
        <v>157</v>
      </c>
      <c r="AW1394" s="14" t="s">
        <v>30</v>
      </c>
      <c r="AX1394" s="14" t="s">
        <v>76</v>
      </c>
      <c r="AY1394" s="182" t="s">
        <v>150</v>
      </c>
    </row>
    <row r="1395" spans="2:51" s="16" customFormat="1" ht="11.25">
      <c r="B1395" s="197"/>
      <c r="D1395" s="174" t="s">
        <v>167</v>
      </c>
      <c r="E1395" s="198" t="s">
        <v>1</v>
      </c>
      <c r="F1395" s="199" t="s">
        <v>299</v>
      </c>
      <c r="H1395" s="200">
        <v>0.98</v>
      </c>
      <c r="I1395" s="201"/>
      <c r="L1395" s="197"/>
      <c r="M1395" s="202"/>
      <c r="N1395" s="203"/>
      <c r="O1395" s="203"/>
      <c r="P1395" s="203"/>
      <c r="Q1395" s="203"/>
      <c r="R1395" s="203"/>
      <c r="S1395" s="203"/>
      <c r="T1395" s="204"/>
      <c r="AT1395" s="198" t="s">
        <v>167</v>
      </c>
      <c r="AU1395" s="198" t="s">
        <v>157</v>
      </c>
      <c r="AV1395" s="16" t="s">
        <v>162</v>
      </c>
      <c r="AW1395" s="16" t="s">
        <v>30</v>
      </c>
      <c r="AX1395" s="16" t="s">
        <v>76</v>
      </c>
      <c r="AY1395" s="198" t="s">
        <v>150</v>
      </c>
    </row>
    <row r="1396" spans="2:51" s="13" customFormat="1" ht="11.25">
      <c r="B1396" s="173"/>
      <c r="D1396" s="174" t="s">
        <v>167</v>
      </c>
      <c r="E1396" s="175" t="s">
        <v>1</v>
      </c>
      <c r="F1396" s="176" t="s">
        <v>309</v>
      </c>
      <c r="H1396" s="175" t="s">
        <v>1</v>
      </c>
      <c r="I1396" s="177"/>
      <c r="L1396" s="173"/>
      <c r="M1396" s="178"/>
      <c r="N1396" s="179"/>
      <c r="O1396" s="179"/>
      <c r="P1396" s="179"/>
      <c r="Q1396" s="179"/>
      <c r="R1396" s="179"/>
      <c r="S1396" s="179"/>
      <c r="T1396" s="180"/>
      <c r="AT1396" s="175" t="s">
        <v>167</v>
      </c>
      <c r="AU1396" s="175" t="s">
        <v>157</v>
      </c>
      <c r="AV1396" s="13" t="s">
        <v>81</v>
      </c>
      <c r="AW1396" s="13" t="s">
        <v>30</v>
      </c>
      <c r="AX1396" s="13" t="s">
        <v>76</v>
      </c>
      <c r="AY1396" s="175" t="s">
        <v>150</v>
      </c>
    </row>
    <row r="1397" spans="2:51" s="13" customFormat="1" ht="11.25">
      <c r="B1397" s="173"/>
      <c r="D1397" s="174" t="s">
        <v>167</v>
      </c>
      <c r="E1397" s="175" t="s">
        <v>1</v>
      </c>
      <c r="F1397" s="176" t="s">
        <v>1268</v>
      </c>
      <c r="H1397" s="175" t="s">
        <v>1</v>
      </c>
      <c r="I1397" s="177"/>
      <c r="L1397" s="173"/>
      <c r="M1397" s="178"/>
      <c r="N1397" s="179"/>
      <c r="O1397" s="179"/>
      <c r="P1397" s="179"/>
      <c r="Q1397" s="179"/>
      <c r="R1397" s="179"/>
      <c r="S1397" s="179"/>
      <c r="T1397" s="180"/>
      <c r="AT1397" s="175" t="s">
        <v>167</v>
      </c>
      <c r="AU1397" s="175" t="s">
        <v>157</v>
      </c>
      <c r="AV1397" s="13" t="s">
        <v>81</v>
      </c>
      <c r="AW1397" s="13" t="s">
        <v>30</v>
      </c>
      <c r="AX1397" s="13" t="s">
        <v>76</v>
      </c>
      <c r="AY1397" s="175" t="s">
        <v>150</v>
      </c>
    </row>
    <row r="1398" spans="2:51" s="14" customFormat="1" ht="11.25">
      <c r="B1398" s="181"/>
      <c r="D1398" s="174" t="s">
        <v>167</v>
      </c>
      <c r="E1398" s="182" t="s">
        <v>1</v>
      </c>
      <c r="F1398" s="183" t="s">
        <v>1269</v>
      </c>
      <c r="H1398" s="184">
        <v>12.1</v>
      </c>
      <c r="I1398" s="185"/>
      <c r="L1398" s="181"/>
      <c r="M1398" s="186"/>
      <c r="N1398" s="187"/>
      <c r="O1398" s="187"/>
      <c r="P1398" s="187"/>
      <c r="Q1398" s="187"/>
      <c r="R1398" s="187"/>
      <c r="S1398" s="187"/>
      <c r="T1398" s="188"/>
      <c r="AT1398" s="182" t="s">
        <v>167</v>
      </c>
      <c r="AU1398" s="182" t="s">
        <v>157</v>
      </c>
      <c r="AV1398" s="14" t="s">
        <v>157</v>
      </c>
      <c r="AW1398" s="14" t="s">
        <v>30</v>
      </c>
      <c r="AX1398" s="14" t="s">
        <v>76</v>
      </c>
      <c r="AY1398" s="182" t="s">
        <v>150</v>
      </c>
    </row>
    <row r="1399" spans="2:51" s="14" customFormat="1" ht="11.25">
      <c r="B1399" s="181"/>
      <c r="D1399" s="174" t="s">
        <v>167</v>
      </c>
      <c r="E1399" s="182" t="s">
        <v>1</v>
      </c>
      <c r="F1399" s="183" t="s">
        <v>1270</v>
      </c>
      <c r="H1399" s="184">
        <v>12.901999999999999</v>
      </c>
      <c r="I1399" s="185"/>
      <c r="L1399" s="181"/>
      <c r="M1399" s="186"/>
      <c r="N1399" s="187"/>
      <c r="O1399" s="187"/>
      <c r="P1399" s="187"/>
      <c r="Q1399" s="187"/>
      <c r="R1399" s="187"/>
      <c r="S1399" s="187"/>
      <c r="T1399" s="188"/>
      <c r="AT1399" s="182" t="s">
        <v>167</v>
      </c>
      <c r="AU1399" s="182" t="s">
        <v>157</v>
      </c>
      <c r="AV1399" s="14" t="s">
        <v>157</v>
      </c>
      <c r="AW1399" s="14" t="s">
        <v>30</v>
      </c>
      <c r="AX1399" s="14" t="s">
        <v>76</v>
      </c>
      <c r="AY1399" s="182" t="s">
        <v>150</v>
      </c>
    </row>
    <row r="1400" spans="2:51" s="14" customFormat="1" ht="11.25">
      <c r="B1400" s="181"/>
      <c r="D1400" s="174" t="s">
        <v>167</v>
      </c>
      <c r="E1400" s="182" t="s">
        <v>1</v>
      </c>
      <c r="F1400" s="183" t="s">
        <v>1271</v>
      </c>
      <c r="H1400" s="184">
        <v>22.538</v>
      </c>
      <c r="I1400" s="185"/>
      <c r="L1400" s="181"/>
      <c r="M1400" s="186"/>
      <c r="N1400" s="187"/>
      <c r="O1400" s="187"/>
      <c r="P1400" s="187"/>
      <c r="Q1400" s="187"/>
      <c r="R1400" s="187"/>
      <c r="S1400" s="187"/>
      <c r="T1400" s="188"/>
      <c r="AT1400" s="182" t="s">
        <v>167</v>
      </c>
      <c r="AU1400" s="182" t="s">
        <v>157</v>
      </c>
      <c r="AV1400" s="14" t="s">
        <v>157</v>
      </c>
      <c r="AW1400" s="14" t="s">
        <v>30</v>
      </c>
      <c r="AX1400" s="14" t="s">
        <v>76</v>
      </c>
      <c r="AY1400" s="182" t="s">
        <v>150</v>
      </c>
    </row>
    <row r="1401" spans="2:51" s="14" customFormat="1" ht="11.25">
      <c r="B1401" s="181"/>
      <c r="D1401" s="174" t="s">
        <v>167</v>
      </c>
      <c r="E1401" s="182" t="s">
        <v>1</v>
      </c>
      <c r="F1401" s="183" t="s">
        <v>1272</v>
      </c>
      <c r="H1401" s="184">
        <v>3.4910000000000001</v>
      </c>
      <c r="I1401" s="185"/>
      <c r="L1401" s="181"/>
      <c r="M1401" s="186"/>
      <c r="N1401" s="187"/>
      <c r="O1401" s="187"/>
      <c r="P1401" s="187"/>
      <c r="Q1401" s="187"/>
      <c r="R1401" s="187"/>
      <c r="S1401" s="187"/>
      <c r="T1401" s="188"/>
      <c r="AT1401" s="182" t="s">
        <v>167</v>
      </c>
      <c r="AU1401" s="182" t="s">
        <v>157</v>
      </c>
      <c r="AV1401" s="14" t="s">
        <v>157</v>
      </c>
      <c r="AW1401" s="14" t="s">
        <v>30</v>
      </c>
      <c r="AX1401" s="14" t="s">
        <v>76</v>
      </c>
      <c r="AY1401" s="182" t="s">
        <v>150</v>
      </c>
    </row>
    <row r="1402" spans="2:51" s="14" customFormat="1" ht="11.25">
      <c r="B1402" s="181"/>
      <c r="D1402" s="174" t="s">
        <v>167</v>
      </c>
      <c r="E1402" s="182" t="s">
        <v>1</v>
      </c>
      <c r="F1402" s="183" t="s">
        <v>1273</v>
      </c>
      <c r="H1402" s="184">
        <v>18</v>
      </c>
      <c r="I1402" s="185"/>
      <c r="L1402" s="181"/>
      <c r="M1402" s="186"/>
      <c r="N1402" s="187"/>
      <c r="O1402" s="187"/>
      <c r="P1402" s="187"/>
      <c r="Q1402" s="187"/>
      <c r="R1402" s="187"/>
      <c r="S1402" s="187"/>
      <c r="T1402" s="188"/>
      <c r="AT1402" s="182" t="s">
        <v>167</v>
      </c>
      <c r="AU1402" s="182" t="s">
        <v>157</v>
      </c>
      <c r="AV1402" s="14" t="s">
        <v>157</v>
      </c>
      <c r="AW1402" s="14" t="s">
        <v>30</v>
      </c>
      <c r="AX1402" s="14" t="s">
        <v>76</v>
      </c>
      <c r="AY1402" s="182" t="s">
        <v>150</v>
      </c>
    </row>
    <row r="1403" spans="2:51" s="13" customFormat="1" ht="11.25">
      <c r="B1403" s="173"/>
      <c r="D1403" s="174" t="s">
        <v>167</v>
      </c>
      <c r="E1403" s="175" t="s">
        <v>1</v>
      </c>
      <c r="F1403" s="176" t="s">
        <v>1274</v>
      </c>
      <c r="H1403" s="175" t="s">
        <v>1</v>
      </c>
      <c r="I1403" s="177"/>
      <c r="L1403" s="173"/>
      <c r="M1403" s="178"/>
      <c r="N1403" s="179"/>
      <c r="O1403" s="179"/>
      <c r="P1403" s="179"/>
      <c r="Q1403" s="179"/>
      <c r="R1403" s="179"/>
      <c r="S1403" s="179"/>
      <c r="T1403" s="180"/>
      <c r="AT1403" s="175" t="s">
        <v>167</v>
      </c>
      <c r="AU1403" s="175" t="s">
        <v>157</v>
      </c>
      <c r="AV1403" s="13" t="s">
        <v>81</v>
      </c>
      <c r="AW1403" s="13" t="s">
        <v>30</v>
      </c>
      <c r="AX1403" s="13" t="s">
        <v>76</v>
      </c>
      <c r="AY1403" s="175" t="s">
        <v>150</v>
      </c>
    </row>
    <row r="1404" spans="2:51" s="14" customFormat="1" ht="11.25">
      <c r="B1404" s="181"/>
      <c r="D1404" s="174" t="s">
        <v>167</v>
      </c>
      <c r="E1404" s="182" t="s">
        <v>1</v>
      </c>
      <c r="F1404" s="183" t="s">
        <v>1275</v>
      </c>
      <c r="H1404" s="184">
        <v>27.75</v>
      </c>
      <c r="I1404" s="185"/>
      <c r="L1404" s="181"/>
      <c r="M1404" s="186"/>
      <c r="N1404" s="187"/>
      <c r="O1404" s="187"/>
      <c r="P1404" s="187"/>
      <c r="Q1404" s="187"/>
      <c r="R1404" s="187"/>
      <c r="S1404" s="187"/>
      <c r="T1404" s="188"/>
      <c r="AT1404" s="182" t="s">
        <v>167</v>
      </c>
      <c r="AU1404" s="182" t="s">
        <v>157</v>
      </c>
      <c r="AV1404" s="14" t="s">
        <v>157</v>
      </c>
      <c r="AW1404" s="14" t="s">
        <v>30</v>
      </c>
      <c r="AX1404" s="14" t="s">
        <v>76</v>
      </c>
      <c r="AY1404" s="182" t="s">
        <v>150</v>
      </c>
    </row>
    <row r="1405" spans="2:51" s="14" customFormat="1" ht="11.25">
      <c r="B1405" s="181"/>
      <c r="D1405" s="174" t="s">
        <v>167</v>
      </c>
      <c r="E1405" s="182" t="s">
        <v>1</v>
      </c>
      <c r="F1405" s="183" t="s">
        <v>1276</v>
      </c>
      <c r="H1405" s="184">
        <v>6.1689999999999996</v>
      </c>
      <c r="I1405" s="185"/>
      <c r="L1405" s="181"/>
      <c r="M1405" s="186"/>
      <c r="N1405" s="187"/>
      <c r="O1405" s="187"/>
      <c r="P1405" s="187"/>
      <c r="Q1405" s="187"/>
      <c r="R1405" s="187"/>
      <c r="S1405" s="187"/>
      <c r="T1405" s="188"/>
      <c r="AT1405" s="182" t="s">
        <v>167</v>
      </c>
      <c r="AU1405" s="182" t="s">
        <v>157</v>
      </c>
      <c r="AV1405" s="14" t="s">
        <v>157</v>
      </c>
      <c r="AW1405" s="14" t="s">
        <v>30</v>
      </c>
      <c r="AX1405" s="14" t="s">
        <v>76</v>
      </c>
      <c r="AY1405" s="182" t="s">
        <v>150</v>
      </c>
    </row>
    <row r="1406" spans="2:51" s="14" customFormat="1" ht="11.25">
      <c r="B1406" s="181"/>
      <c r="D1406" s="174" t="s">
        <v>167</v>
      </c>
      <c r="E1406" s="182" t="s">
        <v>1</v>
      </c>
      <c r="F1406" s="183" t="s">
        <v>1277</v>
      </c>
      <c r="H1406" s="184">
        <v>-4.08</v>
      </c>
      <c r="I1406" s="185"/>
      <c r="L1406" s="181"/>
      <c r="M1406" s="186"/>
      <c r="N1406" s="187"/>
      <c r="O1406" s="187"/>
      <c r="P1406" s="187"/>
      <c r="Q1406" s="187"/>
      <c r="R1406" s="187"/>
      <c r="S1406" s="187"/>
      <c r="T1406" s="188"/>
      <c r="AT1406" s="182" t="s">
        <v>167</v>
      </c>
      <c r="AU1406" s="182" t="s">
        <v>157</v>
      </c>
      <c r="AV1406" s="14" t="s">
        <v>157</v>
      </c>
      <c r="AW1406" s="14" t="s">
        <v>30</v>
      </c>
      <c r="AX1406" s="14" t="s">
        <v>76</v>
      </c>
      <c r="AY1406" s="182" t="s">
        <v>150</v>
      </c>
    </row>
    <row r="1407" spans="2:51" s="16" customFormat="1" ht="11.25">
      <c r="B1407" s="197"/>
      <c r="D1407" s="174" t="s">
        <v>167</v>
      </c>
      <c r="E1407" s="198" t="s">
        <v>1</v>
      </c>
      <c r="F1407" s="199" t="s">
        <v>299</v>
      </c>
      <c r="H1407" s="200">
        <v>98.87</v>
      </c>
      <c r="I1407" s="201"/>
      <c r="L1407" s="197"/>
      <c r="M1407" s="202"/>
      <c r="N1407" s="203"/>
      <c r="O1407" s="203"/>
      <c r="P1407" s="203"/>
      <c r="Q1407" s="203"/>
      <c r="R1407" s="203"/>
      <c r="S1407" s="203"/>
      <c r="T1407" s="204"/>
      <c r="AT1407" s="198" t="s">
        <v>167</v>
      </c>
      <c r="AU1407" s="198" t="s">
        <v>157</v>
      </c>
      <c r="AV1407" s="16" t="s">
        <v>162</v>
      </c>
      <c r="AW1407" s="16" t="s">
        <v>30</v>
      </c>
      <c r="AX1407" s="16" t="s">
        <v>76</v>
      </c>
      <c r="AY1407" s="198" t="s">
        <v>150</v>
      </c>
    </row>
    <row r="1408" spans="2:51" s="15" customFormat="1" ht="11.25">
      <c r="B1408" s="189"/>
      <c r="D1408" s="174" t="s">
        <v>167</v>
      </c>
      <c r="E1408" s="190" t="s">
        <v>1</v>
      </c>
      <c r="F1408" s="191" t="s">
        <v>173</v>
      </c>
      <c r="H1408" s="192">
        <v>99.85</v>
      </c>
      <c r="I1408" s="193"/>
      <c r="L1408" s="189"/>
      <c r="M1408" s="194"/>
      <c r="N1408" s="195"/>
      <c r="O1408" s="195"/>
      <c r="P1408" s="195"/>
      <c r="Q1408" s="195"/>
      <c r="R1408" s="195"/>
      <c r="S1408" s="195"/>
      <c r="T1408" s="196"/>
      <c r="AT1408" s="190" t="s">
        <v>167</v>
      </c>
      <c r="AU1408" s="190" t="s">
        <v>157</v>
      </c>
      <c r="AV1408" s="15" t="s">
        <v>156</v>
      </c>
      <c r="AW1408" s="15" t="s">
        <v>30</v>
      </c>
      <c r="AX1408" s="15" t="s">
        <v>81</v>
      </c>
      <c r="AY1408" s="190" t="s">
        <v>150</v>
      </c>
    </row>
    <row r="1409" spans="1:65" s="2" customFormat="1" ht="16.5" customHeight="1">
      <c r="A1409" s="33"/>
      <c r="B1409" s="158"/>
      <c r="C1409" s="159" t="s">
        <v>1278</v>
      </c>
      <c r="D1409" s="159" t="s">
        <v>152</v>
      </c>
      <c r="E1409" s="160" t="s">
        <v>1279</v>
      </c>
      <c r="F1409" s="161" t="s">
        <v>1280</v>
      </c>
      <c r="G1409" s="162" t="s">
        <v>165</v>
      </c>
      <c r="H1409" s="163">
        <v>4</v>
      </c>
      <c r="I1409" s="164"/>
      <c r="J1409" s="163">
        <f>ROUND(I1409*H1409,3)</f>
        <v>0</v>
      </c>
      <c r="K1409" s="165"/>
      <c r="L1409" s="34"/>
      <c r="M1409" s="166" t="s">
        <v>1</v>
      </c>
      <c r="N1409" s="167" t="s">
        <v>42</v>
      </c>
      <c r="O1409" s="59"/>
      <c r="P1409" s="168">
        <f>O1409*H1409</f>
        <v>0</v>
      </c>
      <c r="Q1409" s="168">
        <v>0</v>
      </c>
      <c r="R1409" s="168">
        <f>Q1409*H1409</f>
        <v>0</v>
      </c>
      <c r="S1409" s="168">
        <v>1.905</v>
      </c>
      <c r="T1409" s="169">
        <f>S1409*H1409</f>
        <v>7.62</v>
      </c>
      <c r="U1409" s="33"/>
      <c r="V1409" s="33"/>
      <c r="W1409" s="33"/>
      <c r="X1409" s="33"/>
      <c r="Y1409" s="33"/>
      <c r="Z1409" s="33"/>
      <c r="AA1409" s="33"/>
      <c r="AB1409" s="33"/>
      <c r="AC1409" s="33"/>
      <c r="AD1409" s="33"/>
      <c r="AE1409" s="33"/>
      <c r="AR1409" s="170" t="s">
        <v>156</v>
      </c>
      <c r="AT1409" s="170" t="s">
        <v>152</v>
      </c>
      <c r="AU1409" s="170" t="s">
        <v>157</v>
      </c>
      <c r="AY1409" s="18" t="s">
        <v>150</v>
      </c>
      <c r="BE1409" s="171">
        <f>IF(N1409="základná",J1409,0)</f>
        <v>0</v>
      </c>
      <c r="BF1409" s="171">
        <f>IF(N1409="znížená",J1409,0)</f>
        <v>0</v>
      </c>
      <c r="BG1409" s="171">
        <f>IF(N1409="zákl. prenesená",J1409,0)</f>
        <v>0</v>
      </c>
      <c r="BH1409" s="171">
        <f>IF(N1409="zníž. prenesená",J1409,0)</f>
        <v>0</v>
      </c>
      <c r="BI1409" s="171">
        <f>IF(N1409="nulová",J1409,0)</f>
        <v>0</v>
      </c>
      <c r="BJ1409" s="18" t="s">
        <v>157</v>
      </c>
      <c r="BK1409" s="172">
        <f>ROUND(I1409*H1409,3)</f>
        <v>0</v>
      </c>
      <c r="BL1409" s="18" t="s">
        <v>156</v>
      </c>
      <c r="BM1409" s="170" t="s">
        <v>1281</v>
      </c>
    </row>
    <row r="1410" spans="1:65" s="2" customFormat="1" ht="16.5" customHeight="1">
      <c r="A1410" s="33"/>
      <c r="B1410" s="158"/>
      <c r="C1410" s="159" t="s">
        <v>1282</v>
      </c>
      <c r="D1410" s="159" t="s">
        <v>152</v>
      </c>
      <c r="E1410" s="160" t="s">
        <v>1283</v>
      </c>
      <c r="F1410" s="161" t="s">
        <v>1284</v>
      </c>
      <c r="G1410" s="162" t="s">
        <v>165</v>
      </c>
      <c r="H1410" s="163">
        <v>4</v>
      </c>
      <c r="I1410" s="164"/>
      <c r="J1410" s="163">
        <f>ROUND(I1410*H1410,3)</f>
        <v>0</v>
      </c>
      <c r="K1410" s="165"/>
      <c r="L1410" s="34"/>
      <c r="M1410" s="166" t="s">
        <v>1</v>
      </c>
      <c r="N1410" s="167" t="s">
        <v>42</v>
      </c>
      <c r="O1410" s="59"/>
      <c r="P1410" s="168">
        <f>O1410*H1410</f>
        <v>0</v>
      </c>
      <c r="Q1410" s="168">
        <v>0</v>
      </c>
      <c r="R1410" s="168">
        <f>Q1410*H1410</f>
        <v>0</v>
      </c>
      <c r="S1410" s="168">
        <v>1.905</v>
      </c>
      <c r="T1410" s="169">
        <f>S1410*H1410</f>
        <v>7.62</v>
      </c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R1410" s="170" t="s">
        <v>156</v>
      </c>
      <c r="AT1410" s="170" t="s">
        <v>152</v>
      </c>
      <c r="AU1410" s="170" t="s">
        <v>157</v>
      </c>
      <c r="AY1410" s="18" t="s">
        <v>150</v>
      </c>
      <c r="BE1410" s="171">
        <f>IF(N1410="základná",J1410,0)</f>
        <v>0</v>
      </c>
      <c r="BF1410" s="171">
        <f>IF(N1410="znížená",J1410,0)</f>
        <v>0</v>
      </c>
      <c r="BG1410" s="171">
        <f>IF(N1410="zákl. prenesená",J1410,0)</f>
        <v>0</v>
      </c>
      <c r="BH1410" s="171">
        <f>IF(N1410="zníž. prenesená",J1410,0)</f>
        <v>0</v>
      </c>
      <c r="BI1410" s="171">
        <f>IF(N1410="nulová",J1410,0)</f>
        <v>0</v>
      </c>
      <c r="BJ1410" s="18" t="s">
        <v>157</v>
      </c>
      <c r="BK1410" s="172">
        <f>ROUND(I1410*H1410,3)</f>
        <v>0</v>
      </c>
      <c r="BL1410" s="18" t="s">
        <v>156</v>
      </c>
      <c r="BM1410" s="170" t="s">
        <v>1285</v>
      </c>
    </row>
    <row r="1411" spans="1:65" s="14" customFormat="1" ht="11.25">
      <c r="B1411" s="181"/>
      <c r="D1411" s="174" t="s">
        <v>167</v>
      </c>
      <c r="E1411" s="182" t="s">
        <v>1</v>
      </c>
      <c r="F1411" s="183" t="s">
        <v>1286</v>
      </c>
      <c r="H1411" s="184">
        <v>4</v>
      </c>
      <c r="I1411" s="185"/>
      <c r="L1411" s="181"/>
      <c r="M1411" s="186"/>
      <c r="N1411" s="187"/>
      <c r="O1411" s="187"/>
      <c r="P1411" s="187"/>
      <c r="Q1411" s="187"/>
      <c r="R1411" s="187"/>
      <c r="S1411" s="187"/>
      <c r="T1411" s="188"/>
      <c r="AT1411" s="182" t="s">
        <v>167</v>
      </c>
      <c r="AU1411" s="182" t="s">
        <v>157</v>
      </c>
      <c r="AV1411" s="14" t="s">
        <v>157</v>
      </c>
      <c r="AW1411" s="14" t="s">
        <v>30</v>
      </c>
      <c r="AX1411" s="14" t="s">
        <v>81</v>
      </c>
      <c r="AY1411" s="182" t="s">
        <v>150</v>
      </c>
    </row>
    <row r="1412" spans="1:65" s="2" customFormat="1" ht="16.5" customHeight="1">
      <c r="A1412" s="33"/>
      <c r="B1412" s="158"/>
      <c r="C1412" s="159" t="s">
        <v>1287</v>
      </c>
      <c r="D1412" s="159" t="s">
        <v>152</v>
      </c>
      <c r="E1412" s="160" t="s">
        <v>1288</v>
      </c>
      <c r="F1412" s="161" t="s">
        <v>1289</v>
      </c>
      <c r="G1412" s="162" t="s">
        <v>165</v>
      </c>
      <c r="H1412" s="163">
        <v>4.7380000000000004</v>
      </c>
      <c r="I1412" s="164"/>
      <c r="J1412" s="163">
        <f>ROUND(I1412*H1412,3)</f>
        <v>0</v>
      </c>
      <c r="K1412" s="165"/>
      <c r="L1412" s="34"/>
      <c r="M1412" s="166" t="s">
        <v>1</v>
      </c>
      <c r="N1412" s="167" t="s">
        <v>42</v>
      </c>
      <c r="O1412" s="59"/>
      <c r="P1412" s="168">
        <f>O1412*H1412</f>
        <v>0</v>
      </c>
      <c r="Q1412" s="168">
        <v>0</v>
      </c>
      <c r="R1412" s="168">
        <f>Q1412*H1412</f>
        <v>0</v>
      </c>
      <c r="S1412" s="168">
        <v>2.2000000000000002</v>
      </c>
      <c r="T1412" s="169">
        <f>S1412*H1412</f>
        <v>10.423600000000002</v>
      </c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R1412" s="170" t="s">
        <v>156</v>
      </c>
      <c r="AT1412" s="170" t="s">
        <v>152</v>
      </c>
      <c r="AU1412" s="170" t="s">
        <v>157</v>
      </c>
      <c r="AY1412" s="18" t="s">
        <v>150</v>
      </c>
      <c r="BE1412" s="171">
        <f>IF(N1412="základná",J1412,0)</f>
        <v>0</v>
      </c>
      <c r="BF1412" s="171">
        <f>IF(N1412="znížená",J1412,0)</f>
        <v>0</v>
      </c>
      <c r="BG1412" s="171">
        <f>IF(N1412="zákl. prenesená",J1412,0)</f>
        <v>0</v>
      </c>
      <c r="BH1412" s="171">
        <f>IF(N1412="zníž. prenesená",J1412,0)</f>
        <v>0</v>
      </c>
      <c r="BI1412" s="171">
        <f>IF(N1412="nulová",J1412,0)</f>
        <v>0</v>
      </c>
      <c r="BJ1412" s="18" t="s">
        <v>157</v>
      </c>
      <c r="BK1412" s="172">
        <f>ROUND(I1412*H1412,3)</f>
        <v>0</v>
      </c>
      <c r="BL1412" s="18" t="s">
        <v>156</v>
      </c>
      <c r="BM1412" s="170" t="s">
        <v>1290</v>
      </c>
    </row>
    <row r="1413" spans="1:65" s="13" customFormat="1" ht="11.25">
      <c r="B1413" s="173"/>
      <c r="D1413" s="174" t="s">
        <v>167</v>
      </c>
      <c r="E1413" s="175" t="s">
        <v>1</v>
      </c>
      <c r="F1413" s="176" t="s">
        <v>212</v>
      </c>
      <c r="H1413" s="175" t="s">
        <v>1</v>
      </c>
      <c r="I1413" s="177"/>
      <c r="L1413" s="173"/>
      <c r="M1413" s="178"/>
      <c r="N1413" s="179"/>
      <c r="O1413" s="179"/>
      <c r="P1413" s="179"/>
      <c r="Q1413" s="179"/>
      <c r="R1413" s="179"/>
      <c r="S1413" s="179"/>
      <c r="T1413" s="180"/>
      <c r="AT1413" s="175" t="s">
        <v>167</v>
      </c>
      <c r="AU1413" s="175" t="s">
        <v>157</v>
      </c>
      <c r="AV1413" s="13" t="s">
        <v>81</v>
      </c>
      <c r="AW1413" s="13" t="s">
        <v>30</v>
      </c>
      <c r="AX1413" s="13" t="s">
        <v>76</v>
      </c>
      <c r="AY1413" s="175" t="s">
        <v>150</v>
      </c>
    </row>
    <row r="1414" spans="1:65" s="13" customFormat="1" ht="11.25">
      <c r="B1414" s="173"/>
      <c r="D1414" s="174" t="s">
        <v>167</v>
      </c>
      <c r="E1414" s="175" t="s">
        <v>1</v>
      </c>
      <c r="F1414" s="176" t="s">
        <v>1291</v>
      </c>
      <c r="H1414" s="175" t="s">
        <v>1</v>
      </c>
      <c r="I1414" s="177"/>
      <c r="L1414" s="173"/>
      <c r="M1414" s="178"/>
      <c r="N1414" s="179"/>
      <c r="O1414" s="179"/>
      <c r="P1414" s="179"/>
      <c r="Q1414" s="179"/>
      <c r="R1414" s="179"/>
      <c r="S1414" s="179"/>
      <c r="T1414" s="180"/>
      <c r="AT1414" s="175" t="s">
        <v>167</v>
      </c>
      <c r="AU1414" s="175" t="s">
        <v>157</v>
      </c>
      <c r="AV1414" s="13" t="s">
        <v>81</v>
      </c>
      <c r="AW1414" s="13" t="s">
        <v>30</v>
      </c>
      <c r="AX1414" s="13" t="s">
        <v>76</v>
      </c>
      <c r="AY1414" s="175" t="s">
        <v>150</v>
      </c>
    </row>
    <row r="1415" spans="1:65" s="14" customFormat="1" ht="11.25">
      <c r="B1415" s="181"/>
      <c r="D1415" s="174" t="s">
        <v>167</v>
      </c>
      <c r="E1415" s="182" t="s">
        <v>1</v>
      </c>
      <c r="F1415" s="183" t="s">
        <v>1292</v>
      </c>
      <c r="H1415" s="184">
        <v>4.7380000000000004</v>
      </c>
      <c r="I1415" s="185"/>
      <c r="L1415" s="181"/>
      <c r="M1415" s="186"/>
      <c r="N1415" s="187"/>
      <c r="O1415" s="187"/>
      <c r="P1415" s="187"/>
      <c r="Q1415" s="187"/>
      <c r="R1415" s="187"/>
      <c r="S1415" s="187"/>
      <c r="T1415" s="188"/>
      <c r="AT1415" s="182" t="s">
        <v>167</v>
      </c>
      <c r="AU1415" s="182" t="s">
        <v>157</v>
      </c>
      <c r="AV1415" s="14" t="s">
        <v>157</v>
      </c>
      <c r="AW1415" s="14" t="s">
        <v>30</v>
      </c>
      <c r="AX1415" s="14" t="s">
        <v>81</v>
      </c>
      <c r="AY1415" s="182" t="s">
        <v>150</v>
      </c>
    </row>
    <row r="1416" spans="1:65" s="2" customFormat="1" ht="16.5" customHeight="1">
      <c r="A1416" s="33"/>
      <c r="B1416" s="158"/>
      <c r="C1416" s="159" t="s">
        <v>1293</v>
      </c>
      <c r="D1416" s="159" t="s">
        <v>152</v>
      </c>
      <c r="E1416" s="160" t="s">
        <v>1294</v>
      </c>
      <c r="F1416" s="161" t="s">
        <v>1295</v>
      </c>
      <c r="G1416" s="162" t="s">
        <v>165</v>
      </c>
      <c r="H1416" s="163">
        <v>2.2280000000000002</v>
      </c>
      <c r="I1416" s="164"/>
      <c r="J1416" s="163">
        <f>ROUND(I1416*H1416,3)</f>
        <v>0</v>
      </c>
      <c r="K1416" s="165"/>
      <c r="L1416" s="34"/>
      <c r="M1416" s="166" t="s">
        <v>1</v>
      </c>
      <c r="N1416" s="167" t="s">
        <v>42</v>
      </c>
      <c r="O1416" s="59"/>
      <c r="P1416" s="168">
        <f>O1416*H1416</f>
        <v>0</v>
      </c>
      <c r="Q1416" s="168">
        <v>0</v>
      </c>
      <c r="R1416" s="168">
        <f>Q1416*H1416</f>
        <v>0</v>
      </c>
      <c r="S1416" s="168">
        <v>2.4</v>
      </c>
      <c r="T1416" s="169">
        <f>S1416*H1416</f>
        <v>5.3472</v>
      </c>
      <c r="U1416" s="33"/>
      <c r="V1416" s="33"/>
      <c r="W1416" s="33"/>
      <c r="X1416" s="33"/>
      <c r="Y1416" s="33"/>
      <c r="Z1416" s="33"/>
      <c r="AA1416" s="33"/>
      <c r="AB1416" s="33"/>
      <c r="AC1416" s="33"/>
      <c r="AD1416" s="33"/>
      <c r="AE1416" s="33"/>
      <c r="AR1416" s="170" t="s">
        <v>156</v>
      </c>
      <c r="AT1416" s="170" t="s">
        <v>152</v>
      </c>
      <c r="AU1416" s="170" t="s">
        <v>157</v>
      </c>
      <c r="AY1416" s="18" t="s">
        <v>150</v>
      </c>
      <c r="BE1416" s="171">
        <f>IF(N1416="základná",J1416,0)</f>
        <v>0</v>
      </c>
      <c r="BF1416" s="171">
        <f>IF(N1416="znížená",J1416,0)</f>
        <v>0</v>
      </c>
      <c r="BG1416" s="171">
        <f>IF(N1416="zákl. prenesená",J1416,0)</f>
        <v>0</v>
      </c>
      <c r="BH1416" s="171">
        <f>IF(N1416="zníž. prenesená",J1416,0)</f>
        <v>0</v>
      </c>
      <c r="BI1416" s="171">
        <f>IF(N1416="nulová",J1416,0)</f>
        <v>0</v>
      </c>
      <c r="BJ1416" s="18" t="s">
        <v>157</v>
      </c>
      <c r="BK1416" s="172">
        <f>ROUND(I1416*H1416,3)</f>
        <v>0</v>
      </c>
      <c r="BL1416" s="18" t="s">
        <v>156</v>
      </c>
      <c r="BM1416" s="170" t="s">
        <v>1296</v>
      </c>
    </row>
    <row r="1417" spans="1:65" s="13" customFormat="1" ht="11.25">
      <c r="B1417" s="173"/>
      <c r="D1417" s="174" t="s">
        <v>167</v>
      </c>
      <c r="E1417" s="175" t="s">
        <v>1</v>
      </c>
      <c r="F1417" s="176" t="s">
        <v>215</v>
      </c>
      <c r="H1417" s="175" t="s">
        <v>1</v>
      </c>
      <c r="I1417" s="177"/>
      <c r="L1417" s="173"/>
      <c r="M1417" s="178"/>
      <c r="N1417" s="179"/>
      <c r="O1417" s="179"/>
      <c r="P1417" s="179"/>
      <c r="Q1417" s="179"/>
      <c r="R1417" s="179"/>
      <c r="S1417" s="179"/>
      <c r="T1417" s="180"/>
      <c r="AT1417" s="175" t="s">
        <v>167</v>
      </c>
      <c r="AU1417" s="175" t="s">
        <v>157</v>
      </c>
      <c r="AV1417" s="13" t="s">
        <v>81</v>
      </c>
      <c r="AW1417" s="13" t="s">
        <v>30</v>
      </c>
      <c r="AX1417" s="13" t="s">
        <v>76</v>
      </c>
      <c r="AY1417" s="175" t="s">
        <v>150</v>
      </c>
    </row>
    <row r="1418" spans="1:65" s="13" customFormat="1" ht="11.25">
      <c r="B1418" s="173"/>
      <c r="D1418" s="174" t="s">
        <v>167</v>
      </c>
      <c r="E1418" s="175" t="s">
        <v>1</v>
      </c>
      <c r="F1418" s="176" t="s">
        <v>1297</v>
      </c>
      <c r="H1418" s="175" t="s">
        <v>1</v>
      </c>
      <c r="I1418" s="177"/>
      <c r="L1418" s="173"/>
      <c r="M1418" s="178"/>
      <c r="N1418" s="179"/>
      <c r="O1418" s="179"/>
      <c r="P1418" s="179"/>
      <c r="Q1418" s="179"/>
      <c r="R1418" s="179"/>
      <c r="S1418" s="179"/>
      <c r="T1418" s="180"/>
      <c r="AT1418" s="175" t="s">
        <v>167</v>
      </c>
      <c r="AU1418" s="175" t="s">
        <v>157</v>
      </c>
      <c r="AV1418" s="13" t="s">
        <v>81</v>
      </c>
      <c r="AW1418" s="13" t="s">
        <v>30</v>
      </c>
      <c r="AX1418" s="13" t="s">
        <v>76</v>
      </c>
      <c r="AY1418" s="175" t="s">
        <v>150</v>
      </c>
    </row>
    <row r="1419" spans="1:65" s="14" customFormat="1" ht="11.25">
      <c r="B1419" s="181"/>
      <c r="D1419" s="174" t="s">
        <v>167</v>
      </c>
      <c r="E1419" s="182" t="s">
        <v>1</v>
      </c>
      <c r="F1419" s="183" t="s">
        <v>1298</v>
      </c>
      <c r="H1419" s="184">
        <v>0.33800000000000002</v>
      </c>
      <c r="I1419" s="185"/>
      <c r="L1419" s="181"/>
      <c r="M1419" s="186"/>
      <c r="N1419" s="187"/>
      <c r="O1419" s="187"/>
      <c r="P1419" s="187"/>
      <c r="Q1419" s="187"/>
      <c r="R1419" s="187"/>
      <c r="S1419" s="187"/>
      <c r="T1419" s="188"/>
      <c r="AT1419" s="182" t="s">
        <v>167</v>
      </c>
      <c r="AU1419" s="182" t="s">
        <v>157</v>
      </c>
      <c r="AV1419" s="14" t="s">
        <v>157</v>
      </c>
      <c r="AW1419" s="14" t="s">
        <v>30</v>
      </c>
      <c r="AX1419" s="14" t="s">
        <v>76</v>
      </c>
      <c r="AY1419" s="182" t="s">
        <v>150</v>
      </c>
    </row>
    <row r="1420" spans="1:65" s="14" customFormat="1" ht="11.25">
      <c r="B1420" s="181"/>
      <c r="D1420" s="174" t="s">
        <v>167</v>
      </c>
      <c r="E1420" s="182" t="s">
        <v>1</v>
      </c>
      <c r="F1420" s="183" t="s">
        <v>1299</v>
      </c>
      <c r="H1420" s="184">
        <v>0.56699999999999995</v>
      </c>
      <c r="I1420" s="185"/>
      <c r="L1420" s="181"/>
      <c r="M1420" s="186"/>
      <c r="N1420" s="187"/>
      <c r="O1420" s="187"/>
      <c r="P1420" s="187"/>
      <c r="Q1420" s="187"/>
      <c r="R1420" s="187"/>
      <c r="S1420" s="187"/>
      <c r="T1420" s="188"/>
      <c r="AT1420" s="182" t="s">
        <v>167</v>
      </c>
      <c r="AU1420" s="182" t="s">
        <v>157</v>
      </c>
      <c r="AV1420" s="14" t="s">
        <v>157</v>
      </c>
      <c r="AW1420" s="14" t="s">
        <v>30</v>
      </c>
      <c r="AX1420" s="14" t="s">
        <v>76</v>
      </c>
      <c r="AY1420" s="182" t="s">
        <v>150</v>
      </c>
    </row>
    <row r="1421" spans="1:65" s="14" customFormat="1" ht="11.25">
      <c r="B1421" s="181"/>
      <c r="D1421" s="174" t="s">
        <v>167</v>
      </c>
      <c r="E1421" s="182" t="s">
        <v>1</v>
      </c>
      <c r="F1421" s="183" t="s">
        <v>1300</v>
      </c>
      <c r="H1421" s="184">
        <v>0.72899999999999998</v>
      </c>
      <c r="I1421" s="185"/>
      <c r="L1421" s="181"/>
      <c r="M1421" s="186"/>
      <c r="N1421" s="187"/>
      <c r="O1421" s="187"/>
      <c r="P1421" s="187"/>
      <c r="Q1421" s="187"/>
      <c r="R1421" s="187"/>
      <c r="S1421" s="187"/>
      <c r="T1421" s="188"/>
      <c r="AT1421" s="182" t="s">
        <v>167</v>
      </c>
      <c r="AU1421" s="182" t="s">
        <v>157</v>
      </c>
      <c r="AV1421" s="14" t="s">
        <v>157</v>
      </c>
      <c r="AW1421" s="14" t="s">
        <v>30</v>
      </c>
      <c r="AX1421" s="14" t="s">
        <v>76</v>
      </c>
      <c r="AY1421" s="182" t="s">
        <v>150</v>
      </c>
    </row>
    <row r="1422" spans="1:65" s="13" customFormat="1" ht="11.25">
      <c r="B1422" s="173"/>
      <c r="D1422" s="174" t="s">
        <v>167</v>
      </c>
      <c r="E1422" s="175" t="s">
        <v>1</v>
      </c>
      <c r="F1422" s="176" t="s">
        <v>1301</v>
      </c>
      <c r="H1422" s="175" t="s">
        <v>1</v>
      </c>
      <c r="I1422" s="177"/>
      <c r="L1422" s="173"/>
      <c r="M1422" s="178"/>
      <c r="N1422" s="179"/>
      <c r="O1422" s="179"/>
      <c r="P1422" s="179"/>
      <c r="Q1422" s="179"/>
      <c r="R1422" s="179"/>
      <c r="S1422" s="179"/>
      <c r="T1422" s="180"/>
      <c r="AT1422" s="175" t="s">
        <v>167</v>
      </c>
      <c r="AU1422" s="175" t="s">
        <v>157</v>
      </c>
      <c r="AV1422" s="13" t="s">
        <v>81</v>
      </c>
      <c r="AW1422" s="13" t="s">
        <v>30</v>
      </c>
      <c r="AX1422" s="13" t="s">
        <v>76</v>
      </c>
      <c r="AY1422" s="175" t="s">
        <v>150</v>
      </c>
    </row>
    <row r="1423" spans="1:65" s="14" customFormat="1" ht="11.25">
      <c r="B1423" s="181"/>
      <c r="D1423" s="174" t="s">
        <v>167</v>
      </c>
      <c r="E1423" s="182" t="s">
        <v>1</v>
      </c>
      <c r="F1423" s="183" t="s">
        <v>1302</v>
      </c>
      <c r="H1423" s="184">
        <v>0.11700000000000001</v>
      </c>
      <c r="I1423" s="185"/>
      <c r="L1423" s="181"/>
      <c r="M1423" s="186"/>
      <c r="N1423" s="187"/>
      <c r="O1423" s="187"/>
      <c r="P1423" s="187"/>
      <c r="Q1423" s="187"/>
      <c r="R1423" s="187"/>
      <c r="S1423" s="187"/>
      <c r="T1423" s="188"/>
      <c r="AT1423" s="182" t="s">
        <v>167</v>
      </c>
      <c r="AU1423" s="182" t="s">
        <v>157</v>
      </c>
      <c r="AV1423" s="14" t="s">
        <v>157</v>
      </c>
      <c r="AW1423" s="14" t="s">
        <v>30</v>
      </c>
      <c r="AX1423" s="14" t="s">
        <v>76</v>
      </c>
      <c r="AY1423" s="182" t="s">
        <v>150</v>
      </c>
    </row>
    <row r="1424" spans="1:65" s="14" customFormat="1" ht="11.25">
      <c r="B1424" s="181"/>
      <c r="D1424" s="174" t="s">
        <v>167</v>
      </c>
      <c r="E1424" s="182" t="s">
        <v>1</v>
      </c>
      <c r="F1424" s="183" t="s">
        <v>1303</v>
      </c>
      <c r="H1424" s="184">
        <v>0.20699999999999999</v>
      </c>
      <c r="I1424" s="185"/>
      <c r="L1424" s="181"/>
      <c r="M1424" s="186"/>
      <c r="N1424" s="187"/>
      <c r="O1424" s="187"/>
      <c r="P1424" s="187"/>
      <c r="Q1424" s="187"/>
      <c r="R1424" s="187"/>
      <c r="S1424" s="187"/>
      <c r="T1424" s="188"/>
      <c r="AT1424" s="182" t="s">
        <v>167</v>
      </c>
      <c r="AU1424" s="182" t="s">
        <v>157</v>
      </c>
      <c r="AV1424" s="14" t="s">
        <v>157</v>
      </c>
      <c r="AW1424" s="14" t="s">
        <v>30</v>
      </c>
      <c r="AX1424" s="14" t="s">
        <v>76</v>
      </c>
      <c r="AY1424" s="182" t="s">
        <v>150</v>
      </c>
    </row>
    <row r="1425" spans="1:65" s="14" customFormat="1" ht="11.25">
      <c r="B1425" s="181"/>
      <c r="D1425" s="174" t="s">
        <v>167</v>
      </c>
      <c r="E1425" s="182" t="s">
        <v>1</v>
      </c>
      <c r="F1425" s="183" t="s">
        <v>1304</v>
      </c>
      <c r="H1425" s="184">
        <v>0.27</v>
      </c>
      <c r="I1425" s="185"/>
      <c r="L1425" s="181"/>
      <c r="M1425" s="186"/>
      <c r="N1425" s="187"/>
      <c r="O1425" s="187"/>
      <c r="P1425" s="187"/>
      <c r="Q1425" s="187"/>
      <c r="R1425" s="187"/>
      <c r="S1425" s="187"/>
      <c r="T1425" s="188"/>
      <c r="AT1425" s="182" t="s">
        <v>167</v>
      </c>
      <c r="AU1425" s="182" t="s">
        <v>157</v>
      </c>
      <c r="AV1425" s="14" t="s">
        <v>157</v>
      </c>
      <c r="AW1425" s="14" t="s">
        <v>30</v>
      </c>
      <c r="AX1425" s="14" t="s">
        <v>76</v>
      </c>
      <c r="AY1425" s="182" t="s">
        <v>150</v>
      </c>
    </row>
    <row r="1426" spans="1:65" s="15" customFormat="1" ht="11.25">
      <c r="B1426" s="189"/>
      <c r="D1426" s="174" t="s">
        <v>167</v>
      </c>
      <c r="E1426" s="190" t="s">
        <v>1</v>
      </c>
      <c r="F1426" s="191" t="s">
        <v>173</v>
      </c>
      <c r="H1426" s="192">
        <v>2.2280000000000002</v>
      </c>
      <c r="I1426" s="193"/>
      <c r="L1426" s="189"/>
      <c r="M1426" s="194"/>
      <c r="N1426" s="195"/>
      <c r="O1426" s="195"/>
      <c r="P1426" s="195"/>
      <c r="Q1426" s="195"/>
      <c r="R1426" s="195"/>
      <c r="S1426" s="195"/>
      <c r="T1426" s="196"/>
      <c r="AT1426" s="190" t="s">
        <v>167</v>
      </c>
      <c r="AU1426" s="190" t="s">
        <v>157</v>
      </c>
      <c r="AV1426" s="15" t="s">
        <v>156</v>
      </c>
      <c r="AW1426" s="15" t="s">
        <v>30</v>
      </c>
      <c r="AX1426" s="15" t="s">
        <v>81</v>
      </c>
      <c r="AY1426" s="190" t="s">
        <v>150</v>
      </c>
    </row>
    <row r="1427" spans="1:65" s="2" customFormat="1" ht="16.5" customHeight="1">
      <c r="A1427" s="33"/>
      <c r="B1427" s="158"/>
      <c r="C1427" s="159" t="s">
        <v>1305</v>
      </c>
      <c r="D1427" s="159" t="s">
        <v>152</v>
      </c>
      <c r="E1427" s="160" t="s">
        <v>1306</v>
      </c>
      <c r="F1427" s="161" t="s">
        <v>1307</v>
      </c>
      <c r="G1427" s="162" t="s">
        <v>165</v>
      </c>
      <c r="H1427" s="163">
        <v>1.0640000000000001</v>
      </c>
      <c r="I1427" s="164"/>
      <c r="J1427" s="163">
        <f>ROUND(I1427*H1427,3)</f>
        <v>0</v>
      </c>
      <c r="K1427" s="165"/>
      <c r="L1427" s="34"/>
      <c r="M1427" s="166" t="s">
        <v>1</v>
      </c>
      <c r="N1427" s="167" t="s">
        <v>42</v>
      </c>
      <c r="O1427" s="59"/>
      <c r="P1427" s="168">
        <f>O1427*H1427</f>
        <v>0</v>
      </c>
      <c r="Q1427" s="168">
        <v>0</v>
      </c>
      <c r="R1427" s="168">
        <f>Q1427*H1427</f>
        <v>0</v>
      </c>
      <c r="S1427" s="168">
        <v>2.1999999999999999E-2</v>
      </c>
      <c r="T1427" s="169">
        <f>S1427*H1427</f>
        <v>2.3407999999999998E-2</v>
      </c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R1427" s="170" t="s">
        <v>156</v>
      </c>
      <c r="AT1427" s="170" t="s">
        <v>152</v>
      </c>
      <c r="AU1427" s="170" t="s">
        <v>157</v>
      </c>
      <c r="AY1427" s="18" t="s">
        <v>150</v>
      </c>
      <c r="BE1427" s="171">
        <f>IF(N1427="základná",J1427,0)</f>
        <v>0</v>
      </c>
      <c r="BF1427" s="171">
        <f>IF(N1427="znížená",J1427,0)</f>
        <v>0</v>
      </c>
      <c r="BG1427" s="171">
        <f>IF(N1427="zákl. prenesená",J1427,0)</f>
        <v>0</v>
      </c>
      <c r="BH1427" s="171">
        <f>IF(N1427="zníž. prenesená",J1427,0)</f>
        <v>0</v>
      </c>
      <c r="BI1427" s="171">
        <f>IF(N1427="nulová",J1427,0)</f>
        <v>0</v>
      </c>
      <c r="BJ1427" s="18" t="s">
        <v>157</v>
      </c>
      <c r="BK1427" s="172">
        <f>ROUND(I1427*H1427,3)</f>
        <v>0</v>
      </c>
      <c r="BL1427" s="18" t="s">
        <v>156</v>
      </c>
      <c r="BM1427" s="170" t="s">
        <v>1308</v>
      </c>
    </row>
    <row r="1428" spans="1:65" s="14" customFormat="1" ht="11.25">
      <c r="B1428" s="181"/>
      <c r="D1428" s="174" t="s">
        <v>167</v>
      </c>
      <c r="E1428" s="182" t="s">
        <v>1</v>
      </c>
      <c r="F1428" s="183" t="s">
        <v>1309</v>
      </c>
      <c r="H1428" s="184">
        <v>1.0640000000000001</v>
      </c>
      <c r="I1428" s="185"/>
      <c r="L1428" s="181"/>
      <c r="M1428" s="186"/>
      <c r="N1428" s="187"/>
      <c r="O1428" s="187"/>
      <c r="P1428" s="187"/>
      <c r="Q1428" s="187"/>
      <c r="R1428" s="187"/>
      <c r="S1428" s="187"/>
      <c r="T1428" s="188"/>
      <c r="AT1428" s="182" t="s">
        <v>167</v>
      </c>
      <c r="AU1428" s="182" t="s">
        <v>157</v>
      </c>
      <c r="AV1428" s="14" t="s">
        <v>157</v>
      </c>
      <c r="AW1428" s="14" t="s">
        <v>30</v>
      </c>
      <c r="AX1428" s="14" t="s">
        <v>81</v>
      </c>
      <c r="AY1428" s="182" t="s">
        <v>150</v>
      </c>
    </row>
    <row r="1429" spans="1:65" s="2" customFormat="1" ht="24" customHeight="1">
      <c r="A1429" s="33"/>
      <c r="B1429" s="158"/>
      <c r="C1429" s="159" t="s">
        <v>1310</v>
      </c>
      <c r="D1429" s="159" t="s">
        <v>152</v>
      </c>
      <c r="E1429" s="160" t="s">
        <v>1311</v>
      </c>
      <c r="F1429" s="161" t="s">
        <v>1312</v>
      </c>
      <c r="G1429" s="162" t="s">
        <v>155</v>
      </c>
      <c r="H1429" s="163">
        <v>456.60500000000002</v>
      </c>
      <c r="I1429" s="164"/>
      <c r="J1429" s="163">
        <f>ROUND(I1429*H1429,3)</f>
        <v>0</v>
      </c>
      <c r="K1429" s="165"/>
      <c r="L1429" s="34"/>
      <c r="M1429" s="166" t="s">
        <v>1</v>
      </c>
      <c r="N1429" s="167" t="s">
        <v>42</v>
      </c>
      <c r="O1429" s="59"/>
      <c r="P1429" s="168">
        <f>O1429*H1429</f>
        <v>0</v>
      </c>
      <c r="Q1429" s="168">
        <v>0</v>
      </c>
      <c r="R1429" s="168">
        <f>Q1429*H1429</f>
        <v>0</v>
      </c>
      <c r="S1429" s="168">
        <v>0.02</v>
      </c>
      <c r="T1429" s="169">
        <f>S1429*H1429</f>
        <v>9.1321000000000012</v>
      </c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/>
      <c r="AE1429" s="33"/>
      <c r="AR1429" s="170" t="s">
        <v>156</v>
      </c>
      <c r="AT1429" s="170" t="s">
        <v>152</v>
      </c>
      <c r="AU1429" s="170" t="s">
        <v>157</v>
      </c>
      <c r="AY1429" s="18" t="s">
        <v>150</v>
      </c>
      <c r="BE1429" s="171">
        <f>IF(N1429="základná",J1429,0)</f>
        <v>0</v>
      </c>
      <c r="BF1429" s="171">
        <f>IF(N1429="znížená",J1429,0)</f>
        <v>0</v>
      </c>
      <c r="BG1429" s="171">
        <f>IF(N1429="zákl. prenesená",J1429,0)</f>
        <v>0</v>
      </c>
      <c r="BH1429" s="171">
        <f>IF(N1429="zníž. prenesená",J1429,0)</f>
        <v>0</v>
      </c>
      <c r="BI1429" s="171">
        <f>IF(N1429="nulová",J1429,0)</f>
        <v>0</v>
      </c>
      <c r="BJ1429" s="18" t="s">
        <v>157</v>
      </c>
      <c r="BK1429" s="172">
        <f>ROUND(I1429*H1429,3)</f>
        <v>0</v>
      </c>
      <c r="BL1429" s="18" t="s">
        <v>156</v>
      </c>
      <c r="BM1429" s="170" t="s">
        <v>1313</v>
      </c>
    </row>
    <row r="1430" spans="1:65" s="13" customFormat="1" ht="11.25">
      <c r="B1430" s="173"/>
      <c r="D1430" s="174" t="s">
        <v>167</v>
      </c>
      <c r="E1430" s="175" t="s">
        <v>1</v>
      </c>
      <c r="F1430" s="176" t="s">
        <v>212</v>
      </c>
      <c r="H1430" s="175" t="s">
        <v>1</v>
      </c>
      <c r="I1430" s="177"/>
      <c r="L1430" s="173"/>
      <c r="M1430" s="178"/>
      <c r="N1430" s="179"/>
      <c r="O1430" s="179"/>
      <c r="P1430" s="179"/>
      <c r="Q1430" s="179"/>
      <c r="R1430" s="179"/>
      <c r="S1430" s="179"/>
      <c r="T1430" s="180"/>
      <c r="AT1430" s="175" t="s">
        <v>167</v>
      </c>
      <c r="AU1430" s="175" t="s">
        <v>157</v>
      </c>
      <c r="AV1430" s="13" t="s">
        <v>81</v>
      </c>
      <c r="AW1430" s="13" t="s">
        <v>30</v>
      </c>
      <c r="AX1430" s="13" t="s">
        <v>76</v>
      </c>
      <c r="AY1430" s="175" t="s">
        <v>150</v>
      </c>
    </row>
    <row r="1431" spans="1:65" s="13" customFormat="1" ht="11.25">
      <c r="B1431" s="173"/>
      <c r="D1431" s="174" t="s">
        <v>167</v>
      </c>
      <c r="E1431" s="175" t="s">
        <v>1</v>
      </c>
      <c r="F1431" s="176" t="s">
        <v>1314</v>
      </c>
      <c r="H1431" s="175" t="s">
        <v>1</v>
      </c>
      <c r="I1431" s="177"/>
      <c r="L1431" s="173"/>
      <c r="M1431" s="178"/>
      <c r="N1431" s="179"/>
      <c r="O1431" s="179"/>
      <c r="P1431" s="179"/>
      <c r="Q1431" s="179"/>
      <c r="R1431" s="179"/>
      <c r="S1431" s="179"/>
      <c r="T1431" s="180"/>
      <c r="AT1431" s="175" t="s">
        <v>167</v>
      </c>
      <c r="AU1431" s="175" t="s">
        <v>157</v>
      </c>
      <c r="AV1431" s="13" t="s">
        <v>81</v>
      </c>
      <c r="AW1431" s="13" t="s">
        <v>30</v>
      </c>
      <c r="AX1431" s="13" t="s">
        <v>76</v>
      </c>
      <c r="AY1431" s="175" t="s">
        <v>150</v>
      </c>
    </row>
    <row r="1432" spans="1:65" s="14" customFormat="1" ht="11.25">
      <c r="B1432" s="181"/>
      <c r="D1432" s="174" t="s">
        <v>167</v>
      </c>
      <c r="E1432" s="182" t="s">
        <v>1</v>
      </c>
      <c r="F1432" s="183" t="s">
        <v>1315</v>
      </c>
      <c r="H1432" s="184">
        <v>5.9729999999999999</v>
      </c>
      <c r="I1432" s="185"/>
      <c r="L1432" s="181"/>
      <c r="M1432" s="186"/>
      <c r="N1432" s="187"/>
      <c r="O1432" s="187"/>
      <c r="P1432" s="187"/>
      <c r="Q1432" s="187"/>
      <c r="R1432" s="187"/>
      <c r="S1432" s="187"/>
      <c r="T1432" s="188"/>
      <c r="AT1432" s="182" t="s">
        <v>167</v>
      </c>
      <c r="AU1432" s="182" t="s">
        <v>157</v>
      </c>
      <c r="AV1432" s="14" t="s">
        <v>157</v>
      </c>
      <c r="AW1432" s="14" t="s">
        <v>30</v>
      </c>
      <c r="AX1432" s="14" t="s">
        <v>76</v>
      </c>
      <c r="AY1432" s="182" t="s">
        <v>150</v>
      </c>
    </row>
    <row r="1433" spans="1:65" s="16" customFormat="1" ht="11.25">
      <c r="B1433" s="197"/>
      <c r="D1433" s="174" t="s">
        <v>167</v>
      </c>
      <c r="E1433" s="198" t="s">
        <v>1</v>
      </c>
      <c r="F1433" s="199" t="s">
        <v>299</v>
      </c>
      <c r="H1433" s="200">
        <v>5.9729999999999999</v>
      </c>
      <c r="I1433" s="201"/>
      <c r="L1433" s="197"/>
      <c r="M1433" s="202"/>
      <c r="N1433" s="203"/>
      <c r="O1433" s="203"/>
      <c r="P1433" s="203"/>
      <c r="Q1433" s="203"/>
      <c r="R1433" s="203"/>
      <c r="S1433" s="203"/>
      <c r="T1433" s="204"/>
      <c r="AT1433" s="198" t="s">
        <v>167</v>
      </c>
      <c r="AU1433" s="198" t="s">
        <v>157</v>
      </c>
      <c r="AV1433" s="16" t="s">
        <v>162</v>
      </c>
      <c r="AW1433" s="16" t="s">
        <v>30</v>
      </c>
      <c r="AX1433" s="16" t="s">
        <v>76</v>
      </c>
      <c r="AY1433" s="198" t="s">
        <v>150</v>
      </c>
    </row>
    <row r="1434" spans="1:65" s="13" customFormat="1" ht="11.25">
      <c r="B1434" s="173"/>
      <c r="D1434" s="174" t="s">
        <v>167</v>
      </c>
      <c r="E1434" s="175" t="s">
        <v>1</v>
      </c>
      <c r="F1434" s="176" t="s">
        <v>215</v>
      </c>
      <c r="H1434" s="175" t="s">
        <v>1</v>
      </c>
      <c r="I1434" s="177"/>
      <c r="L1434" s="173"/>
      <c r="M1434" s="178"/>
      <c r="N1434" s="179"/>
      <c r="O1434" s="179"/>
      <c r="P1434" s="179"/>
      <c r="Q1434" s="179"/>
      <c r="R1434" s="179"/>
      <c r="S1434" s="179"/>
      <c r="T1434" s="180"/>
      <c r="AT1434" s="175" t="s">
        <v>167</v>
      </c>
      <c r="AU1434" s="175" t="s">
        <v>157</v>
      </c>
      <c r="AV1434" s="13" t="s">
        <v>81</v>
      </c>
      <c r="AW1434" s="13" t="s">
        <v>30</v>
      </c>
      <c r="AX1434" s="13" t="s">
        <v>76</v>
      </c>
      <c r="AY1434" s="175" t="s">
        <v>150</v>
      </c>
    </row>
    <row r="1435" spans="1:65" s="13" customFormat="1" ht="11.25">
      <c r="B1435" s="173"/>
      <c r="D1435" s="174" t="s">
        <v>167</v>
      </c>
      <c r="E1435" s="175" t="s">
        <v>1</v>
      </c>
      <c r="F1435" s="176" t="s">
        <v>1316</v>
      </c>
      <c r="H1435" s="175" t="s">
        <v>1</v>
      </c>
      <c r="I1435" s="177"/>
      <c r="L1435" s="173"/>
      <c r="M1435" s="178"/>
      <c r="N1435" s="179"/>
      <c r="O1435" s="179"/>
      <c r="P1435" s="179"/>
      <c r="Q1435" s="179"/>
      <c r="R1435" s="179"/>
      <c r="S1435" s="179"/>
      <c r="T1435" s="180"/>
      <c r="AT1435" s="175" t="s">
        <v>167</v>
      </c>
      <c r="AU1435" s="175" t="s">
        <v>157</v>
      </c>
      <c r="AV1435" s="13" t="s">
        <v>81</v>
      </c>
      <c r="AW1435" s="13" t="s">
        <v>30</v>
      </c>
      <c r="AX1435" s="13" t="s">
        <v>76</v>
      </c>
      <c r="AY1435" s="175" t="s">
        <v>150</v>
      </c>
    </row>
    <row r="1436" spans="1:65" s="14" customFormat="1" ht="22.5">
      <c r="B1436" s="181"/>
      <c r="D1436" s="174" t="s">
        <v>167</v>
      </c>
      <c r="E1436" s="182" t="s">
        <v>1</v>
      </c>
      <c r="F1436" s="183" t="s">
        <v>1317</v>
      </c>
      <c r="H1436" s="184">
        <v>217.68</v>
      </c>
      <c r="I1436" s="185"/>
      <c r="L1436" s="181"/>
      <c r="M1436" s="186"/>
      <c r="N1436" s="187"/>
      <c r="O1436" s="187"/>
      <c r="P1436" s="187"/>
      <c r="Q1436" s="187"/>
      <c r="R1436" s="187"/>
      <c r="S1436" s="187"/>
      <c r="T1436" s="188"/>
      <c r="AT1436" s="182" t="s">
        <v>167</v>
      </c>
      <c r="AU1436" s="182" t="s">
        <v>157</v>
      </c>
      <c r="AV1436" s="14" t="s">
        <v>157</v>
      </c>
      <c r="AW1436" s="14" t="s">
        <v>30</v>
      </c>
      <c r="AX1436" s="14" t="s">
        <v>76</v>
      </c>
      <c r="AY1436" s="182" t="s">
        <v>150</v>
      </c>
    </row>
    <row r="1437" spans="1:65" s="16" customFormat="1" ht="11.25">
      <c r="B1437" s="197"/>
      <c r="D1437" s="174" t="s">
        <v>167</v>
      </c>
      <c r="E1437" s="198" t="s">
        <v>1</v>
      </c>
      <c r="F1437" s="199" t="s">
        <v>299</v>
      </c>
      <c r="H1437" s="200">
        <v>217.68</v>
      </c>
      <c r="I1437" s="201"/>
      <c r="L1437" s="197"/>
      <c r="M1437" s="202"/>
      <c r="N1437" s="203"/>
      <c r="O1437" s="203"/>
      <c r="P1437" s="203"/>
      <c r="Q1437" s="203"/>
      <c r="R1437" s="203"/>
      <c r="S1437" s="203"/>
      <c r="T1437" s="204"/>
      <c r="AT1437" s="198" t="s">
        <v>167</v>
      </c>
      <c r="AU1437" s="198" t="s">
        <v>157</v>
      </c>
      <c r="AV1437" s="16" t="s">
        <v>162</v>
      </c>
      <c r="AW1437" s="16" t="s">
        <v>30</v>
      </c>
      <c r="AX1437" s="16" t="s">
        <v>76</v>
      </c>
      <c r="AY1437" s="198" t="s">
        <v>150</v>
      </c>
    </row>
    <row r="1438" spans="1:65" s="13" customFormat="1" ht="11.25">
      <c r="B1438" s="173"/>
      <c r="D1438" s="174" t="s">
        <v>167</v>
      </c>
      <c r="E1438" s="175" t="s">
        <v>1</v>
      </c>
      <c r="F1438" s="176" t="s">
        <v>302</v>
      </c>
      <c r="H1438" s="175" t="s">
        <v>1</v>
      </c>
      <c r="I1438" s="177"/>
      <c r="L1438" s="173"/>
      <c r="M1438" s="178"/>
      <c r="N1438" s="179"/>
      <c r="O1438" s="179"/>
      <c r="P1438" s="179"/>
      <c r="Q1438" s="179"/>
      <c r="R1438" s="179"/>
      <c r="S1438" s="179"/>
      <c r="T1438" s="180"/>
      <c r="AT1438" s="175" t="s">
        <v>167</v>
      </c>
      <c r="AU1438" s="175" t="s">
        <v>157</v>
      </c>
      <c r="AV1438" s="13" t="s">
        <v>81</v>
      </c>
      <c r="AW1438" s="13" t="s">
        <v>30</v>
      </c>
      <c r="AX1438" s="13" t="s">
        <v>76</v>
      </c>
      <c r="AY1438" s="175" t="s">
        <v>150</v>
      </c>
    </row>
    <row r="1439" spans="1:65" s="13" customFormat="1" ht="11.25">
      <c r="B1439" s="173"/>
      <c r="D1439" s="174" t="s">
        <v>167</v>
      </c>
      <c r="E1439" s="175" t="s">
        <v>1</v>
      </c>
      <c r="F1439" s="176" t="s">
        <v>1318</v>
      </c>
      <c r="H1439" s="175" t="s">
        <v>1</v>
      </c>
      <c r="I1439" s="177"/>
      <c r="L1439" s="173"/>
      <c r="M1439" s="178"/>
      <c r="N1439" s="179"/>
      <c r="O1439" s="179"/>
      <c r="P1439" s="179"/>
      <c r="Q1439" s="179"/>
      <c r="R1439" s="179"/>
      <c r="S1439" s="179"/>
      <c r="T1439" s="180"/>
      <c r="AT1439" s="175" t="s">
        <v>167</v>
      </c>
      <c r="AU1439" s="175" t="s">
        <v>157</v>
      </c>
      <c r="AV1439" s="13" t="s">
        <v>81</v>
      </c>
      <c r="AW1439" s="13" t="s">
        <v>30</v>
      </c>
      <c r="AX1439" s="13" t="s">
        <v>76</v>
      </c>
      <c r="AY1439" s="175" t="s">
        <v>150</v>
      </c>
    </row>
    <row r="1440" spans="1:65" s="14" customFormat="1" ht="11.25">
      <c r="B1440" s="181"/>
      <c r="D1440" s="174" t="s">
        <v>167</v>
      </c>
      <c r="E1440" s="182" t="s">
        <v>1</v>
      </c>
      <c r="F1440" s="183" t="s">
        <v>1319</v>
      </c>
      <c r="H1440" s="184">
        <v>114.2</v>
      </c>
      <c r="I1440" s="185"/>
      <c r="L1440" s="181"/>
      <c r="M1440" s="186"/>
      <c r="N1440" s="187"/>
      <c r="O1440" s="187"/>
      <c r="P1440" s="187"/>
      <c r="Q1440" s="187"/>
      <c r="R1440" s="187"/>
      <c r="S1440" s="187"/>
      <c r="T1440" s="188"/>
      <c r="AT1440" s="182" t="s">
        <v>167</v>
      </c>
      <c r="AU1440" s="182" t="s">
        <v>157</v>
      </c>
      <c r="AV1440" s="14" t="s">
        <v>157</v>
      </c>
      <c r="AW1440" s="14" t="s">
        <v>30</v>
      </c>
      <c r="AX1440" s="14" t="s">
        <v>76</v>
      </c>
      <c r="AY1440" s="182" t="s">
        <v>150</v>
      </c>
    </row>
    <row r="1441" spans="1:65" s="16" customFormat="1" ht="11.25">
      <c r="B1441" s="197"/>
      <c r="D1441" s="174" t="s">
        <v>167</v>
      </c>
      <c r="E1441" s="198" t="s">
        <v>1</v>
      </c>
      <c r="F1441" s="199" t="s">
        <v>299</v>
      </c>
      <c r="H1441" s="200">
        <v>114.2</v>
      </c>
      <c r="I1441" s="201"/>
      <c r="L1441" s="197"/>
      <c r="M1441" s="202"/>
      <c r="N1441" s="203"/>
      <c r="O1441" s="203"/>
      <c r="P1441" s="203"/>
      <c r="Q1441" s="203"/>
      <c r="R1441" s="203"/>
      <c r="S1441" s="203"/>
      <c r="T1441" s="204"/>
      <c r="AT1441" s="198" t="s">
        <v>167</v>
      </c>
      <c r="AU1441" s="198" t="s">
        <v>157</v>
      </c>
      <c r="AV1441" s="16" t="s">
        <v>162</v>
      </c>
      <c r="AW1441" s="16" t="s">
        <v>30</v>
      </c>
      <c r="AX1441" s="16" t="s">
        <v>76</v>
      </c>
      <c r="AY1441" s="198" t="s">
        <v>150</v>
      </c>
    </row>
    <row r="1442" spans="1:65" s="13" customFormat="1" ht="11.25">
      <c r="B1442" s="173"/>
      <c r="D1442" s="174" t="s">
        <v>167</v>
      </c>
      <c r="E1442" s="175" t="s">
        <v>1</v>
      </c>
      <c r="F1442" s="176" t="s">
        <v>309</v>
      </c>
      <c r="H1442" s="175" t="s">
        <v>1</v>
      </c>
      <c r="I1442" s="177"/>
      <c r="L1442" s="173"/>
      <c r="M1442" s="178"/>
      <c r="N1442" s="179"/>
      <c r="O1442" s="179"/>
      <c r="P1442" s="179"/>
      <c r="Q1442" s="179"/>
      <c r="R1442" s="179"/>
      <c r="S1442" s="179"/>
      <c r="T1442" s="180"/>
      <c r="AT1442" s="175" t="s">
        <v>167</v>
      </c>
      <c r="AU1442" s="175" t="s">
        <v>157</v>
      </c>
      <c r="AV1442" s="13" t="s">
        <v>81</v>
      </c>
      <c r="AW1442" s="13" t="s">
        <v>30</v>
      </c>
      <c r="AX1442" s="13" t="s">
        <v>76</v>
      </c>
      <c r="AY1442" s="175" t="s">
        <v>150</v>
      </c>
    </row>
    <row r="1443" spans="1:65" s="14" customFormat="1" ht="11.25">
      <c r="B1443" s="181"/>
      <c r="D1443" s="174" t="s">
        <v>167</v>
      </c>
      <c r="E1443" s="182" t="s">
        <v>1</v>
      </c>
      <c r="F1443" s="183" t="s">
        <v>1320</v>
      </c>
      <c r="H1443" s="184">
        <v>62.73</v>
      </c>
      <c r="I1443" s="185"/>
      <c r="L1443" s="181"/>
      <c r="M1443" s="186"/>
      <c r="N1443" s="187"/>
      <c r="O1443" s="187"/>
      <c r="P1443" s="187"/>
      <c r="Q1443" s="187"/>
      <c r="R1443" s="187"/>
      <c r="S1443" s="187"/>
      <c r="T1443" s="188"/>
      <c r="AT1443" s="182" t="s">
        <v>167</v>
      </c>
      <c r="AU1443" s="182" t="s">
        <v>157</v>
      </c>
      <c r="AV1443" s="14" t="s">
        <v>157</v>
      </c>
      <c r="AW1443" s="14" t="s">
        <v>30</v>
      </c>
      <c r="AX1443" s="14" t="s">
        <v>76</v>
      </c>
      <c r="AY1443" s="182" t="s">
        <v>150</v>
      </c>
    </row>
    <row r="1444" spans="1:65" s="14" customFormat="1" ht="11.25">
      <c r="B1444" s="181"/>
      <c r="D1444" s="174" t="s">
        <v>167</v>
      </c>
      <c r="E1444" s="182" t="s">
        <v>1</v>
      </c>
      <c r="F1444" s="183" t="s">
        <v>1321</v>
      </c>
      <c r="H1444" s="184">
        <v>15.21</v>
      </c>
      <c r="I1444" s="185"/>
      <c r="L1444" s="181"/>
      <c r="M1444" s="186"/>
      <c r="N1444" s="187"/>
      <c r="O1444" s="187"/>
      <c r="P1444" s="187"/>
      <c r="Q1444" s="187"/>
      <c r="R1444" s="187"/>
      <c r="S1444" s="187"/>
      <c r="T1444" s="188"/>
      <c r="AT1444" s="182" t="s">
        <v>167</v>
      </c>
      <c r="AU1444" s="182" t="s">
        <v>157</v>
      </c>
      <c r="AV1444" s="14" t="s">
        <v>157</v>
      </c>
      <c r="AW1444" s="14" t="s">
        <v>30</v>
      </c>
      <c r="AX1444" s="14" t="s">
        <v>76</v>
      </c>
      <c r="AY1444" s="182" t="s">
        <v>150</v>
      </c>
    </row>
    <row r="1445" spans="1:65" s="14" customFormat="1" ht="11.25">
      <c r="B1445" s="181"/>
      <c r="D1445" s="174" t="s">
        <v>167</v>
      </c>
      <c r="E1445" s="182" t="s">
        <v>1</v>
      </c>
      <c r="F1445" s="183" t="s">
        <v>1322</v>
      </c>
      <c r="H1445" s="184">
        <v>3.51</v>
      </c>
      <c r="I1445" s="185"/>
      <c r="L1445" s="181"/>
      <c r="M1445" s="186"/>
      <c r="N1445" s="187"/>
      <c r="O1445" s="187"/>
      <c r="P1445" s="187"/>
      <c r="Q1445" s="187"/>
      <c r="R1445" s="187"/>
      <c r="S1445" s="187"/>
      <c r="T1445" s="188"/>
      <c r="AT1445" s="182" t="s">
        <v>167</v>
      </c>
      <c r="AU1445" s="182" t="s">
        <v>157</v>
      </c>
      <c r="AV1445" s="14" t="s">
        <v>157</v>
      </c>
      <c r="AW1445" s="14" t="s">
        <v>30</v>
      </c>
      <c r="AX1445" s="14" t="s">
        <v>76</v>
      </c>
      <c r="AY1445" s="182" t="s">
        <v>150</v>
      </c>
    </row>
    <row r="1446" spans="1:65" s="14" customFormat="1" ht="11.25">
      <c r="B1446" s="181"/>
      <c r="D1446" s="174" t="s">
        <v>167</v>
      </c>
      <c r="E1446" s="182" t="s">
        <v>1</v>
      </c>
      <c r="F1446" s="183" t="s">
        <v>1323</v>
      </c>
      <c r="H1446" s="184">
        <v>10.159000000000001</v>
      </c>
      <c r="I1446" s="185"/>
      <c r="L1446" s="181"/>
      <c r="M1446" s="186"/>
      <c r="N1446" s="187"/>
      <c r="O1446" s="187"/>
      <c r="P1446" s="187"/>
      <c r="Q1446" s="187"/>
      <c r="R1446" s="187"/>
      <c r="S1446" s="187"/>
      <c r="T1446" s="188"/>
      <c r="AT1446" s="182" t="s">
        <v>167</v>
      </c>
      <c r="AU1446" s="182" t="s">
        <v>157</v>
      </c>
      <c r="AV1446" s="14" t="s">
        <v>157</v>
      </c>
      <c r="AW1446" s="14" t="s">
        <v>30</v>
      </c>
      <c r="AX1446" s="14" t="s">
        <v>76</v>
      </c>
      <c r="AY1446" s="182" t="s">
        <v>150</v>
      </c>
    </row>
    <row r="1447" spans="1:65" s="14" customFormat="1" ht="11.25">
      <c r="B1447" s="181"/>
      <c r="D1447" s="174" t="s">
        <v>167</v>
      </c>
      <c r="E1447" s="182" t="s">
        <v>1</v>
      </c>
      <c r="F1447" s="183" t="s">
        <v>1324</v>
      </c>
      <c r="H1447" s="184">
        <v>27.143000000000001</v>
      </c>
      <c r="I1447" s="185"/>
      <c r="L1447" s="181"/>
      <c r="M1447" s="186"/>
      <c r="N1447" s="187"/>
      <c r="O1447" s="187"/>
      <c r="P1447" s="187"/>
      <c r="Q1447" s="187"/>
      <c r="R1447" s="187"/>
      <c r="S1447" s="187"/>
      <c r="T1447" s="188"/>
      <c r="AT1447" s="182" t="s">
        <v>167</v>
      </c>
      <c r="AU1447" s="182" t="s">
        <v>157</v>
      </c>
      <c r="AV1447" s="14" t="s">
        <v>157</v>
      </c>
      <c r="AW1447" s="14" t="s">
        <v>30</v>
      </c>
      <c r="AX1447" s="14" t="s">
        <v>76</v>
      </c>
      <c r="AY1447" s="182" t="s">
        <v>150</v>
      </c>
    </row>
    <row r="1448" spans="1:65" s="16" customFormat="1" ht="11.25">
      <c r="B1448" s="197"/>
      <c r="D1448" s="174" t="s">
        <v>167</v>
      </c>
      <c r="E1448" s="198" t="s">
        <v>1</v>
      </c>
      <c r="F1448" s="199" t="s">
        <v>299</v>
      </c>
      <c r="H1448" s="200">
        <v>118.752</v>
      </c>
      <c r="I1448" s="201"/>
      <c r="L1448" s="197"/>
      <c r="M1448" s="202"/>
      <c r="N1448" s="203"/>
      <c r="O1448" s="203"/>
      <c r="P1448" s="203"/>
      <c r="Q1448" s="203"/>
      <c r="R1448" s="203"/>
      <c r="S1448" s="203"/>
      <c r="T1448" s="204"/>
      <c r="AT1448" s="198" t="s">
        <v>167</v>
      </c>
      <c r="AU1448" s="198" t="s">
        <v>157</v>
      </c>
      <c r="AV1448" s="16" t="s">
        <v>162</v>
      </c>
      <c r="AW1448" s="16" t="s">
        <v>30</v>
      </c>
      <c r="AX1448" s="16" t="s">
        <v>76</v>
      </c>
      <c r="AY1448" s="198" t="s">
        <v>150</v>
      </c>
    </row>
    <row r="1449" spans="1:65" s="15" customFormat="1" ht="11.25">
      <c r="B1449" s="189"/>
      <c r="D1449" s="174" t="s">
        <v>167</v>
      </c>
      <c r="E1449" s="190" t="s">
        <v>1</v>
      </c>
      <c r="F1449" s="191" t="s">
        <v>173</v>
      </c>
      <c r="H1449" s="192">
        <v>456.60500000000002</v>
      </c>
      <c r="I1449" s="193"/>
      <c r="L1449" s="189"/>
      <c r="M1449" s="194"/>
      <c r="N1449" s="195"/>
      <c r="O1449" s="195"/>
      <c r="P1449" s="195"/>
      <c r="Q1449" s="195"/>
      <c r="R1449" s="195"/>
      <c r="S1449" s="195"/>
      <c r="T1449" s="196"/>
      <c r="AT1449" s="190" t="s">
        <v>167</v>
      </c>
      <c r="AU1449" s="190" t="s">
        <v>157</v>
      </c>
      <c r="AV1449" s="15" t="s">
        <v>156</v>
      </c>
      <c r="AW1449" s="15" t="s">
        <v>30</v>
      </c>
      <c r="AX1449" s="15" t="s">
        <v>81</v>
      </c>
      <c r="AY1449" s="190" t="s">
        <v>150</v>
      </c>
    </row>
    <row r="1450" spans="1:65" s="2" customFormat="1" ht="36" customHeight="1">
      <c r="A1450" s="33"/>
      <c r="B1450" s="158"/>
      <c r="C1450" s="159" t="s">
        <v>1325</v>
      </c>
      <c r="D1450" s="159" t="s">
        <v>152</v>
      </c>
      <c r="E1450" s="160" t="s">
        <v>1326</v>
      </c>
      <c r="F1450" s="161" t="s">
        <v>1327</v>
      </c>
      <c r="G1450" s="162" t="s">
        <v>165</v>
      </c>
      <c r="H1450" s="163">
        <v>22.83</v>
      </c>
      <c r="I1450" s="164"/>
      <c r="J1450" s="163">
        <f>ROUND(I1450*H1450,3)</f>
        <v>0</v>
      </c>
      <c r="K1450" s="165"/>
      <c r="L1450" s="34"/>
      <c r="M1450" s="166" t="s">
        <v>1</v>
      </c>
      <c r="N1450" s="167" t="s">
        <v>42</v>
      </c>
      <c r="O1450" s="59"/>
      <c r="P1450" s="168">
        <f>O1450*H1450</f>
        <v>0</v>
      </c>
      <c r="Q1450" s="168">
        <v>0</v>
      </c>
      <c r="R1450" s="168">
        <f>Q1450*H1450</f>
        <v>0</v>
      </c>
      <c r="S1450" s="168">
        <v>2.2000000000000002</v>
      </c>
      <c r="T1450" s="169">
        <f>S1450*H1450</f>
        <v>50.225999999999999</v>
      </c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  <c r="AR1450" s="170" t="s">
        <v>156</v>
      </c>
      <c r="AT1450" s="170" t="s">
        <v>152</v>
      </c>
      <c r="AU1450" s="170" t="s">
        <v>157</v>
      </c>
      <c r="AY1450" s="18" t="s">
        <v>150</v>
      </c>
      <c r="BE1450" s="171">
        <f>IF(N1450="základná",J1450,0)</f>
        <v>0</v>
      </c>
      <c r="BF1450" s="171">
        <f>IF(N1450="znížená",J1450,0)</f>
        <v>0</v>
      </c>
      <c r="BG1450" s="171">
        <f>IF(N1450="zákl. prenesená",J1450,0)</f>
        <v>0</v>
      </c>
      <c r="BH1450" s="171">
        <f>IF(N1450="zníž. prenesená",J1450,0)</f>
        <v>0</v>
      </c>
      <c r="BI1450" s="171">
        <f>IF(N1450="nulová",J1450,0)</f>
        <v>0</v>
      </c>
      <c r="BJ1450" s="18" t="s">
        <v>157</v>
      </c>
      <c r="BK1450" s="172">
        <f>ROUND(I1450*H1450,3)</f>
        <v>0</v>
      </c>
      <c r="BL1450" s="18" t="s">
        <v>156</v>
      </c>
      <c r="BM1450" s="170" t="s">
        <v>1328</v>
      </c>
    </row>
    <row r="1451" spans="1:65" s="14" customFormat="1" ht="11.25">
      <c r="B1451" s="181"/>
      <c r="D1451" s="174" t="s">
        <v>167</v>
      </c>
      <c r="E1451" s="182" t="s">
        <v>1</v>
      </c>
      <c r="F1451" s="183" t="s">
        <v>1329</v>
      </c>
      <c r="H1451" s="184">
        <v>22.83</v>
      </c>
      <c r="I1451" s="185"/>
      <c r="L1451" s="181"/>
      <c r="M1451" s="186"/>
      <c r="N1451" s="187"/>
      <c r="O1451" s="187"/>
      <c r="P1451" s="187"/>
      <c r="Q1451" s="187"/>
      <c r="R1451" s="187"/>
      <c r="S1451" s="187"/>
      <c r="T1451" s="188"/>
      <c r="AT1451" s="182" t="s">
        <v>167</v>
      </c>
      <c r="AU1451" s="182" t="s">
        <v>157</v>
      </c>
      <c r="AV1451" s="14" t="s">
        <v>157</v>
      </c>
      <c r="AW1451" s="14" t="s">
        <v>30</v>
      </c>
      <c r="AX1451" s="14" t="s">
        <v>81</v>
      </c>
      <c r="AY1451" s="182" t="s">
        <v>150</v>
      </c>
    </row>
    <row r="1452" spans="1:65" s="2" customFormat="1" ht="24" customHeight="1">
      <c r="A1452" s="33"/>
      <c r="B1452" s="158"/>
      <c r="C1452" s="159" t="s">
        <v>1330</v>
      </c>
      <c r="D1452" s="159" t="s">
        <v>152</v>
      </c>
      <c r="E1452" s="160" t="s">
        <v>1331</v>
      </c>
      <c r="F1452" s="161" t="s">
        <v>1332</v>
      </c>
      <c r="G1452" s="162" t="s">
        <v>155</v>
      </c>
      <c r="H1452" s="163">
        <v>3.6</v>
      </c>
      <c r="I1452" s="164"/>
      <c r="J1452" s="163">
        <f>ROUND(I1452*H1452,3)</f>
        <v>0</v>
      </c>
      <c r="K1452" s="165"/>
      <c r="L1452" s="34"/>
      <c r="M1452" s="166" t="s">
        <v>1</v>
      </c>
      <c r="N1452" s="167" t="s">
        <v>42</v>
      </c>
      <c r="O1452" s="59"/>
      <c r="P1452" s="168">
        <f>O1452*H1452</f>
        <v>0</v>
      </c>
      <c r="Q1452" s="168">
        <v>0</v>
      </c>
      <c r="R1452" s="168">
        <f>Q1452*H1452</f>
        <v>0</v>
      </c>
      <c r="S1452" s="168">
        <v>1.6379999999999999E-2</v>
      </c>
      <c r="T1452" s="169">
        <f>S1452*H1452</f>
        <v>5.8968E-2</v>
      </c>
      <c r="U1452" s="33"/>
      <c r="V1452" s="33"/>
      <c r="W1452" s="33"/>
      <c r="X1452" s="33"/>
      <c r="Y1452" s="33"/>
      <c r="Z1452" s="33"/>
      <c r="AA1452" s="33"/>
      <c r="AB1452" s="33"/>
      <c r="AC1452" s="33"/>
      <c r="AD1452" s="33"/>
      <c r="AE1452" s="33"/>
      <c r="AR1452" s="170" t="s">
        <v>241</v>
      </c>
      <c r="AT1452" s="170" t="s">
        <v>152</v>
      </c>
      <c r="AU1452" s="170" t="s">
        <v>157</v>
      </c>
      <c r="AY1452" s="18" t="s">
        <v>150</v>
      </c>
      <c r="BE1452" s="171">
        <f>IF(N1452="základná",J1452,0)</f>
        <v>0</v>
      </c>
      <c r="BF1452" s="171">
        <f>IF(N1452="znížená",J1452,0)</f>
        <v>0</v>
      </c>
      <c r="BG1452" s="171">
        <f>IF(N1452="zákl. prenesená",J1452,0)</f>
        <v>0</v>
      </c>
      <c r="BH1452" s="171">
        <f>IF(N1452="zníž. prenesená",J1452,0)</f>
        <v>0</v>
      </c>
      <c r="BI1452" s="171">
        <f>IF(N1452="nulová",J1452,0)</f>
        <v>0</v>
      </c>
      <c r="BJ1452" s="18" t="s">
        <v>157</v>
      </c>
      <c r="BK1452" s="172">
        <f>ROUND(I1452*H1452,3)</f>
        <v>0</v>
      </c>
      <c r="BL1452" s="18" t="s">
        <v>241</v>
      </c>
      <c r="BM1452" s="170" t="s">
        <v>1333</v>
      </c>
    </row>
    <row r="1453" spans="1:65" s="13" customFormat="1" ht="11.25">
      <c r="B1453" s="173"/>
      <c r="D1453" s="174" t="s">
        <v>167</v>
      </c>
      <c r="E1453" s="175" t="s">
        <v>1</v>
      </c>
      <c r="F1453" s="176" t="s">
        <v>212</v>
      </c>
      <c r="H1453" s="175" t="s">
        <v>1</v>
      </c>
      <c r="I1453" s="177"/>
      <c r="L1453" s="173"/>
      <c r="M1453" s="178"/>
      <c r="N1453" s="179"/>
      <c r="O1453" s="179"/>
      <c r="P1453" s="179"/>
      <c r="Q1453" s="179"/>
      <c r="R1453" s="179"/>
      <c r="S1453" s="179"/>
      <c r="T1453" s="180"/>
      <c r="AT1453" s="175" t="s">
        <v>167</v>
      </c>
      <c r="AU1453" s="175" t="s">
        <v>157</v>
      </c>
      <c r="AV1453" s="13" t="s">
        <v>81</v>
      </c>
      <c r="AW1453" s="13" t="s">
        <v>30</v>
      </c>
      <c r="AX1453" s="13" t="s">
        <v>76</v>
      </c>
      <c r="AY1453" s="175" t="s">
        <v>150</v>
      </c>
    </row>
    <row r="1454" spans="1:65" s="13" customFormat="1" ht="11.25">
      <c r="B1454" s="173"/>
      <c r="D1454" s="174" t="s">
        <v>167</v>
      </c>
      <c r="E1454" s="175" t="s">
        <v>1</v>
      </c>
      <c r="F1454" s="176" t="s">
        <v>1334</v>
      </c>
      <c r="H1454" s="175" t="s">
        <v>1</v>
      </c>
      <c r="I1454" s="177"/>
      <c r="L1454" s="173"/>
      <c r="M1454" s="178"/>
      <c r="N1454" s="179"/>
      <c r="O1454" s="179"/>
      <c r="P1454" s="179"/>
      <c r="Q1454" s="179"/>
      <c r="R1454" s="179"/>
      <c r="S1454" s="179"/>
      <c r="T1454" s="180"/>
      <c r="AT1454" s="175" t="s">
        <v>167</v>
      </c>
      <c r="AU1454" s="175" t="s">
        <v>157</v>
      </c>
      <c r="AV1454" s="13" t="s">
        <v>81</v>
      </c>
      <c r="AW1454" s="13" t="s">
        <v>30</v>
      </c>
      <c r="AX1454" s="13" t="s">
        <v>76</v>
      </c>
      <c r="AY1454" s="175" t="s">
        <v>150</v>
      </c>
    </row>
    <row r="1455" spans="1:65" s="14" customFormat="1" ht="11.25">
      <c r="B1455" s="181"/>
      <c r="D1455" s="174" t="s">
        <v>167</v>
      </c>
      <c r="E1455" s="182" t="s">
        <v>1</v>
      </c>
      <c r="F1455" s="183" t="s">
        <v>1335</v>
      </c>
      <c r="H1455" s="184">
        <v>3.6</v>
      </c>
      <c r="I1455" s="185"/>
      <c r="L1455" s="181"/>
      <c r="M1455" s="186"/>
      <c r="N1455" s="187"/>
      <c r="O1455" s="187"/>
      <c r="P1455" s="187"/>
      <c r="Q1455" s="187"/>
      <c r="R1455" s="187"/>
      <c r="S1455" s="187"/>
      <c r="T1455" s="188"/>
      <c r="AT1455" s="182" t="s">
        <v>167</v>
      </c>
      <c r="AU1455" s="182" t="s">
        <v>157</v>
      </c>
      <c r="AV1455" s="14" t="s">
        <v>157</v>
      </c>
      <c r="AW1455" s="14" t="s">
        <v>30</v>
      </c>
      <c r="AX1455" s="14" t="s">
        <v>81</v>
      </c>
      <c r="AY1455" s="182" t="s">
        <v>150</v>
      </c>
    </row>
    <row r="1456" spans="1:65" s="2" customFormat="1" ht="16.5" customHeight="1">
      <c r="A1456" s="33"/>
      <c r="B1456" s="158"/>
      <c r="C1456" s="159" t="s">
        <v>1336</v>
      </c>
      <c r="D1456" s="159" t="s">
        <v>152</v>
      </c>
      <c r="E1456" s="160" t="s">
        <v>1337</v>
      </c>
      <c r="F1456" s="161" t="s">
        <v>1338</v>
      </c>
      <c r="G1456" s="162" t="s">
        <v>350</v>
      </c>
      <c r="H1456" s="163">
        <v>23</v>
      </c>
      <c r="I1456" s="164"/>
      <c r="J1456" s="163">
        <f>ROUND(I1456*H1456,3)</f>
        <v>0</v>
      </c>
      <c r="K1456" s="165"/>
      <c r="L1456" s="34"/>
      <c r="M1456" s="166" t="s">
        <v>1</v>
      </c>
      <c r="N1456" s="167" t="s">
        <v>42</v>
      </c>
      <c r="O1456" s="59"/>
      <c r="P1456" s="168">
        <f>O1456*H1456</f>
        <v>0</v>
      </c>
      <c r="Q1456" s="168">
        <v>0</v>
      </c>
      <c r="R1456" s="168">
        <f>Q1456*H1456</f>
        <v>0</v>
      </c>
      <c r="S1456" s="168">
        <v>1.4999999999999999E-2</v>
      </c>
      <c r="T1456" s="169">
        <f>S1456*H1456</f>
        <v>0.34499999999999997</v>
      </c>
      <c r="U1456" s="33"/>
      <c r="V1456" s="33"/>
      <c r="W1456" s="33"/>
      <c r="X1456" s="33"/>
      <c r="Y1456" s="33"/>
      <c r="Z1456" s="33"/>
      <c r="AA1456" s="33"/>
      <c r="AB1456" s="33"/>
      <c r="AC1456" s="33"/>
      <c r="AD1456" s="33"/>
      <c r="AE1456" s="33"/>
      <c r="AR1456" s="170" t="s">
        <v>156</v>
      </c>
      <c r="AT1456" s="170" t="s">
        <v>152</v>
      </c>
      <c r="AU1456" s="170" t="s">
        <v>157</v>
      </c>
      <c r="AY1456" s="18" t="s">
        <v>150</v>
      </c>
      <c r="BE1456" s="171">
        <f>IF(N1456="základná",J1456,0)</f>
        <v>0</v>
      </c>
      <c r="BF1456" s="171">
        <f>IF(N1456="znížená",J1456,0)</f>
        <v>0</v>
      </c>
      <c r="BG1456" s="171">
        <f>IF(N1456="zákl. prenesená",J1456,0)</f>
        <v>0</v>
      </c>
      <c r="BH1456" s="171">
        <f>IF(N1456="zníž. prenesená",J1456,0)</f>
        <v>0</v>
      </c>
      <c r="BI1456" s="171">
        <f>IF(N1456="nulová",J1456,0)</f>
        <v>0</v>
      </c>
      <c r="BJ1456" s="18" t="s">
        <v>157</v>
      </c>
      <c r="BK1456" s="172">
        <f>ROUND(I1456*H1456,3)</f>
        <v>0</v>
      </c>
      <c r="BL1456" s="18" t="s">
        <v>156</v>
      </c>
      <c r="BM1456" s="170" t="s">
        <v>1339</v>
      </c>
    </row>
    <row r="1457" spans="2:51" s="13" customFormat="1" ht="11.25">
      <c r="B1457" s="173"/>
      <c r="D1457" s="174" t="s">
        <v>167</v>
      </c>
      <c r="E1457" s="175" t="s">
        <v>1</v>
      </c>
      <c r="F1457" s="176" t="s">
        <v>212</v>
      </c>
      <c r="H1457" s="175" t="s">
        <v>1</v>
      </c>
      <c r="I1457" s="177"/>
      <c r="L1457" s="173"/>
      <c r="M1457" s="178"/>
      <c r="N1457" s="179"/>
      <c r="O1457" s="179"/>
      <c r="P1457" s="179"/>
      <c r="Q1457" s="179"/>
      <c r="R1457" s="179"/>
      <c r="S1457" s="179"/>
      <c r="T1457" s="180"/>
      <c r="AT1457" s="175" t="s">
        <v>167</v>
      </c>
      <c r="AU1457" s="175" t="s">
        <v>157</v>
      </c>
      <c r="AV1457" s="13" t="s">
        <v>81</v>
      </c>
      <c r="AW1457" s="13" t="s">
        <v>30</v>
      </c>
      <c r="AX1457" s="13" t="s">
        <v>76</v>
      </c>
      <c r="AY1457" s="175" t="s">
        <v>150</v>
      </c>
    </row>
    <row r="1458" spans="2:51" s="13" customFormat="1" ht="11.25">
      <c r="B1458" s="173"/>
      <c r="D1458" s="174" t="s">
        <v>167</v>
      </c>
      <c r="E1458" s="175" t="s">
        <v>1</v>
      </c>
      <c r="F1458" s="176" t="s">
        <v>1340</v>
      </c>
      <c r="H1458" s="175" t="s">
        <v>1</v>
      </c>
      <c r="I1458" s="177"/>
      <c r="L1458" s="173"/>
      <c r="M1458" s="178"/>
      <c r="N1458" s="179"/>
      <c r="O1458" s="179"/>
      <c r="P1458" s="179"/>
      <c r="Q1458" s="179"/>
      <c r="R1458" s="179"/>
      <c r="S1458" s="179"/>
      <c r="T1458" s="180"/>
      <c r="AT1458" s="175" t="s">
        <v>167</v>
      </c>
      <c r="AU1458" s="175" t="s">
        <v>157</v>
      </c>
      <c r="AV1458" s="13" t="s">
        <v>81</v>
      </c>
      <c r="AW1458" s="13" t="s">
        <v>30</v>
      </c>
      <c r="AX1458" s="13" t="s">
        <v>76</v>
      </c>
      <c r="AY1458" s="175" t="s">
        <v>150</v>
      </c>
    </row>
    <row r="1459" spans="2:51" s="14" customFormat="1" ht="11.25">
      <c r="B1459" s="181"/>
      <c r="D1459" s="174" t="s">
        <v>167</v>
      </c>
      <c r="E1459" s="182" t="s">
        <v>1</v>
      </c>
      <c r="F1459" s="183" t="s">
        <v>81</v>
      </c>
      <c r="H1459" s="184">
        <v>1</v>
      </c>
      <c r="I1459" s="185"/>
      <c r="L1459" s="181"/>
      <c r="M1459" s="186"/>
      <c r="N1459" s="187"/>
      <c r="O1459" s="187"/>
      <c r="P1459" s="187"/>
      <c r="Q1459" s="187"/>
      <c r="R1459" s="187"/>
      <c r="S1459" s="187"/>
      <c r="T1459" s="188"/>
      <c r="AT1459" s="182" t="s">
        <v>167</v>
      </c>
      <c r="AU1459" s="182" t="s">
        <v>157</v>
      </c>
      <c r="AV1459" s="14" t="s">
        <v>157</v>
      </c>
      <c r="AW1459" s="14" t="s">
        <v>30</v>
      </c>
      <c r="AX1459" s="14" t="s">
        <v>76</v>
      </c>
      <c r="AY1459" s="182" t="s">
        <v>150</v>
      </c>
    </row>
    <row r="1460" spans="2:51" s="16" customFormat="1" ht="11.25">
      <c r="B1460" s="197"/>
      <c r="D1460" s="174" t="s">
        <v>167</v>
      </c>
      <c r="E1460" s="198" t="s">
        <v>1</v>
      </c>
      <c r="F1460" s="199" t="s">
        <v>299</v>
      </c>
      <c r="H1460" s="200">
        <v>1</v>
      </c>
      <c r="I1460" s="201"/>
      <c r="L1460" s="197"/>
      <c r="M1460" s="202"/>
      <c r="N1460" s="203"/>
      <c r="O1460" s="203"/>
      <c r="P1460" s="203"/>
      <c r="Q1460" s="203"/>
      <c r="R1460" s="203"/>
      <c r="S1460" s="203"/>
      <c r="T1460" s="204"/>
      <c r="AT1460" s="198" t="s">
        <v>167</v>
      </c>
      <c r="AU1460" s="198" t="s">
        <v>157</v>
      </c>
      <c r="AV1460" s="16" t="s">
        <v>162</v>
      </c>
      <c r="AW1460" s="16" t="s">
        <v>30</v>
      </c>
      <c r="AX1460" s="16" t="s">
        <v>76</v>
      </c>
      <c r="AY1460" s="198" t="s">
        <v>150</v>
      </c>
    </row>
    <row r="1461" spans="2:51" s="13" customFormat="1" ht="11.25">
      <c r="B1461" s="173"/>
      <c r="D1461" s="174" t="s">
        <v>167</v>
      </c>
      <c r="E1461" s="175" t="s">
        <v>1</v>
      </c>
      <c r="F1461" s="176" t="s">
        <v>215</v>
      </c>
      <c r="H1461" s="175" t="s">
        <v>1</v>
      </c>
      <c r="I1461" s="177"/>
      <c r="L1461" s="173"/>
      <c r="M1461" s="178"/>
      <c r="N1461" s="179"/>
      <c r="O1461" s="179"/>
      <c r="P1461" s="179"/>
      <c r="Q1461" s="179"/>
      <c r="R1461" s="179"/>
      <c r="S1461" s="179"/>
      <c r="T1461" s="180"/>
      <c r="AT1461" s="175" t="s">
        <v>167</v>
      </c>
      <c r="AU1461" s="175" t="s">
        <v>157</v>
      </c>
      <c r="AV1461" s="13" t="s">
        <v>81</v>
      </c>
      <c r="AW1461" s="13" t="s">
        <v>30</v>
      </c>
      <c r="AX1461" s="13" t="s">
        <v>76</v>
      </c>
      <c r="AY1461" s="175" t="s">
        <v>150</v>
      </c>
    </row>
    <row r="1462" spans="2:51" s="13" customFormat="1" ht="11.25">
      <c r="B1462" s="173"/>
      <c r="D1462" s="174" t="s">
        <v>167</v>
      </c>
      <c r="E1462" s="175" t="s">
        <v>1</v>
      </c>
      <c r="F1462" s="176" t="s">
        <v>1341</v>
      </c>
      <c r="H1462" s="175" t="s">
        <v>1</v>
      </c>
      <c r="I1462" s="177"/>
      <c r="L1462" s="173"/>
      <c r="M1462" s="178"/>
      <c r="N1462" s="179"/>
      <c r="O1462" s="179"/>
      <c r="P1462" s="179"/>
      <c r="Q1462" s="179"/>
      <c r="R1462" s="179"/>
      <c r="S1462" s="179"/>
      <c r="T1462" s="180"/>
      <c r="AT1462" s="175" t="s">
        <v>167</v>
      </c>
      <c r="AU1462" s="175" t="s">
        <v>157</v>
      </c>
      <c r="AV1462" s="13" t="s">
        <v>81</v>
      </c>
      <c r="AW1462" s="13" t="s">
        <v>30</v>
      </c>
      <c r="AX1462" s="13" t="s">
        <v>76</v>
      </c>
      <c r="AY1462" s="175" t="s">
        <v>150</v>
      </c>
    </row>
    <row r="1463" spans="2:51" s="14" customFormat="1" ht="11.25">
      <c r="B1463" s="181"/>
      <c r="D1463" s="174" t="s">
        <v>167</v>
      </c>
      <c r="E1463" s="182" t="s">
        <v>1</v>
      </c>
      <c r="F1463" s="183" t="s">
        <v>1342</v>
      </c>
      <c r="H1463" s="184">
        <v>4</v>
      </c>
      <c r="I1463" s="185"/>
      <c r="L1463" s="181"/>
      <c r="M1463" s="186"/>
      <c r="N1463" s="187"/>
      <c r="O1463" s="187"/>
      <c r="P1463" s="187"/>
      <c r="Q1463" s="187"/>
      <c r="R1463" s="187"/>
      <c r="S1463" s="187"/>
      <c r="T1463" s="188"/>
      <c r="AT1463" s="182" t="s">
        <v>167</v>
      </c>
      <c r="AU1463" s="182" t="s">
        <v>157</v>
      </c>
      <c r="AV1463" s="14" t="s">
        <v>157</v>
      </c>
      <c r="AW1463" s="14" t="s">
        <v>30</v>
      </c>
      <c r="AX1463" s="14" t="s">
        <v>76</v>
      </c>
      <c r="AY1463" s="182" t="s">
        <v>150</v>
      </c>
    </row>
    <row r="1464" spans="2:51" s="16" customFormat="1" ht="11.25">
      <c r="B1464" s="197"/>
      <c r="D1464" s="174" t="s">
        <v>167</v>
      </c>
      <c r="E1464" s="198" t="s">
        <v>1</v>
      </c>
      <c r="F1464" s="199" t="s">
        <v>299</v>
      </c>
      <c r="H1464" s="200">
        <v>4</v>
      </c>
      <c r="I1464" s="201"/>
      <c r="L1464" s="197"/>
      <c r="M1464" s="202"/>
      <c r="N1464" s="203"/>
      <c r="O1464" s="203"/>
      <c r="P1464" s="203"/>
      <c r="Q1464" s="203"/>
      <c r="R1464" s="203"/>
      <c r="S1464" s="203"/>
      <c r="T1464" s="204"/>
      <c r="AT1464" s="198" t="s">
        <v>167</v>
      </c>
      <c r="AU1464" s="198" t="s">
        <v>157</v>
      </c>
      <c r="AV1464" s="16" t="s">
        <v>162</v>
      </c>
      <c r="AW1464" s="16" t="s">
        <v>30</v>
      </c>
      <c r="AX1464" s="16" t="s">
        <v>76</v>
      </c>
      <c r="AY1464" s="198" t="s">
        <v>150</v>
      </c>
    </row>
    <row r="1465" spans="2:51" s="13" customFormat="1" ht="11.25">
      <c r="B1465" s="173"/>
      <c r="D1465" s="174" t="s">
        <v>167</v>
      </c>
      <c r="E1465" s="175" t="s">
        <v>1</v>
      </c>
      <c r="F1465" s="176" t="s">
        <v>302</v>
      </c>
      <c r="H1465" s="175" t="s">
        <v>1</v>
      </c>
      <c r="I1465" s="177"/>
      <c r="L1465" s="173"/>
      <c r="M1465" s="178"/>
      <c r="N1465" s="179"/>
      <c r="O1465" s="179"/>
      <c r="P1465" s="179"/>
      <c r="Q1465" s="179"/>
      <c r="R1465" s="179"/>
      <c r="S1465" s="179"/>
      <c r="T1465" s="180"/>
      <c r="AT1465" s="175" t="s">
        <v>167</v>
      </c>
      <c r="AU1465" s="175" t="s">
        <v>157</v>
      </c>
      <c r="AV1465" s="13" t="s">
        <v>81</v>
      </c>
      <c r="AW1465" s="13" t="s">
        <v>30</v>
      </c>
      <c r="AX1465" s="13" t="s">
        <v>76</v>
      </c>
      <c r="AY1465" s="175" t="s">
        <v>150</v>
      </c>
    </row>
    <row r="1466" spans="2:51" s="13" customFormat="1" ht="11.25">
      <c r="B1466" s="173"/>
      <c r="D1466" s="174" t="s">
        <v>167</v>
      </c>
      <c r="E1466" s="175" t="s">
        <v>1</v>
      </c>
      <c r="F1466" s="176" t="s">
        <v>1343</v>
      </c>
      <c r="H1466" s="175" t="s">
        <v>1</v>
      </c>
      <c r="I1466" s="177"/>
      <c r="L1466" s="173"/>
      <c r="M1466" s="178"/>
      <c r="N1466" s="179"/>
      <c r="O1466" s="179"/>
      <c r="P1466" s="179"/>
      <c r="Q1466" s="179"/>
      <c r="R1466" s="179"/>
      <c r="S1466" s="179"/>
      <c r="T1466" s="180"/>
      <c r="AT1466" s="175" t="s">
        <v>167</v>
      </c>
      <c r="AU1466" s="175" t="s">
        <v>157</v>
      </c>
      <c r="AV1466" s="13" t="s">
        <v>81</v>
      </c>
      <c r="AW1466" s="13" t="s">
        <v>30</v>
      </c>
      <c r="AX1466" s="13" t="s">
        <v>76</v>
      </c>
      <c r="AY1466" s="175" t="s">
        <v>150</v>
      </c>
    </row>
    <row r="1467" spans="2:51" s="14" customFormat="1" ht="11.25">
      <c r="B1467" s="181"/>
      <c r="D1467" s="174" t="s">
        <v>167</v>
      </c>
      <c r="E1467" s="182" t="s">
        <v>1</v>
      </c>
      <c r="F1467" s="183" t="s">
        <v>1344</v>
      </c>
      <c r="H1467" s="184">
        <v>2</v>
      </c>
      <c r="I1467" s="185"/>
      <c r="L1467" s="181"/>
      <c r="M1467" s="186"/>
      <c r="N1467" s="187"/>
      <c r="O1467" s="187"/>
      <c r="P1467" s="187"/>
      <c r="Q1467" s="187"/>
      <c r="R1467" s="187"/>
      <c r="S1467" s="187"/>
      <c r="T1467" s="188"/>
      <c r="AT1467" s="182" t="s">
        <v>167</v>
      </c>
      <c r="AU1467" s="182" t="s">
        <v>157</v>
      </c>
      <c r="AV1467" s="14" t="s">
        <v>157</v>
      </c>
      <c r="AW1467" s="14" t="s">
        <v>30</v>
      </c>
      <c r="AX1467" s="14" t="s">
        <v>76</v>
      </c>
      <c r="AY1467" s="182" t="s">
        <v>150</v>
      </c>
    </row>
    <row r="1468" spans="2:51" s="16" customFormat="1" ht="11.25">
      <c r="B1468" s="197"/>
      <c r="D1468" s="174" t="s">
        <v>167</v>
      </c>
      <c r="E1468" s="198" t="s">
        <v>1</v>
      </c>
      <c r="F1468" s="199" t="s">
        <v>299</v>
      </c>
      <c r="H1468" s="200">
        <v>2</v>
      </c>
      <c r="I1468" s="201"/>
      <c r="L1468" s="197"/>
      <c r="M1468" s="202"/>
      <c r="N1468" s="203"/>
      <c r="O1468" s="203"/>
      <c r="P1468" s="203"/>
      <c r="Q1468" s="203"/>
      <c r="R1468" s="203"/>
      <c r="S1468" s="203"/>
      <c r="T1468" s="204"/>
      <c r="AT1468" s="198" t="s">
        <v>167</v>
      </c>
      <c r="AU1468" s="198" t="s">
        <v>157</v>
      </c>
      <c r="AV1468" s="16" t="s">
        <v>162</v>
      </c>
      <c r="AW1468" s="16" t="s">
        <v>30</v>
      </c>
      <c r="AX1468" s="16" t="s">
        <v>76</v>
      </c>
      <c r="AY1468" s="198" t="s">
        <v>150</v>
      </c>
    </row>
    <row r="1469" spans="2:51" s="13" customFormat="1" ht="11.25">
      <c r="B1469" s="173"/>
      <c r="D1469" s="174" t="s">
        <v>167</v>
      </c>
      <c r="E1469" s="175" t="s">
        <v>1</v>
      </c>
      <c r="F1469" s="176" t="s">
        <v>309</v>
      </c>
      <c r="H1469" s="175" t="s">
        <v>1</v>
      </c>
      <c r="I1469" s="177"/>
      <c r="L1469" s="173"/>
      <c r="M1469" s="178"/>
      <c r="N1469" s="179"/>
      <c r="O1469" s="179"/>
      <c r="P1469" s="179"/>
      <c r="Q1469" s="179"/>
      <c r="R1469" s="179"/>
      <c r="S1469" s="179"/>
      <c r="T1469" s="180"/>
      <c r="AT1469" s="175" t="s">
        <v>167</v>
      </c>
      <c r="AU1469" s="175" t="s">
        <v>157</v>
      </c>
      <c r="AV1469" s="13" t="s">
        <v>81</v>
      </c>
      <c r="AW1469" s="13" t="s">
        <v>30</v>
      </c>
      <c r="AX1469" s="13" t="s">
        <v>76</v>
      </c>
      <c r="AY1469" s="175" t="s">
        <v>150</v>
      </c>
    </row>
    <row r="1470" spans="2:51" s="14" customFormat="1" ht="11.25">
      <c r="B1470" s="181"/>
      <c r="D1470" s="174" t="s">
        <v>167</v>
      </c>
      <c r="E1470" s="182" t="s">
        <v>1</v>
      </c>
      <c r="F1470" s="183" t="s">
        <v>241</v>
      </c>
      <c r="H1470" s="184">
        <v>16</v>
      </c>
      <c r="I1470" s="185"/>
      <c r="L1470" s="181"/>
      <c r="M1470" s="186"/>
      <c r="N1470" s="187"/>
      <c r="O1470" s="187"/>
      <c r="P1470" s="187"/>
      <c r="Q1470" s="187"/>
      <c r="R1470" s="187"/>
      <c r="S1470" s="187"/>
      <c r="T1470" s="188"/>
      <c r="AT1470" s="182" t="s">
        <v>167</v>
      </c>
      <c r="AU1470" s="182" t="s">
        <v>157</v>
      </c>
      <c r="AV1470" s="14" t="s">
        <v>157</v>
      </c>
      <c r="AW1470" s="14" t="s">
        <v>30</v>
      </c>
      <c r="AX1470" s="14" t="s">
        <v>76</v>
      </c>
      <c r="AY1470" s="182" t="s">
        <v>150</v>
      </c>
    </row>
    <row r="1471" spans="2:51" s="16" customFormat="1" ht="11.25">
      <c r="B1471" s="197"/>
      <c r="D1471" s="174" t="s">
        <v>167</v>
      </c>
      <c r="E1471" s="198" t="s">
        <v>1</v>
      </c>
      <c r="F1471" s="199" t="s">
        <v>299</v>
      </c>
      <c r="H1471" s="200">
        <v>16</v>
      </c>
      <c r="I1471" s="201"/>
      <c r="L1471" s="197"/>
      <c r="M1471" s="202"/>
      <c r="N1471" s="203"/>
      <c r="O1471" s="203"/>
      <c r="P1471" s="203"/>
      <c r="Q1471" s="203"/>
      <c r="R1471" s="203"/>
      <c r="S1471" s="203"/>
      <c r="T1471" s="204"/>
      <c r="AT1471" s="198" t="s">
        <v>167</v>
      </c>
      <c r="AU1471" s="198" t="s">
        <v>157</v>
      </c>
      <c r="AV1471" s="16" t="s">
        <v>162</v>
      </c>
      <c r="AW1471" s="16" t="s">
        <v>30</v>
      </c>
      <c r="AX1471" s="16" t="s">
        <v>76</v>
      </c>
      <c r="AY1471" s="198" t="s">
        <v>150</v>
      </c>
    </row>
    <row r="1472" spans="2:51" s="15" customFormat="1" ht="11.25">
      <c r="B1472" s="189"/>
      <c r="D1472" s="174" t="s">
        <v>167</v>
      </c>
      <c r="E1472" s="190" t="s">
        <v>1</v>
      </c>
      <c r="F1472" s="191" t="s">
        <v>173</v>
      </c>
      <c r="H1472" s="192">
        <v>23</v>
      </c>
      <c r="I1472" s="193"/>
      <c r="L1472" s="189"/>
      <c r="M1472" s="194"/>
      <c r="N1472" s="195"/>
      <c r="O1472" s="195"/>
      <c r="P1472" s="195"/>
      <c r="Q1472" s="195"/>
      <c r="R1472" s="195"/>
      <c r="S1472" s="195"/>
      <c r="T1472" s="196"/>
      <c r="AT1472" s="190" t="s">
        <v>167</v>
      </c>
      <c r="AU1472" s="190" t="s">
        <v>157</v>
      </c>
      <c r="AV1472" s="15" t="s">
        <v>156</v>
      </c>
      <c r="AW1472" s="15" t="s">
        <v>30</v>
      </c>
      <c r="AX1472" s="15" t="s">
        <v>81</v>
      </c>
      <c r="AY1472" s="190" t="s">
        <v>150</v>
      </c>
    </row>
    <row r="1473" spans="1:65" s="2" customFormat="1" ht="24" customHeight="1">
      <c r="A1473" s="33"/>
      <c r="B1473" s="158"/>
      <c r="C1473" s="159" t="s">
        <v>1345</v>
      </c>
      <c r="D1473" s="159" t="s">
        <v>152</v>
      </c>
      <c r="E1473" s="160" t="s">
        <v>1346</v>
      </c>
      <c r="F1473" s="161" t="s">
        <v>1347</v>
      </c>
      <c r="G1473" s="162" t="s">
        <v>155</v>
      </c>
      <c r="H1473" s="163">
        <v>22.38</v>
      </c>
      <c r="I1473" s="164"/>
      <c r="J1473" s="163">
        <f>ROUND(I1473*H1473,3)</f>
        <v>0</v>
      </c>
      <c r="K1473" s="165"/>
      <c r="L1473" s="34"/>
      <c r="M1473" s="166" t="s">
        <v>1</v>
      </c>
      <c r="N1473" s="167" t="s">
        <v>42</v>
      </c>
      <c r="O1473" s="59"/>
      <c r="P1473" s="168">
        <f>O1473*H1473</f>
        <v>0</v>
      </c>
      <c r="Q1473" s="168">
        <v>0</v>
      </c>
      <c r="R1473" s="168">
        <f>Q1473*H1473</f>
        <v>0</v>
      </c>
      <c r="S1473" s="168">
        <v>8.8999999999999996E-2</v>
      </c>
      <c r="T1473" s="169">
        <f>S1473*H1473</f>
        <v>1.9918199999999999</v>
      </c>
      <c r="U1473" s="33"/>
      <c r="V1473" s="33"/>
      <c r="W1473" s="33"/>
      <c r="X1473" s="33"/>
      <c r="Y1473" s="33"/>
      <c r="Z1473" s="33"/>
      <c r="AA1473" s="33"/>
      <c r="AB1473" s="33"/>
      <c r="AC1473" s="33"/>
      <c r="AD1473" s="33"/>
      <c r="AE1473" s="33"/>
      <c r="AR1473" s="170" t="s">
        <v>156</v>
      </c>
      <c r="AT1473" s="170" t="s">
        <v>152</v>
      </c>
      <c r="AU1473" s="170" t="s">
        <v>157</v>
      </c>
      <c r="AY1473" s="18" t="s">
        <v>150</v>
      </c>
      <c r="BE1473" s="171">
        <f>IF(N1473="základná",J1473,0)</f>
        <v>0</v>
      </c>
      <c r="BF1473" s="171">
        <f>IF(N1473="znížená",J1473,0)</f>
        <v>0</v>
      </c>
      <c r="BG1473" s="171">
        <f>IF(N1473="zákl. prenesená",J1473,0)</f>
        <v>0</v>
      </c>
      <c r="BH1473" s="171">
        <f>IF(N1473="zníž. prenesená",J1473,0)</f>
        <v>0</v>
      </c>
      <c r="BI1473" s="171">
        <f>IF(N1473="nulová",J1473,0)</f>
        <v>0</v>
      </c>
      <c r="BJ1473" s="18" t="s">
        <v>157</v>
      </c>
      <c r="BK1473" s="172">
        <f>ROUND(I1473*H1473,3)</f>
        <v>0</v>
      </c>
      <c r="BL1473" s="18" t="s">
        <v>156</v>
      </c>
      <c r="BM1473" s="170" t="s">
        <v>1348</v>
      </c>
    </row>
    <row r="1474" spans="1:65" s="13" customFormat="1" ht="11.25">
      <c r="B1474" s="173"/>
      <c r="D1474" s="174" t="s">
        <v>167</v>
      </c>
      <c r="E1474" s="175" t="s">
        <v>1</v>
      </c>
      <c r="F1474" s="176" t="s">
        <v>212</v>
      </c>
      <c r="H1474" s="175" t="s">
        <v>1</v>
      </c>
      <c r="I1474" s="177"/>
      <c r="L1474" s="173"/>
      <c r="M1474" s="178"/>
      <c r="N1474" s="179"/>
      <c r="O1474" s="179"/>
      <c r="P1474" s="179"/>
      <c r="Q1474" s="179"/>
      <c r="R1474" s="179"/>
      <c r="S1474" s="179"/>
      <c r="T1474" s="180"/>
      <c r="AT1474" s="175" t="s">
        <v>167</v>
      </c>
      <c r="AU1474" s="175" t="s">
        <v>157</v>
      </c>
      <c r="AV1474" s="13" t="s">
        <v>81</v>
      </c>
      <c r="AW1474" s="13" t="s">
        <v>30</v>
      </c>
      <c r="AX1474" s="13" t="s">
        <v>76</v>
      </c>
      <c r="AY1474" s="175" t="s">
        <v>150</v>
      </c>
    </row>
    <row r="1475" spans="1:65" s="13" customFormat="1" ht="11.25">
      <c r="B1475" s="173"/>
      <c r="D1475" s="174" t="s">
        <v>167</v>
      </c>
      <c r="E1475" s="175" t="s">
        <v>1</v>
      </c>
      <c r="F1475" s="176" t="s">
        <v>1340</v>
      </c>
      <c r="H1475" s="175" t="s">
        <v>1</v>
      </c>
      <c r="I1475" s="177"/>
      <c r="L1475" s="173"/>
      <c r="M1475" s="178"/>
      <c r="N1475" s="179"/>
      <c r="O1475" s="179"/>
      <c r="P1475" s="179"/>
      <c r="Q1475" s="179"/>
      <c r="R1475" s="179"/>
      <c r="S1475" s="179"/>
      <c r="T1475" s="180"/>
      <c r="AT1475" s="175" t="s">
        <v>167</v>
      </c>
      <c r="AU1475" s="175" t="s">
        <v>157</v>
      </c>
      <c r="AV1475" s="13" t="s">
        <v>81</v>
      </c>
      <c r="AW1475" s="13" t="s">
        <v>30</v>
      </c>
      <c r="AX1475" s="13" t="s">
        <v>76</v>
      </c>
      <c r="AY1475" s="175" t="s">
        <v>150</v>
      </c>
    </row>
    <row r="1476" spans="1:65" s="14" customFormat="1" ht="11.25">
      <c r="B1476" s="181"/>
      <c r="D1476" s="174" t="s">
        <v>167</v>
      </c>
      <c r="E1476" s="182" t="s">
        <v>1</v>
      </c>
      <c r="F1476" s="183" t="s">
        <v>1349</v>
      </c>
      <c r="H1476" s="184">
        <v>0.54</v>
      </c>
      <c r="I1476" s="185"/>
      <c r="L1476" s="181"/>
      <c r="M1476" s="186"/>
      <c r="N1476" s="187"/>
      <c r="O1476" s="187"/>
      <c r="P1476" s="187"/>
      <c r="Q1476" s="187"/>
      <c r="R1476" s="187"/>
      <c r="S1476" s="187"/>
      <c r="T1476" s="188"/>
      <c r="AT1476" s="182" t="s">
        <v>167</v>
      </c>
      <c r="AU1476" s="182" t="s">
        <v>157</v>
      </c>
      <c r="AV1476" s="14" t="s">
        <v>157</v>
      </c>
      <c r="AW1476" s="14" t="s">
        <v>30</v>
      </c>
      <c r="AX1476" s="14" t="s">
        <v>76</v>
      </c>
      <c r="AY1476" s="182" t="s">
        <v>150</v>
      </c>
    </row>
    <row r="1477" spans="1:65" s="16" customFormat="1" ht="11.25">
      <c r="B1477" s="197"/>
      <c r="D1477" s="174" t="s">
        <v>167</v>
      </c>
      <c r="E1477" s="198" t="s">
        <v>1</v>
      </c>
      <c r="F1477" s="199" t="s">
        <v>299</v>
      </c>
      <c r="H1477" s="200">
        <v>0.54</v>
      </c>
      <c r="I1477" s="201"/>
      <c r="L1477" s="197"/>
      <c r="M1477" s="202"/>
      <c r="N1477" s="203"/>
      <c r="O1477" s="203"/>
      <c r="P1477" s="203"/>
      <c r="Q1477" s="203"/>
      <c r="R1477" s="203"/>
      <c r="S1477" s="203"/>
      <c r="T1477" s="204"/>
      <c r="AT1477" s="198" t="s">
        <v>167</v>
      </c>
      <c r="AU1477" s="198" t="s">
        <v>157</v>
      </c>
      <c r="AV1477" s="16" t="s">
        <v>162</v>
      </c>
      <c r="AW1477" s="16" t="s">
        <v>30</v>
      </c>
      <c r="AX1477" s="16" t="s">
        <v>76</v>
      </c>
      <c r="AY1477" s="198" t="s">
        <v>150</v>
      </c>
    </row>
    <row r="1478" spans="1:65" s="13" customFormat="1" ht="11.25">
      <c r="B1478" s="173"/>
      <c r="D1478" s="174" t="s">
        <v>167</v>
      </c>
      <c r="E1478" s="175" t="s">
        <v>1</v>
      </c>
      <c r="F1478" s="176" t="s">
        <v>215</v>
      </c>
      <c r="H1478" s="175" t="s">
        <v>1</v>
      </c>
      <c r="I1478" s="177"/>
      <c r="L1478" s="173"/>
      <c r="M1478" s="178"/>
      <c r="N1478" s="179"/>
      <c r="O1478" s="179"/>
      <c r="P1478" s="179"/>
      <c r="Q1478" s="179"/>
      <c r="R1478" s="179"/>
      <c r="S1478" s="179"/>
      <c r="T1478" s="180"/>
      <c r="AT1478" s="175" t="s">
        <v>167</v>
      </c>
      <c r="AU1478" s="175" t="s">
        <v>157</v>
      </c>
      <c r="AV1478" s="13" t="s">
        <v>81</v>
      </c>
      <c r="AW1478" s="13" t="s">
        <v>30</v>
      </c>
      <c r="AX1478" s="13" t="s">
        <v>76</v>
      </c>
      <c r="AY1478" s="175" t="s">
        <v>150</v>
      </c>
    </row>
    <row r="1479" spans="1:65" s="13" customFormat="1" ht="11.25">
      <c r="B1479" s="173"/>
      <c r="D1479" s="174" t="s">
        <v>167</v>
      </c>
      <c r="E1479" s="175" t="s">
        <v>1</v>
      </c>
      <c r="F1479" s="176" t="s">
        <v>1341</v>
      </c>
      <c r="H1479" s="175" t="s">
        <v>1</v>
      </c>
      <c r="I1479" s="177"/>
      <c r="L1479" s="173"/>
      <c r="M1479" s="178"/>
      <c r="N1479" s="179"/>
      <c r="O1479" s="179"/>
      <c r="P1479" s="179"/>
      <c r="Q1479" s="179"/>
      <c r="R1479" s="179"/>
      <c r="S1479" s="179"/>
      <c r="T1479" s="180"/>
      <c r="AT1479" s="175" t="s">
        <v>167</v>
      </c>
      <c r="AU1479" s="175" t="s">
        <v>157</v>
      </c>
      <c r="AV1479" s="13" t="s">
        <v>81</v>
      </c>
      <c r="AW1479" s="13" t="s">
        <v>30</v>
      </c>
      <c r="AX1479" s="13" t="s">
        <v>76</v>
      </c>
      <c r="AY1479" s="175" t="s">
        <v>150</v>
      </c>
    </row>
    <row r="1480" spans="1:65" s="14" customFormat="1" ht="11.25">
      <c r="B1480" s="181"/>
      <c r="D1480" s="174" t="s">
        <v>167</v>
      </c>
      <c r="E1480" s="182" t="s">
        <v>1</v>
      </c>
      <c r="F1480" s="183" t="s">
        <v>1350</v>
      </c>
      <c r="H1480" s="184">
        <v>4.4800000000000004</v>
      </c>
      <c r="I1480" s="185"/>
      <c r="L1480" s="181"/>
      <c r="M1480" s="186"/>
      <c r="N1480" s="187"/>
      <c r="O1480" s="187"/>
      <c r="P1480" s="187"/>
      <c r="Q1480" s="187"/>
      <c r="R1480" s="187"/>
      <c r="S1480" s="187"/>
      <c r="T1480" s="188"/>
      <c r="AT1480" s="182" t="s">
        <v>167</v>
      </c>
      <c r="AU1480" s="182" t="s">
        <v>157</v>
      </c>
      <c r="AV1480" s="14" t="s">
        <v>157</v>
      </c>
      <c r="AW1480" s="14" t="s">
        <v>30</v>
      </c>
      <c r="AX1480" s="14" t="s">
        <v>76</v>
      </c>
      <c r="AY1480" s="182" t="s">
        <v>150</v>
      </c>
    </row>
    <row r="1481" spans="1:65" s="16" customFormat="1" ht="11.25">
      <c r="B1481" s="197"/>
      <c r="D1481" s="174" t="s">
        <v>167</v>
      </c>
      <c r="E1481" s="198" t="s">
        <v>1</v>
      </c>
      <c r="F1481" s="199" t="s">
        <v>299</v>
      </c>
      <c r="H1481" s="200">
        <v>4.4800000000000004</v>
      </c>
      <c r="I1481" s="201"/>
      <c r="L1481" s="197"/>
      <c r="M1481" s="202"/>
      <c r="N1481" s="203"/>
      <c r="O1481" s="203"/>
      <c r="P1481" s="203"/>
      <c r="Q1481" s="203"/>
      <c r="R1481" s="203"/>
      <c r="S1481" s="203"/>
      <c r="T1481" s="204"/>
      <c r="AT1481" s="198" t="s">
        <v>167</v>
      </c>
      <c r="AU1481" s="198" t="s">
        <v>157</v>
      </c>
      <c r="AV1481" s="16" t="s">
        <v>162</v>
      </c>
      <c r="AW1481" s="16" t="s">
        <v>30</v>
      </c>
      <c r="AX1481" s="16" t="s">
        <v>76</v>
      </c>
      <c r="AY1481" s="198" t="s">
        <v>150</v>
      </c>
    </row>
    <row r="1482" spans="1:65" s="13" customFormat="1" ht="11.25">
      <c r="B1482" s="173"/>
      <c r="D1482" s="174" t="s">
        <v>167</v>
      </c>
      <c r="E1482" s="175" t="s">
        <v>1</v>
      </c>
      <c r="F1482" s="176" t="s">
        <v>302</v>
      </c>
      <c r="H1482" s="175" t="s">
        <v>1</v>
      </c>
      <c r="I1482" s="177"/>
      <c r="L1482" s="173"/>
      <c r="M1482" s="178"/>
      <c r="N1482" s="179"/>
      <c r="O1482" s="179"/>
      <c r="P1482" s="179"/>
      <c r="Q1482" s="179"/>
      <c r="R1482" s="179"/>
      <c r="S1482" s="179"/>
      <c r="T1482" s="180"/>
      <c r="AT1482" s="175" t="s">
        <v>167</v>
      </c>
      <c r="AU1482" s="175" t="s">
        <v>157</v>
      </c>
      <c r="AV1482" s="13" t="s">
        <v>81</v>
      </c>
      <c r="AW1482" s="13" t="s">
        <v>30</v>
      </c>
      <c r="AX1482" s="13" t="s">
        <v>76</v>
      </c>
      <c r="AY1482" s="175" t="s">
        <v>150</v>
      </c>
    </row>
    <row r="1483" spans="1:65" s="13" customFormat="1" ht="11.25">
      <c r="B1483" s="173"/>
      <c r="D1483" s="174" t="s">
        <v>167</v>
      </c>
      <c r="E1483" s="175" t="s">
        <v>1</v>
      </c>
      <c r="F1483" s="176" t="s">
        <v>1343</v>
      </c>
      <c r="H1483" s="175" t="s">
        <v>1</v>
      </c>
      <c r="I1483" s="177"/>
      <c r="L1483" s="173"/>
      <c r="M1483" s="178"/>
      <c r="N1483" s="179"/>
      <c r="O1483" s="179"/>
      <c r="P1483" s="179"/>
      <c r="Q1483" s="179"/>
      <c r="R1483" s="179"/>
      <c r="S1483" s="179"/>
      <c r="T1483" s="180"/>
      <c r="AT1483" s="175" t="s">
        <v>167</v>
      </c>
      <c r="AU1483" s="175" t="s">
        <v>157</v>
      </c>
      <c r="AV1483" s="13" t="s">
        <v>81</v>
      </c>
      <c r="AW1483" s="13" t="s">
        <v>30</v>
      </c>
      <c r="AX1483" s="13" t="s">
        <v>76</v>
      </c>
      <c r="AY1483" s="175" t="s">
        <v>150</v>
      </c>
    </row>
    <row r="1484" spans="1:65" s="14" customFormat="1" ht="11.25">
      <c r="B1484" s="181"/>
      <c r="D1484" s="174" t="s">
        <v>167</v>
      </c>
      <c r="E1484" s="182" t="s">
        <v>1</v>
      </c>
      <c r="F1484" s="183" t="s">
        <v>1351</v>
      </c>
      <c r="H1484" s="184">
        <v>2.2400000000000002</v>
      </c>
      <c r="I1484" s="185"/>
      <c r="L1484" s="181"/>
      <c r="M1484" s="186"/>
      <c r="N1484" s="187"/>
      <c r="O1484" s="187"/>
      <c r="P1484" s="187"/>
      <c r="Q1484" s="187"/>
      <c r="R1484" s="187"/>
      <c r="S1484" s="187"/>
      <c r="T1484" s="188"/>
      <c r="AT1484" s="182" t="s">
        <v>167</v>
      </c>
      <c r="AU1484" s="182" t="s">
        <v>157</v>
      </c>
      <c r="AV1484" s="14" t="s">
        <v>157</v>
      </c>
      <c r="AW1484" s="14" t="s">
        <v>30</v>
      </c>
      <c r="AX1484" s="14" t="s">
        <v>76</v>
      </c>
      <c r="AY1484" s="182" t="s">
        <v>150</v>
      </c>
    </row>
    <row r="1485" spans="1:65" s="16" customFormat="1" ht="11.25">
      <c r="B1485" s="197"/>
      <c r="D1485" s="174" t="s">
        <v>167</v>
      </c>
      <c r="E1485" s="198" t="s">
        <v>1</v>
      </c>
      <c r="F1485" s="199" t="s">
        <v>299</v>
      </c>
      <c r="H1485" s="200">
        <v>2.2400000000000002</v>
      </c>
      <c r="I1485" s="201"/>
      <c r="L1485" s="197"/>
      <c r="M1485" s="202"/>
      <c r="N1485" s="203"/>
      <c r="O1485" s="203"/>
      <c r="P1485" s="203"/>
      <c r="Q1485" s="203"/>
      <c r="R1485" s="203"/>
      <c r="S1485" s="203"/>
      <c r="T1485" s="204"/>
      <c r="AT1485" s="198" t="s">
        <v>167</v>
      </c>
      <c r="AU1485" s="198" t="s">
        <v>157</v>
      </c>
      <c r="AV1485" s="16" t="s">
        <v>162</v>
      </c>
      <c r="AW1485" s="16" t="s">
        <v>30</v>
      </c>
      <c r="AX1485" s="16" t="s">
        <v>76</v>
      </c>
      <c r="AY1485" s="198" t="s">
        <v>150</v>
      </c>
    </row>
    <row r="1486" spans="1:65" s="13" customFormat="1" ht="11.25">
      <c r="B1486" s="173"/>
      <c r="D1486" s="174" t="s">
        <v>167</v>
      </c>
      <c r="E1486" s="175" t="s">
        <v>1</v>
      </c>
      <c r="F1486" s="176" t="s">
        <v>309</v>
      </c>
      <c r="H1486" s="175" t="s">
        <v>1</v>
      </c>
      <c r="I1486" s="177"/>
      <c r="L1486" s="173"/>
      <c r="M1486" s="178"/>
      <c r="N1486" s="179"/>
      <c r="O1486" s="179"/>
      <c r="P1486" s="179"/>
      <c r="Q1486" s="179"/>
      <c r="R1486" s="179"/>
      <c r="S1486" s="179"/>
      <c r="T1486" s="180"/>
      <c r="AT1486" s="175" t="s">
        <v>167</v>
      </c>
      <c r="AU1486" s="175" t="s">
        <v>157</v>
      </c>
      <c r="AV1486" s="13" t="s">
        <v>81</v>
      </c>
      <c r="AW1486" s="13" t="s">
        <v>30</v>
      </c>
      <c r="AX1486" s="13" t="s">
        <v>76</v>
      </c>
      <c r="AY1486" s="175" t="s">
        <v>150</v>
      </c>
    </row>
    <row r="1487" spans="1:65" s="14" customFormat="1" ht="11.25">
      <c r="B1487" s="181"/>
      <c r="D1487" s="174" t="s">
        <v>167</v>
      </c>
      <c r="E1487" s="182" t="s">
        <v>1</v>
      </c>
      <c r="F1487" s="183" t="s">
        <v>1352</v>
      </c>
      <c r="H1487" s="184">
        <v>15.12</v>
      </c>
      <c r="I1487" s="185"/>
      <c r="L1487" s="181"/>
      <c r="M1487" s="186"/>
      <c r="N1487" s="187"/>
      <c r="O1487" s="187"/>
      <c r="P1487" s="187"/>
      <c r="Q1487" s="187"/>
      <c r="R1487" s="187"/>
      <c r="S1487" s="187"/>
      <c r="T1487" s="188"/>
      <c r="AT1487" s="182" t="s">
        <v>167</v>
      </c>
      <c r="AU1487" s="182" t="s">
        <v>157</v>
      </c>
      <c r="AV1487" s="14" t="s">
        <v>157</v>
      </c>
      <c r="AW1487" s="14" t="s">
        <v>30</v>
      </c>
      <c r="AX1487" s="14" t="s">
        <v>76</v>
      </c>
      <c r="AY1487" s="182" t="s">
        <v>150</v>
      </c>
    </row>
    <row r="1488" spans="1:65" s="16" customFormat="1" ht="11.25">
      <c r="B1488" s="197"/>
      <c r="D1488" s="174" t="s">
        <v>167</v>
      </c>
      <c r="E1488" s="198" t="s">
        <v>1</v>
      </c>
      <c r="F1488" s="199" t="s">
        <v>299</v>
      </c>
      <c r="H1488" s="200">
        <v>15.12</v>
      </c>
      <c r="I1488" s="201"/>
      <c r="L1488" s="197"/>
      <c r="M1488" s="202"/>
      <c r="N1488" s="203"/>
      <c r="O1488" s="203"/>
      <c r="P1488" s="203"/>
      <c r="Q1488" s="203"/>
      <c r="R1488" s="203"/>
      <c r="S1488" s="203"/>
      <c r="T1488" s="204"/>
      <c r="AT1488" s="198" t="s">
        <v>167</v>
      </c>
      <c r="AU1488" s="198" t="s">
        <v>157</v>
      </c>
      <c r="AV1488" s="16" t="s">
        <v>162</v>
      </c>
      <c r="AW1488" s="16" t="s">
        <v>30</v>
      </c>
      <c r="AX1488" s="16" t="s">
        <v>76</v>
      </c>
      <c r="AY1488" s="198" t="s">
        <v>150</v>
      </c>
    </row>
    <row r="1489" spans="1:65" s="15" customFormat="1" ht="11.25">
      <c r="B1489" s="189"/>
      <c r="D1489" s="174" t="s">
        <v>167</v>
      </c>
      <c r="E1489" s="190" t="s">
        <v>1</v>
      </c>
      <c r="F1489" s="191" t="s">
        <v>173</v>
      </c>
      <c r="H1489" s="192">
        <v>22.38</v>
      </c>
      <c r="I1489" s="193"/>
      <c r="L1489" s="189"/>
      <c r="M1489" s="194"/>
      <c r="N1489" s="195"/>
      <c r="O1489" s="195"/>
      <c r="P1489" s="195"/>
      <c r="Q1489" s="195"/>
      <c r="R1489" s="195"/>
      <c r="S1489" s="195"/>
      <c r="T1489" s="196"/>
      <c r="AT1489" s="190" t="s">
        <v>167</v>
      </c>
      <c r="AU1489" s="190" t="s">
        <v>157</v>
      </c>
      <c r="AV1489" s="15" t="s">
        <v>156</v>
      </c>
      <c r="AW1489" s="15" t="s">
        <v>30</v>
      </c>
      <c r="AX1489" s="15" t="s">
        <v>81</v>
      </c>
      <c r="AY1489" s="190" t="s">
        <v>150</v>
      </c>
    </row>
    <row r="1490" spans="1:65" s="2" customFormat="1" ht="16.5" customHeight="1">
      <c r="A1490" s="33"/>
      <c r="B1490" s="158"/>
      <c r="C1490" s="159" t="s">
        <v>1353</v>
      </c>
      <c r="D1490" s="159" t="s">
        <v>152</v>
      </c>
      <c r="E1490" s="160" t="s">
        <v>1354</v>
      </c>
      <c r="F1490" s="161" t="s">
        <v>1355</v>
      </c>
      <c r="G1490" s="162" t="s">
        <v>350</v>
      </c>
      <c r="H1490" s="163">
        <v>99</v>
      </c>
      <c r="I1490" s="164"/>
      <c r="J1490" s="163">
        <f>ROUND(I1490*H1490,3)</f>
        <v>0</v>
      </c>
      <c r="K1490" s="165"/>
      <c r="L1490" s="34"/>
      <c r="M1490" s="166" t="s">
        <v>1</v>
      </c>
      <c r="N1490" s="167" t="s">
        <v>42</v>
      </c>
      <c r="O1490" s="59"/>
      <c r="P1490" s="168">
        <f>O1490*H1490</f>
        <v>0</v>
      </c>
      <c r="Q1490" s="168">
        <v>0</v>
      </c>
      <c r="R1490" s="168">
        <f>Q1490*H1490</f>
        <v>0</v>
      </c>
      <c r="S1490" s="168">
        <v>2.4E-2</v>
      </c>
      <c r="T1490" s="169">
        <f>S1490*H1490</f>
        <v>2.3759999999999999</v>
      </c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  <c r="AR1490" s="170" t="s">
        <v>156</v>
      </c>
      <c r="AT1490" s="170" t="s">
        <v>152</v>
      </c>
      <c r="AU1490" s="170" t="s">
        <v>157</v>
      </c>
      <c r="AY1490" s="18" t="s">
        <v>150</v>
      </c>
      <c r="BE1490" s="171">
        <f>IF(N1490="základná",J1490,0)</f>
        <v>0</v>
      </c>
      <c r="BF1490" s="171">
        <f>IF(N1490="znížená",J1490,0)</f>
        <v>0</v>
      </c>
      <c r="BG1490" s="171">
        <f>IF(N1490="zákl. prenesená",J1490,0)</f>
        <v>0</v>
      </c>
      <c r="BH1490" s="171">
        <f>IF(N1490="zníž. prenesená",J1490,0)</f>
        <v>0</v>
      </c>
      <c r="BI1490" s="171">
        <f>IF(N1490="nulová",J1490,0)</f>
        <v>0</v>
      </c>
      <c r="BJ1490" s="18" t="s">
        <v>157</v>
      </c>
      <c r="BK1490" s="172">
        <f>ROUND(I1490*H1490,3)</f>
        <v>0</v>
      </c>
      <c r="BL1490" s="18" t="s">
        <v>156</v>
      </c>
      <c r="BM1490" s="170" t="s">
        <v>1356</v>
      </c>
    </row>
    <row r="1491" spans="1:65" s="13" customFormat="1" ht="11.25">
      <c r="B1491" s="173"/>
      <c r="D1491" s="174" t="s">
        <v>167</v>
      </c>
      <c r="E1491" s="175" t="s">
        <v>1</v>
      </c>
      <c r="F1491" s="176" t="s">
        <v>212</v>
      </c>
      <c r="H1491" s="175" t="s">
        <v>1</v>
      </c>
      <c r="I1491" s="177"/>
      <c r="L1491" s="173"/>
      <c r="M1491" s="178"/>
      <c r="N1491" s="179"/>
      <c r="O1491" s="179"/>
      <c r="P1491" s="179"/>
      <c r="Q1491" s="179"/>
      <c r="R1491" s="179"/>
      <c r="S1491" s="179"/>
      <c r="T1491" s="180"/>
      <c r="AT1491" s="175" t="s">
        <v>167</v>
      </c>
      <c r="AU1491" s="175" t="s">
        <v>157</v>
      </c>
      <c r="AV1491" s="13" t="s">
        <v>81</v>
      </c>
      <c r="AW1491" s="13" t="s">
        <v>30</v>
      </c>
      <c r="AX1491" s="13" t="s">
        <v>76</v>
      </c>
      <c r="AY1491" s="175" t="s">
        <v>150</v>
      </c>
    </row>
    <row r="1492" spans="1:65" s="13" customFormat="1" ht="11.25">
      <c r="B1492" s="173"/>
      <c r="D1492" s="174" t="s">
        <v>167</v>
      </c>
      <c r="E1492" s="175" t="s">
        <v>1</v>
      </c>
      <c r="F1492" s="176" t="s">
        <v>1357</v>
      </c>
      <c r="H1492" s="175" t="s">
        <v>1</v>
      </c>
      <c r="I1492" s="177"/>
      <c r="L1492" s="173"/>
      <c r="M1492" s="178"/>
      <c r="N1492" s="179"/>
      <c r="O1492" s="179"/>
      <c r="P1492" s="179"/>
      <c r="Q1492" s="179"/>
      <c r="R1492" s="179"/>
      <c r="S1492" s="179"/>
      <c r="T1492" s="180"/>
      <c r="AT1492" s="175" t="s">
        <v>167</v>
      </c>
      <c r="AU1492" s="175" t="s">
        <v>157</v>
      </c>
      <c r="AV1492" s="13" t="s">
        <v>81</v>
      </c>
      <c r="AW1492" s="13" t="s">
        <v>30</v>
      </c>
      <c r="AX1492" s="13" t="s">
        <v>76</v>
      </c>
      <c r="AY1492" s="175" t="s">
        <v>150</v>
      </c>
    </row>
    <row r="1493" spans="1:65" s="14" customFormat="1" ht="11.25">
      <c r="B1493" s="181"/>
      <c r="D1493" s="174" t="s">
        <v>167</v>
      </c>
      <c r="E1493" s="182" t="s">
        <v>1</v>
      </c>
      <c r="F1493" s="183" t="s">
        <v>157</v>
      </c>
      <c r="H1493" s="184">
        <v>2</v>
      </c>
      <c r="I1493" s="185"/>
      <c r="L1493" s="181"/>
      <c r="M1493" s="186"/>
      <c r="N1493" s="187"/>
      <c r="O1493" s="187"/>
      <c r="P1493" s="187"/>
      <c r="Q1493" s="187"/>
      <c r="R1493" s="187"/>
      <c r="S1493" s="187"/>
      <c r="T1493" s="188"/>
      <c r="AT1493" s="182" t="s">
        <v>167</v>
      </c>
      <c r="AU1493" s="182" t="s">
        <v>157</v>
      </c>
      <c r="AV1493" s="14" t="s">
        <v>157</v>
      </c>
      <c r="AW1493" s="14" t="s">
        <v>30</v>
      </c>
      <c r="AX1493" s="14" t="s">
        <v>76</v>
      </c>
      <c r="AY1493" s="182" t="s">
        <v>150</v>
      </c>
    </row>
    <row r="1494" spans="1:65" s="13" customFormat="1" ht="11.25">
      <c r="B1494" s="173"/>
      <c r="D1494" s="174" t="s">
        <v>167</v>
      </c>
      <c r="E1494" s="175" t="s">
        <v>1</v>
      </c>
      <c r="F1494" s="176" t="s">
        <v>1358</v>
      </c>
      <c r="H1494" s="175" t="s">
        <v>1</v>
      </c>
      <c r="I1494" s="177"/>
      <c r="L1494" s="173"/>
      <c r="M1494" s="178"/>
      <c r="N1494" s="179"/>
      <c r="O1494" s="179"/>
      <c r="P1494" s="179"/>
      <c r="Q1494" s="179"/>
      <c r="R1494" s="179"/>
      <c r="S1494" s="179"/>
      <c r="T1494" s="180"/>
      <c r="AT1494" s="175" t="s">
        <v>167</v>
      </c>
      <c r="AU1494" s="175" t="s">
        <v>157</v>
      </c>
      <c r="AV1494" s="13" t="s">
        <v>81</v>
      </c>
      <c r="AW1494" s="13" t="s">
        <v>30</v>
      </c>
      <c r="AX1494" s="13" t="s">
        <v>76</v>
      </c>
      <c r="AY1494" s="175" t="s">
        <v>150</v>
      </c>
    </row>
    <row r="1495" spans="1:65" s="14" customFormat="1" ht="11.25">
      <c r="B1495" s="181"/>
      <c r="D1495" s="174" t="s">
        <v>167</v>
      </c>
      <c r="E1495" s="182" t="s">
        <v>1</v>
      </c>
      <c r="F1495" s="183" t="s">
        <v>157</v>
      </c>
      <c r="H1495" s="184">
        <v>2</v>
      </c>
      <c r="I1495" s="185"/>
      <c r="L1495" s="181"/>
      <c r="M1495" s="186"/>
      <c r="N1495" s="187"/>
      <c r="O1495" s="187"/>
      <c r="P1495" s="187"/>
      <c r="Q1495" s="187"/>
      <c r="R1495" s="187"/>
      <c r="S1495" s="187"/>
      <c r="T1495" s="188"/>
      <c r="AT1495" s="182" t="s">
        <v>167</v>
      </c>
      <c r="AU1495" s="182" t="s">
        <v>157</v>
      </c>
      <c r="AV1495" s="14" t="s">
        <v>157</v>
      </c>
      <c r="AW1495" s="14" t="s">
        <v>30</v>
      </c>
      <c r="AX1495" s="14" t="s">
        <v>76</v>
      </c>
      <c r="AY1495" s="182" t="s">
        <v>150</v>
      </c>
    </row>
    <row r="1496" spans="1:65" s="13" customFormat="1" ht="11.25">
      <c r="B1496" s="173"/>
      <c r="D1496" s="174" t="s">
        <v>167</v>
      </c>
      <c r="E1496" s="175" t="s">
        <v>1</v>
      </c>
      <c r="F1496" s="176" t="s">
        <v>1359</v>
      </c>
      <c r="H1496" s="175" t="s">
        <v>1</v>
      </c>
      <c r="I1496" s="177"/>
      <c r="L1496" s="173"/>
      <c r="M1496" s="178"/>
      <c r="N1496" s="179"/>
      <c r="O1496" s="179"/>
      <c r="P1496" s="179"/>
      <c r="Q1496" s="179"/>
      <c r="R1496" s="179"/>
      <c r="S1496" s="179"/>
      <c r="T1496" s="180"/>
      <c r="AT1496" s="175" t="s">
        <v>167</v>
      </c>
      <c r="AU1496" s="175" t="s">
        <v>157</v>
      </c>
      <c r="AV1496" s="13" t="s">
        <v>81</v>
      </c>
      <c r="AW1496" s="13" t="s">
        <v>30</v>
      </c>
      <c r="AX1496" s="13" t="s">
        <v>76</v>
      </c>
      <c r="AY1496" s="175" t="s">
        <v>150</v>
      </c>
    </row>
    <row r="1497" spans="1:65" s="14" customFormat="1" ht="11.25">
      <c r="B1497" s="181"/>
      <c r="D1497" s="174" t="s">
        <v>167</v>
      </c>
      <c r="E1497" s="182" t="s">
        <v>1</v>
      </c>
      <c r="F1497" s="183" t="s">
        <v>157</v>
      </c>
      <c r="H1497" s="184">
        <v>2</v>
      </c>
      <c r="I1497" s="185"/>
      <c r="L1497" s="181"/>
      <c r="M1497" s="186"/>
      <c r="N1497" s="187"/>
      <c r="O1497" s="187"/>
      <c r="P1497" s="187"/>
      <c r="Q1497" s="187"/>
      <c r="R1497" s="187"/>
      <c r="S1497" s="187"/>
      <c r="T1497" s="188"/>
      <c r="AT1497" s="182" t="s">
        <v>167</v>
      </c>
      <c r="AU1497" s="182" t="s">
        <v>157</v>
      </c>
      <c r="AV1497" s="14" t="s">
        <v>157</v>
      </c>
      <c r="AW1497" s="14" t="s">
        <v>30</v>
      </c>
      <c r="AX1497" s="14" t="s">
        <v>76</v>
      </c>
      <c r="AY1497" s="182" t="s">
        <v>150</v>
      </c>
    </row>
    <row r="1498" spans="1:65" s="16" customFormat="1" ht="11.25">
      <c r="B1498" s="197"/>
      <c r="D1498" s="174" t="s">
        <v>167</v>
      </c>
      <c r="E1498" s="198" t="s">
        <v>1</v>
      </c>
      <c r="F1498" s="199" t="s">
        <v>299</v>
      </c>
      <c r="H1498" s="200">
        <v>6</v>
      </c>
      <c r="I1498" s="201"/>
      <c r="L1498" s="197"/>
      <c r="M1498" s="202"/>
      <c r="N1498" s="203"/>
      <c r="O1498" s="203"/>
      <c r="P1498" s="203"/>
      <c r="Q1498" s="203"/>
      <c r="R1498" s="203"/>
      <c r="S1498" s="203"/>
      <c r="T1498" s="204"/>
      <c r="AT1498" s="198" t="s">
        <v>167</v>
      </c>
      <c r="AU1498" s="198" t="s">
        <v>157</v>
      </c>
      <c r="AV1498" s="16" t="s">
        <v>162</v>
      </c>
      <c r="AW1498" s="16" t="s">
        <v>30</v>
      </c>
      <c r="AX1498" s="16" t="s">
        <v>76</v>
      </c>
      <c r="AY1498" s="198" t="s">
        <v>150</v>
      </c>
    </row>
    <row r="1499" spans="1:65" s="13" customFormat="1" ht="11.25">
      <c r="B1499" s="173"/>
      <c r="D1499" s="174" t="s">
        <v>167</v>
      </c>
      <c r="E1499" s="175" t="s">
        <v>1</v>
      </c>
      <c r="F1499" s="176" t="s">
        <v>215</v>
      </c>
      <c r="H1499" s="175" t="s">
        <v>1</v>
      </c>
      <c r="I1499" s="177"/>
      <c r="L1499" s="173"/>
      <c r="M1499" s="178"/>
      <c r="N1499" s="179"/>
      <c r="O1499" s="179"/>
      <c r="P1499" s="179"/>
      <c r="Q1499" s="179"/>
      <c r="R1499" s="179"/>
      <c r="S1499" s="179"/>
      <c r="T1499" s="180"/>
      <c r="AT1499" s="175" t="s">
        <v>167</v>
      </c>
      <c r="AU1499" s="175" t="s">
        <v>157</v>
      </c>
      <c r="AV1499" s="13" t="s">
        <v>81</v>
      </c>
      <c r="AW1499" s="13" t="s">
        <v>30</v>
      </c>
      <c r="AX1499" s="13" t="s">
        <v>76</v>
      </c>
      <c r="AY1499" s="175" t="s">
        <v>150</v>
      </c>
    </row>
    <row r="1500" spans="1:65" s="13" customFormat="1" ht="11.25">
      <c r="B1500" s="173"/>
      <c r="D1500" s="174" t="s">
        <v>167</v>
      </c>
      <c r="E1500" s="175" t="s">
        <v>1</v>
      </c>
      <c r="F1500" s="176" t="s">
        <v>1360</v>
      </c>
      <c r="H1500" s="175" t="s">
        <v>1</v>
      </c>
      <c r="I1500" s="177"/>
      <c r="L1500" s="173"/>
      <c r="M1500" s="178"/>
      <c r="N1500" s="179"/>
      <c r="O1500" s="179"/>
      <c r="P1500" s="179"/>
      <c r="Q1500" s="179"/>
      <c r="R1500" s="179"/>
      <c r="S1500" s="179"/>
      <c r="T1500" s="180"/>
      <c r="AT1500" s="175" t="s">
        <v>167</v>
      </c>
      <c r="AU1500" s="175" t="s">
        <v>157</v>
      </c>
      <c r="AV1500" s="13" t="s">
        <v>81</v>
      </c>
      <c r="AW1500" s="13" t="s">
        <v>30</v>
      </c>
      <c r="AX1500" s="13" t="s">
        <v>76</v>
      </c>
      <c r="AY1500" s="175" t="s">
        <v>150</v>
      </c>
    </row>
    <row r="1501" spans="1:65" s="14" customFormat="1" ht="11.25">
      <c r="B1501" s="181"/>
      <c r="D1501" s="174" t="s">
        <v>167</v>
      </c>
      <c r="E1501" s="182" t="s">
        <v>1</v>
      </c>
      <c r="F1501" s="183" t="s">
        <v>220</v>
      </c>
      <c r="H1501" s="184">
        <v>12</v>
      </c>
      <c r="I1501" s="185"/>
      <c r="L1501" s="181"/>
      <c r="M1501" s="186"/>
      <c r="N1501" s="187"/>
      <c r="O1501" s="187"/>
      <c r="P1501" s="187"/>
      <c r="Q1501" s="187"/>
      <c r="R1501" s="187"/>
      <c r="S1501" s="187"/>
      <c r="T1501" s="188"/>
      <c r="AT1501" s="182" t="s">
        <v>167</v>
      </c>
      <c r="AU1501" s="182" t="s">
        <v>157</v>
      </c>
      <c r="AV1501" s="14" t="s">
        <v>157</v>
      </c>
      <c r="AW1501" s="14" t="s">
        <v>30</v>
      </c>
      <c r="AX1501" s="14" t="s">
        <v>76</v>
      </c>
      <c r="AY1501" s="182" t="s">
        <v>150</v>
      </c>
    </row>
    <row r="1502" spans="1:65" s="13" customFormat="1" ht="11.25">
      <c r="B1502" s="173"/>
      <c r="D1502" s="174" t="s">
        <v>167</v>
      </c>
      <c r="E1502" s="175" t="s">
        <v>1</v>
      </c>
      <c r="F1502" s="176" t="s">
        <v>1361</v>
      </c>
      <c r="H1502" s="175" t="s">
        <v>1</v>
      </c>
      <c r="I1502" s="177"/>
      <c r="L1502" s="173"/>
      <c r="M1502" s="178"/>
      <c r="N1502" s="179"/>
      <c r="O1502" s="179"/>
      <c r="P1502" s="179"/>
      <c r="Q1502" s="179"/>
      <c r="R1502" s="179"/>
      <c r="S1502" s="179"/>
      <c r="T1502" s="180"/>
      <c r="AT1502" s="175" t="s">
        <v>167</v>
      </c>
      <c r="AU1502" s="175" t="s">
        <v>157</v>
      </c>
      <c r="AV1502" s="13" t="s">
        <v>81</v>
      </c>
      <c r="AW1502" s="13" t="s">
        <v>30</v>
      </c>
      <c r="AX1502" s="13" t="s">
        <v>76</v>
      </c>
      <c r="AY1502" s="175" t="s">
        <v>150</v>
      </c>
    </row>
    <row r="1503" spans="1:65" s="14" customFormat="1" ht="11.25">
      <c r="B1503" s="181"/>
      <c r="D1503" s="174" t="s">
        <v>167</v>
      </c>
      <c r="E1503" s="182" t="s">
        <v>1</v>
      </c>
      <c r="F1503" s="183" t="s">
        <v>1362</v>
      </c>
      <c r="H1503" s="184">
        <v>6</v>
      </c>
      <c r="I1503" s="185"/>
      <c r="L1503" s="181"/>
      <c r="M1503" s="186"/>
      <c r="N1503" s="187"/>
      <c r="O1503" s="187"/>
      <c r="P1503" s="187"/>
      <c r="Q1503" s="187"/>
      <c r="R1503" s="187"/>
      <c r="S1503" s="187"/>
      <c r="T1503" s="188"/>
      <c r="AT1503" s="182" t="s">
        <v>167</v>
      </c>
      <c r="AU1503" s="182" t="s">
        <v>157</v>
      </c>
      <c r="AV1503" s="14" t="s">
        <v>157</v>
      </c>
      <c r="AW1503" s="14" t="s">
        <v>30</v>
      </c>
      <c r="AX1503" s="14" t="s">
        <v>76</v>
      </c>
      <c r="AY1503" s="182" t="s">
        <v>150</v>
      </c>
    </row>
    <row r="1504" spans="1:65" s="13" customFormat="1" ht="11.25">
      <c r="B1504" s="173"/>
      <c r="D1504" s="174" t="s">
        <v>167</v>
      </c>
      <c r="E1504" s="175" t="s">
        <v>1</v>
      </c>
      <c r="F1504" s="176" t="s">
        <v>1363</v>
      </c>
      <c r="H1504" s="175" t="s">
        <v>1</v>
      </c>
      <c r="I1504" s="177"/>
      <c r="L1504" s="173"/>
      <c r="M1504" s="178"/>
      <c r="N1504" s="179"/>
      <c r="O1504" s="179"/>
      <c r="P1504" s="179"/>
      <c r="Q1504" s="179"/>
      <c r="R1504" s="179"/>
      <c r="S1504" s="179"/>
      <c r="T1504" s="180"/>
      <c r="AT1504" s="175" t="s">
        <v>167</v>
      </c>
      <c r="AU1504" s="175" t="s">
        <v>157</v>
      </c>
      <c r="AV1504" s="13" t="s">
        <v>81</v>
      </c>
      <c r="AW1504" s="13" t="s">
        <v>30</v>
      </c>
      <c r="AX1504" s="13" t="s">
        <v>76</v>
      </c>
      <c r="AY1504" s="175" t="s">
        <v>150</v>
      </c>
    </row>
    <row r="1505" spans="2:51" s="14" customFormat="1" ht="11.25">
      <c r="B1505" s="181"/>
      <c r="D1505" s="174" t="s">
        <v>167</v>
      </c>
      <c r="E1505" s="182" t="s">
        <v>1</v>
      </c>
      <c r="F1505" s="183" t="s">
        <v>81</v>
      </c>
      <c r="H1505" s="184">
        <v>1</v>
      </c>
      <c r="I1505" s="185"/>
      <c r="L1505" s="181"/>
      <c r="M1505" s="186"/>
      <c r="N1505" s="187"/>
      <c r="O1505" s="187"/>
      <c r="P1505" s="187"/>
      <c r="Q1505" s="187"/>
      <c r="R1505" s="187"/>
      <c r="S1505" s="187"/>
      <c r="T1505" s="188"/>
      <c r="AT1505" s="182" t="s">
        <v>167</v>
      </c>
      <c r="AU1505" s="182" t="s">
        <v>157</v>
      </c>
      <c r="AV1505" s="14" t="s">
        <v>157</v>
      </c>
      <c r="AW1505" s="14" t="s">
        <v>30</v>
      </c>
      <c r="AX1505" s="14" t="s">
        <v>76</v>
      </c>
      <c r="AY1505" s="182" t="s">
        <v>150</v>
      </c>
    </row>
    <row r="1506" spans="2:51" s="13" customFormat="1" ht="11.25">
      <c r="B1506" s="173"/>
      <c r="D1506" s="174" t="s">
        <v>167</v>
      </c>
      <c r="E1506" s="175" t="s">
        <v>1</v>
      </c>
      <c r="F1506" s="176" t="s">
        <v>1364</v>
      </c>
      <c r="H1506" s="175" t="s">
        <v>1</v>
      </c>
      <c r="I1506" s="177"/>
      <c r="L1506" s="173"/>
      <c r="M1506" s="178"/>
      <c r="N1506" s="179"/>
      <c r="O1506" s="179"/>
      <c r="P1506" s="179"/>
      <c r="Q1506" s="179"/>
      <c r="R1506" s="179"/>
      <c r="S1506" s="179"/>
      <c r="T1506" s="180"/>
      <c r="AT1506" s="175" t="s">
        <v>167</v>
      </c>
      <c r="AU1506" s="175" t="s">
        <v>157</v>
      </c>
      <c r="AV1506" s="13" t="s">
        <v>81</v>
      </c>
      <c r="AW1506" s="13" t="s">
        <v>30</v>
      </c>
      <c r="AX1506" s="13" t="s">
        <v>76</v>
      </c>
      <c r="AY1506" s="175" t="s">
        <v>150</v>
      </c>
    </row>
    <row r="1507" spans="2:51" s="14" customFormat="1" ht="11.25">
      <c r="B1507" s="181"/>
      <c r="D1507" s="174" t="s">
        <v>167</v>
      </c>
      <c r="E1507" s="182" t="s">
        <v>1</v>
      </c>
      <c r="F1507" s="183" t="s">
        <v>1344</v>
      </c>
      <c r="H1507" s="184">
        <v>2</v>
      </c>
      <c r="I1507" s="185"/>
      <c r="L1507" s="181"/>
      <c r="M1507" s="186"/>
      <c r="N1507" s="187"/>
      <c r="O1507" s="187"/>
      <c r="P1507" s="187"/>
      <c r="Q1507" s="187"/>
      <c r="R1507" s="187"/>
      <c r="S1507" s="187"/>
      <c r="T1507" s="188"/>
      <c r="AT1507" s="182" t="s">
        <v>167</v>
      </c>
      <c r="AU1507" s="182" t="s">
        <v>157</v>
      </c>
      <c r="AV1507" s="14" t="s">
        <v>157</v>
      </c>
      <c r="AW1507" s="14" t="s">
        <v>30</v>
      </c>
      <c r="AX1507" s="14" t="s">
        <v>76</v>
      </c>
      <c r="AY1507" s="182" t="s">
        <v>150</v>
      </c>
    </row>
    <row r="1508" spans="2:51" s="13" customFormat="1" ht="11.25">
      <c r="B1508" s="173"/>
      <c r="D1508" s="174" t="s">
        <v>167</v>
      </c>
      <c r="E1508" s="175" t="s">
        <v>1</v>
      </c>
      <c r="F1508" s="176" t="s">
        <v>1365</v>
      </c>
      <c r="H1508" s="175" t="s">
        <v>1</v>
      </c>
      <c r="I1508" s="177"/>
      <c r="L1508" s="173"/>
      <c r="M1508" s="178"/>
      <c r="N1508" s="179"/>
      <c r="O1508" s="179"/>
      <c r="P1508" s="179"/>
      <c r="Q1508" s="179"/>
      <c r="R1508" s="179"/>
      <c r="S1508" s="179"/>
      <c r="T1508" s="180"/>
      <c r="AT1508" s="175" t="s">
        <v>167</v>
      </c>
      <c r="AU1508" s="175" t="s">
        <v>157</v>
      </c>
      <c r="AV1508" s="13" t="s">
        <v>81</v>
      </c>
      <c r="AW1508" s="13" t="s">
        <v>30</v>
      </c>
      <c r="AX1508" s="13" t="s">
        <v>76</v>
      </c>
      <c r="AY1508" s="175" t="s">
        <v>150</v>
      </c>
    </row>
    <row r="1509" spans="2:51" s="14" customFormat="1" ht="11.25">
      <c r="B1509" s="181"/>
      <c r="D1509" s="174" t="s">
        <v>167</v>
      </c>
      <c r="E1509" s="182" t="s">
        <v>1</v>
      </c>
      <c r="F1509" s="183" t="s">
        <v>1344</v>
      </c>
      <c r="H1509" s="184">
        <v>2</v>
      </c>
      <c r="I1509" s="185"/>
      <c r="L1509" s="181"/>
      <c r="M1509" s="186"/>
      <c r="N1509" s="187"/>
      <c r="O1509" s="187"/>
      <c r="P1509" s="187"/>
      <c r="Q1509" s="187"/>
      <c r="R1509" s="187"/>
      <c r="S1509" s="187"/>
      <c r="T1509" s="188"/>
      <c r="AT1509" s="182" t="s">
        <v>167</v>
      </c>
      <c r="AU1509" s="182" t="s">
        <v>157</v>
      </c>
      <c r="AV1509" s="14" t="s">
        <v>157</v>
      </c>
      <c r="AW1509" s="14" t="s">
        <v>30</v>
      </c>
      <c r="AX1509" s="14" t="s">
        <v>76</v>
      </c>
      <c r="AY1509" s="182" t="s">
        <v>150</v>
      </c>
    </row>
    <row r="1510" spans="2:51" s="13" customFormat="1" ht="11.25">
      <c r="B1510" s="173"/>
      <c r="D1510" s="174" t="s">
        <v>167</v>
      </c>
      <c r="E1510" s="175" t="s">
        <v>1</v>
      </c>
      <c r="F1510" s="176" t="s">
        <v>1366</v>
      </c>
      <c r="H1510" s="175" t="s">
        <v>1</v>
      </c>
      <c r="I1510" s="177"/>
      <c r="L1510" s="173"/>
      <c r="M1510" s="178"/>
      <c r="N1510" s="179"/>
      <c r="O1510" s="179"/>
      <c r="P1510" s="179"/>
      <c r="Q1510" s="179"/>
      <c r="R1510" s="179"/>
      <c r="S1510" s="179"/>
      <c r="T1510" s="180"/>
      <c r="AT1510" s="175" t="s">
        <v>167</v>
      </c>
      <c r="AU1510" s="175" t="s">
        <v>157</v>
      </c>
      <c r="AV1510" s="13" t="s">
        <v>81</v>
      </c>
      <c r="AW1510" s="13" t="s">
        <v>30</v>
      </c>
      <c r="AX1510" s="13" t="s">
        <v>76</v>
      </c>
      <c r="AY1510" s="175" t="s">
        <v>150</v>
      </c>
    </row>
    <row r="1511" spans="2:51" s="14" customFormat="1" ht="11.25">
      <c r="B1511" s="181"/>
      <c r="D1511" s="174" t="s">
        <v>167</v>
      </c>
      <c r="E1511" s="182" t="s">
        <v>1</v>
      </c>
      <c r="F1511" s="183" t="s">
        <v>185</v>
      </c>
      <c r="H1511" s="184">
        <v>7</v>
      </c>
      <c r="I1511" s="185"/>
      <c r="L1511" s="181"/>
      <c r="M1511" s="186"/>
      <c r="N1511" s="187"/>
      <c r="O1511" s="187"/>
      <c r="P1511" s="187"/>
      <c r="Q1511" s="187"/>
      <c r="R1511" s="187"/>
      <c r="S1511" s="187"/>
      <c r="T1511" s="188"/>
      <c r="AT1511" s="182" t="s">
        <v>167</v>
      </c>
      <c r="AU1511" s="182" t="s">
        <v>157</v>
      </c>
      <c r="AV1511" s="14" t="s">
        <v>157</v>
      </c>
      <c r="AW1511" s="14" t="s">
        <v>30</v>
      </c>
      <c r="AX1511" s="14" t="s">
        <v>76</v>
      </c>
      <c r="AY1511" s="182" t="s">
        <v>150</v>
      </c>
    </row>
    <row r="1512" spans="2:51" s="13" customFormat="1" ht="11.25">
      <c r="B1512" s="173"/>
      <c r="D1512" s="174" t="s">
        <v>167</v>
      </c>
      <c r="E1512" s="175" t="s">
        <v>1</v>
      </c>
      <c r="F1512" s="176" t="s">
        <v>1367</v>
      </c>
      <c r="H1512" s="175" t="s">
        <v>1</v>
      </c>
      <c r="I1512" s="177"/>
      <c r="L1512" s="173"/>
      <c r="M1512" s="178"/>
      <c r="N1512" s="179"/>
      <c r="O1512" s="179"/>
      <c r="P1512" s="179"/>
      <c r="Q1512" s="179"/>
      <c r="R1512" s="179"/>
      <c r="S1512" s="179"/>
      <c r="T1512" s="180"/>
      <c r="AT1512" s="175" t="s">
        <v>167</v>
      </c>
      <c r="AU1512" s="175" t="s">
        <v>157</v>
      </c>
      <c r="AV1512" s="13" t="s">
        <v>81</v>
      </c>
      <c r="AW1512" s="13" t="s">
        <v>30</v>
      </c>
      <c r="AX1512" s="13" t="s">
        <v>76</v>
      </c>
      <c r="AY1512" s="175" t="s">
        <v>150</v>
      </c>
    </row>
    <row r="1513" spans="2:51" s="14" customFormat="1" ht="11.25">
      <c r="B1513" s="181"/>
      <c r="D1513" s="174" t="s">
        <v>167</v>
      </c>
      <c r="E1513" s="182" t="s">
        <v>1</v>
      </c>
      <c r="F1513" s="183" t="s">
        <v>1344</v>
      </c>
      <c r="H1513" s="184">
        <v>2</v>
      </c>
      <c r="I1513" s="185"/>
      <c r="L1513" s="181"/>
      <c r="M1513" s="186"/>
      <c r="N1513" s="187"/>
      <c r="O1513" s="187"/>
      <c r="P1513" s="187"/>
      <c r="Q1513" s="187"/>
      <c r="R1513" s="187"/>
      <c r="S1513" s="187"/>
      <c r="T1513" s="188"/>
      <c r="AT1513" s="182" t="s">
        <v>167</v>
      </c>
      <c r="AU1513" s="182" t="s">
        <v>157</v>
      </c>
      <c r="AV1513" s="14" t="s">
        <v>157</v>
      </c>
      <c r="AW1513" s="14" t="s">
        <v>30</v>
      </c>
      <c r="AX1513" s="14" t="s">
        <v>76</v>
      </c>
      <c r="AY1513" s="182" t="s">
        <v>150</v>
      </c>
    </row>
    <row r="1514" spans="2:51" s="13" customFormat="1" ht="11.25">
      <c r="B1514" s="173"/>
      <c r="D1514" s="174" t="s">
        <v>167</v>
      </c>
      <c r="E1514" s="175" t="s">
        <v>1</v>
      </c>
      <c r="F1514" s="176" t="s">
        <v>1254</v>
      </c>
      <c r="H1514" s="175" t="s">
        <v>1</v>
      </c>
      <c r="I1514" s="177"/>
      <c r="L1514" s="173"/>
      <c r="M1514" s="178"/>
      <c r="N1514" s="179"/>
      <c r="O1514" s="179"/>
      <c r="P1514" s="179"/>
      <c r="Q1514" s="179"/>
      <c r="R1514" s="179"/>
      <c r="S1514" s="179"/>
      <c r="T1514" s="180"/>
      <c r="AT1514" s="175" t="s">
        <v>167</v>
      </c>
      <c r="AU1514" s="175" t="s">
        <v>157</v>
      </c>
      <c r="AV1514" s="13" t="s">
        <v>81</v>
      </c>
      <c r="AW1514" s="13" t="s">
        <v>30</v>
      </c>
      <c r="AX1514" s="13" t="s">
        <v>76</v>
      </c>
      <c r="AY1514" s="175" t="s">
        <v>150</v>
      </c>
    </row>
    <row r="1515" spans="2:51" s="14" customFormat="1" ht="11.25">
      <c r="B1515" s="181"/>
      <c r="D1515" s="174" t="s">
        <v>167</v>
      </c>
      <c r="E1515" s="182" t="s">
        <v>1</v>
      </c>
      <c r="F1515" s="183" t="s">
        <v>1344</v>
      </c>
      <c r="H1515" s="184">
        <v>2</v>
      </c>
      <c r="I1515" s="185"/>
      <c r="L1515" s="181"/>
      <c r="M1515" s="186"/>
      <c r="N1515" s="187"/>
      <c r="O1515" s="187"/>
      <c r="P1515" s="187"/>
      <c r="Q1515" s="187"/>
      <c r="R1515" s="187"/>
      <c r="S1515" s="187"/>
      <c r="T1515" s="188"/>
      <c r="AT1515" s="182" t="s">
        <v>167</v>
      </c>
      <c r="AU1515" s="182" t="s">
        <v>157</v>
      </c>
      <c r="AV1515" s="14" t="s">
        <v>157</v>
      </c>
      <c r="AW1515" s="14" t="s">
        <v>30</v>
      </c>
      <c r="AX1515" s="14" t="s">
        <v>76</v>
      </c>
      <c r="AY1515" s="182" t="s">
        <v>150</v>
      </c>
    </row>
    <row r="1516" spans="2:51" s="16" customFormat="1" ht="11.25">
      <c r="B1516" s="197"/>
      <c r="D1516" s="174" t="s">
        <v>167</v>
      </c>
      <c r="E1516" s="198" t="s">
        <v>1</v>
      </c>
      <c r="F1516" s="199" t="s">
        <v>299</v>
      </c>
      <c r="H1516" s="200">
        <v>34</v>
      </c>
      <c r="I1516" s="201"/>
      <c r="L1516" s="197"/>
      <c r="M1516" s="202"/>
      <c r="N1516" s="203"/>
      <c r="O1516" s="203"/>
      <c r="P1516" s="203"/>
      <c r="Q1516" s="203"/>
      <c r="R1516" s="203"/>
      <c r="S1516" s="203"/>
      <c r="T1516" s="204"/>
      <c r="AT1516" s="198" t="s">
        <v>167</v>
      </c>
      <c r="AU1516" s="198" t="s">
        <v>157</v>
      </c>
      <c r="AV1516" s="16" t="s">
        <v>162</v>
      </c>
      <c r="AW1516" s="16" t="s">
        <v>30</v>
      </c>
      <c r="AX1516" s="16" t="s">
        <v>76</v>
      </c>
      <c r="AY1516" s="198" t="s">
        <v>150</v>
      </c>
    </row>
    <row r="1517" spans="2:51" s="13" customFormat="1" ht="11.25">
      <c r="B1517" s="173"/>
      <c r="D1517" s="174" t="s">
        <v>167</v>
      </c>
      <c r="E1517" s="175" t="s">
        <v>1</v>
      </c>
      <c r="F1517" s="176" t="s">
        <v>302</v>
      </c>
      <c r="H1517" s="175" t="s">
        <v>1</v>
      </c>
      <c r="I1517" s="177"/>
      <c r="L1517" s="173"/>
      <c r="M1517" s="178"/>
      <c r="N1517" s="179"/>
      <c r="O1517" s="179"/>
      <c r="P1517" s="179"/>
      <c r="Q1517" s="179"/>
      <c r="R1517" s="179"/>
      <c r="S1517" s="179"/>
      <c r="T1517" s="180"/>
      <c r="AT1517" s="175" t="s">
        <v>167</v>
      </c>
      <c r="AU1517" s="175" t="s">
        <v>157</v>
      </c>
      <c r="AV1517" s="13" t="s">
        <v>81</v>
      </c>
      <c r="AW1517" s="13" t="s">
        <v>30</v>
      </c>
      <c r="AX1517" s="13" t="s">
        <v>76</v>
      </c>
      <c r="AY1517" s="175" t="s">
        <v>150</v>
      </c>
    </row>
    <row r="1518" spans="2:51" s="13" customFormat="1" ht="11.25">
      <c r="B1518" s="173"/>
      <c r="D1518" s="174" t="s">
        <v>167</v>
      </c>
      <c r="E1518" s="175" t="s">
        <v>1</v>
      </c>
      <c r="F1518" s="176" t="s">
        <v>1368</v>
      </c>
      <c r="H1518" s="175" t="s">
        <v>1</v>
      </c>
      <c r="I1518" s="177"/>
      <c r="L1518" s="173"/>
      <c r="M1518" s="178"/>
      <c r="N1518" s="179"/>
      <c r="O1518" s="179"/>
      <c r="P1518" s="179"/>
      <c r="Q1518" s="179"/>
      <c r="R1518" s="179"/>
      <c r="S1518" s="179"/>
      <c r="T1518" s="180"/>
      <c r="AT1518" s="175" t="s">
        <v>167</v>
      </c>
      <c r="AU1518" s="175" t="s">
        <v>157</v>
      </c>
      <c r="AV1518" s="13" t="s">
        <v>81</v>
      </c>
      <c r="AW1518" s="13" t="s">
        <v>30</v>
      </c>
      <c r="AX1518" s="13" t="s">
        <v>76</v>
      </c>
      <c r="AY1518" s="175" t="s">
        <v>150</v>
      </c>
    </row>
    <row r="1519" spans="2:51" s="14" customFormat="1" ht="11.25">
      <c r="B1519" s="181"/>
      <c r="D1519" s="174" t="s">
        <v>167</v>
      </c>
      <c r="E1519" s="182" t="s">
        <v>1</v>
      </c>
      <c r="F1519" s="183" t="s">
        <v>337</v>
      </c>
      <c r="H1519" s="184">
        <v>27</v>
      </c>
      <c r="I1519" s="185"/>
      <c r="L1519" s="181"/>
      <c r="M1519" s="186"/>
      <c r="N1519" s="187"/>
      <c r="O1519" s="187"/>
      <c r="P1519" s="187"/>
      <c r="Q1519" s="187"/>
      <c r="R1519" s="187"/>
      <c r="S1519" s="187"/>
      <c r="T1519" s="188"/>
      <c r="AT1519" s="182" t="s">
        <v>167</v>
      </c>
      <c r="AU1519" s="182" t="s">
        <v>157</v>
      </c>
      <c r="AV1519" s="14" t="s">
        <v>157</v>
      </c>
      <c r="AW1519" s="14" t="s">
        <v>30</v>
      </c>
      <c r="AX1519" s="14" t="s">
        <v>76</v>
      </c>
      <c r="AY1519" s="182" t="s">
        <v>150</v>
      </c>
    </row>
    <row r="1520" spans="2:51" s="13" customFormat="1" ht="11.25">
      <c r="B1520" s="173"/>
      <c r="D1520" s="174" t="s">
        <v>167</v>
      </c>
      <c r="E1520" s="175" t="s">
        <v>1</v>
      </c>
      <c r="F1520" s="176" t="s">
        <v>1369</v>
      </c>
      <c r="H1520" s="175" t="s">
        <v>1</v>
      </c>
      <c r="I1520" s="177"/>
      <c r="L1520" s="173"/>
      <c r="M1520" s="178"/>
      <c r="N1520" s="179"/>
      <c r="O1520" s="179"/>
      <c r="P1520" s="179"/>
      <c r="Q1520" s="179"/>
      <c r="R1520" s="179"/>
      <c r="S1520" s="179"/>
      <c r="T1520" s="180"/>
      <c r="AT1520" s="175" t="s">
        <v>167</v>
      </c>
      <c r="AU1520" s="175" t="s">
        <v>157</v>
      </c>
      <c r="AV1520" s="13" t="s">
        <v>81</v>
      </c>
      <c r="AW1520" s="13" t="s">
        <v>30</v>
      </c>
      <c r="AX1520" s="13" t="s">
        <v>76</v>
      </c>
      <c r="AY1520" s="175" t="s">
        <v>150</v>
      </c>
    </row>
    <row r="1521" spans="1:65" s="14" customFormat="1" ht="11.25">
      <c r="B1521" s="181"/>
      <c r="D1521" s="174" t="s">
        <v>167</v>
      </c>
      <c r="E1521" s="182" t="s">
        <v>1</v>
      </c>
      <c r="F1521" s="183" t="s">
        <v>156</v>
      </c>
      <c r="H1521" s="184">
        <v>4</v>
      </c>
      <c r="I1521" s="185"/>
      <c r="L1521" s="181"/>
      <c r="M1521" s="186"/>
      <c r="N1521" s="187"/>
      <c r="O1521" s="187"/>
      <c r="P1521" s="187"/>
      <c r="Q1521" s="187"/>
      <c r="R1521" s="187"/>
      <c r="S1521" s="187"/>
      <c r="T1521" s="188"/>
      <c r="AT1521" s="182" t="s">
        <v>167</v>
      </c>
      <c r="AU1521" s="182" t="s">
        <v>157</v>
      </c>
      <c r="AV1521" s="14" t="s">
        <v>157</v>
      </c>
      <c r="AW1521" s="14" t="s">
        <v>30</v>
      </c>
      <c r="AX1521" s="14" t="s">
        <v>76</v>
      </c>
      <c r="AY1521" s="182" t="s">
        <v>150</v>
      </c>
    </row>
    <row r="1522" spans="1:65" s="13" customFormat="1" ht="11.25">
      <c r="B1522" s="173"/>
      <c r="D1522" s="174" t="s">
        <v>167</v>
      </c>
      <c r="E1522" s="175" t="s">
        <v>1</v>
      </c>
      <c r="F1522" s="176" t="s">
        <v>1370</v>
      </c>
      <c r="H1522" s="175" t="s">
        <v>1</v>
      </c>
      <c r="I1522" s="177"/>
      <c r="L1522" s="173"/>
      <c r="M1522" s="178"/>
      <c r="N1522" s="179"/>
      <c r="O1522" s="179"/>
      <c r="P1522" s="179"/>
      <c r="Q1522" s="179"/>
      <c r="R1522" s="179"/>
      <c r="S1522" s="179"/>
      <c r="T1522" s="180"/>
      <c r="AT1522" s="175" t="s">
        <v>167</v>
      </c>
      <c r="AU1522" s="175" t="s">
        <v>157</v>
      </c>
      <c r="AV1522" s="13" t="s">
        <v>81</v>
      </c>
      <c r="AW1522" s="13" t="s">
        <v>30</v>
      </c>
      <c r="AX1522" s="13" t="s">
        <v>76</v>
      </c>
      <c r="AY1522" s="175" t="s">
        <v>150</v>
      </c>
    </row>
    <row r="1523" spans="1:65" s="14" customFormat="1" ht="11.25">
      <c r="B1523" s="181"/>
      <c r="D1523" s="174" t="s">
        <v>167</v>
      </c>
      <c r="E1523" s="182" t="s">
        <v>1</v>
      </c>
      <c r="F1523" s="183" t="s">
        <v>157</v>
      </c>
      <c r="H1523" s="184">
        <v>2</v>
      </c>
      <c r="I1523" s="185"/>
      <c r="L1523" s="181"/>
      <c r="M1523" s="186"/>
      <c r="N1523" s="187"/>
      <c r="O1523" s="187"/>
      <c r="P1523" s="187"/>
      <c r="Q1523" s="187"/>
      <c r="R1523" s="187"/>
      <c r="S1523" s="187"/>
      <c r="T1523" s="188"/>
      <c r="AT1523" s="182" t="s">
        <v>167</v>
      </c>
      <c r="AU1523" s="182" t="s">
        <v>157</v>
      </c>
      <c r="AV1523" s="14" t="s">
        <v>157</v>
      </c>
      <c r="AW1523" s="14" t="s">
        <v>30</v>
      </c>
      <c r="AX1523" s="14" t="s">
        <v>76</v>
      </c>
      <c r="AY1523" s="182" t="s">
        <v>150</v>
      </c>
    </row>
    <row r="1524" spans="1:65" s="13" customFormat="1" ht="11.25">
      <c r="B1524" s="173"/>
      <c r="D1524" s="174" t="s">
        <v>167</v>
      </c>
      <c r="E1524" s="175" t="s">
        <v>1</v>
      </c>
      <c r="F1524" s="176" t="s">
        <v>1371</v>
      </c>
      <c r="H1524" s="175" t="s">
        <v>1</v>
      </c>
      <c r="I1524" s="177"/>
      <c r="L1524" s="173"/>
      <c r="M1524" s="178"/>
      <c r="N1524" s="179"/>
      <c r="O1524" s="179"/>
      <c r="P1524" s="179"/>
      <c r="Q1524" s="179"/>
      <c r="R1524" s="179"/>
      <c r="S1524" s="179"/>
      <c r="T1524" s="180"/>
      <c r="AT1524" s="175" t="s">
        <v>167</v>
      </c>
      <c r="AU1524" s="175" t="s">
        <v>157</v>
      </c>
      <c r="AV1524" s="13" t="s">
        <v>81</v>
      </c>
      <c r="AW1524" s="13" t="s">
        <v>30</v>
      </c>
      <c r="AX1524" s="13" t="s">
        <v>76</v>
      </c>
      <c r="AY1524" s="175" t="s">
        <v>150</v>
      </c>
    </row>
    <row r="1525" spans="1:65" s="14" customFormat="1" ht="11.25">
      <c r="B1525" s="181"/>
      <c r="D1525" s="174" t="s">
        <v>167</v>
      </c>
      <c r="E1525" s="182" t="s">
        <v>1</v>
      </c>
      <c r="F1525" s="183" t="s">
        <v>1344</v>
      </c>
      <c r="H1525" s="184">
        <v>2</v>
      </c>
      <c r="I1525" s="185"/>
      <c r="L1525" s="181"/>
      <c r="M1525" s="186"/>
      <c r="N1525" s="187"/>
      <c r="O1525" s="187"/>
      <c r="P1525" s="187"/>
      <c r="Q1525" s="187"/>
      <c r="R1525" s="187"/>
      <c r="S1525" s="187"/>
      <c r="T1525" s="188"/>
      <c r="AT1525" s="182" t="s">
        <v>167</v>
      </c>
      <c r="AU1525" s="182" t="s">
        <v>157</v>
      </c>
      <c r="AV1525" s="14" t="s">
        <v>157</v>
      </c>
      <c r="AW1525" s="14" t="s">
        <v>30</v>
      </c>
      <c r="AX1525" s="14" t="s">
        <v>76</v>
      </c>
      <c r="AY1525" s="182" t="s">
        <v>150</v>
      </c>
    </row>
    <row r="1526" spans="1:65" s="13" customFormat="1" ht="11.25">
      <c r="B1526" s="173"/>
      <c r="D1526" s="174" t="s">
        <v>167</v>
      </c>
      <c r="E1526" s="175" t="s">
        <v>1</v>
      </c>
      <c r="F1526" s="176" t="s">
        <v>1372</v>
      </c>
      <c r="H1526" s="175" t="s">
        <v>1</v>
      </c>
      <c r="I1526" s="177"/>
      <c r="L1526" s="173"/>
      <c r="M1526" s="178"/>
      <c r="N1526" s="179"/>
      <c r="O1526" s="179"/>
      <c r="P1526" s="179"/>
      <c r="Q1526" s="179"/>
      <c r="R1526" s="179"/>
      <c r="S1526" s="179"/>
      <c r="T1526" s="180"/>
      <c r="AT1526" s="175" t="s">
        <v>167</v>
      </c>
      <c r="AU1526" s="175" t="s">
        <v>157</v>
      </c>
      <c r="AV1526" s="13" t="s">
        <v>81</v>
      </c>
      <c r="AW1526" s="13" t="s">
        <v>30</v>
      </c>
      <c r="AX1526" s="13" t="s">
        <v>76</v>
      </c>
      <c r="AY1526" s="175" t="s">
        <v>150</v>
      </c>
    </row>
    <row r="1527" spans="1:65" s="14" customFormat="1" ht="11.25">
      <c r="B1527" s="181"/>
      <c r="D1527" s="174" t="s">
        <v>167</v>
      </c>
      <c r="E1527" s="182" t="s">
        <v>1</v>
      </c>
      <c r="F1527" s="183" t="s">
        <v>162</v>
      </c>
      <c r="H1527" s="184">
        <v>3</v>
      </c>
      <c r="I1527" s="185"/>
      <c r="L1527" s="181"/>
      <c r="M1527" s="186"/>
      <c r="N1527" s="187"/>
      <c r="O1527" s="187"/>
      <c r="P1527" s="187"/>
      <c r="Q1527" s="187"/>
      <c r="R1527" s="187"/>
      <c r="S1527" s="187"/>
      <c r="T1527" s="188"/>
      <c r="AT1527" s="182" t="s">
        <v>167</v>
      </c>
      <c r="AU1527" s="182" t="s">
        <v>157</v>
      </c>
      <c r="AV1527" s="14" t="s">
        <v>157</v>
      </c>
      <c r="AW1527" s="14" t="s">
        <v>30</v>
      </c>
      <c r="AX1527" s="14" t="s">
        <v>76</v>
      </c>
      <c r="AY1527" s="182" t="s">
        <v>150</v>
      </c>
    </row>
    <row r="1528" spans="1:65" s="16" customFormat="1" ht="11.25">
      <c r="B1528" s="197"/>
      <c r="D1528" s="174" t="s">
        <v>167</v>
      </c>
      <c r="E1528" s="198" t="s">
        <v>1</v>
      </c>
      <c r="F1528" s="199" t="s">
        <v>299</v>
      </c>
      <c r="H1528" s="200">
        <v>38</v>
      </c>
      <c r="I1528" s="201"/>
      <c r="L1528" s="197"/>
      <c r="M1528" s="202"/>
      <c r="N1528" s="203"/>
      <c r="O1528" s="203"/>
      <c r="P1528" s="203"/>
      <c r="Q1528" s="203"/>
      <c r="R1528" s="203"/>
      <c r="S1528" s="203"/>
      <c r="T1528" s="204"/>
      <c r="AT1528" s="198" t="s">
        <v>167</v>
      </c>
      <c r="AU1528" s="198" t="s">
        <v>157</v>
      </c>
      <c r="AV1528" s="16" t="s">
        <v>162</v>
      </c>
      <c r="AW1528" s="16" t="s">
        <v>30</v>
      </c>
      <c r="AX1528" s="16" t="s">
        <v>76</v>
      </c>
      <c r="AY1528" s="198" t="s">
        <v>150</v>
      </c>
    </row>
    <row r="1529" spans="1:65" s="13" customFormat="1" ht="11.25">
      <c r="B1529" s="173"/>
      <c r="D1529" s="174" t="s">
        <v>167</v>
      </c>
      <c r="E1529" s="175" t="s">
        <v>1</v>
      </c>
      <c r="F1529" s="176" t="s">
        <v>1373</v>
      </c>
      <c r="H1529" s="175" t="s">
        <v>1</v>
      </c>
      <c r="I1529" s="177"/>
      <c r="L1529" s="173"/>
      <c r="M1529" s="178"/>
      <c r="N1529" s="179"/>
      <c r="O1529" s="179"/>
      <c r="P1529" s="179"/>
      <c r="Q1529" s="179"/>
      <c r="R1529" s="179"/>
      <c r="S1529" s="179"/>
      <c r="T1529" s="180"/>
      <c r="AT1529" s="175" t="s">
        <v>167</v>
      </c>
      <c r="AU1529" s="175" t="s">
        <v>157</v>
      </c>
      <c r="AV1529" s="13" t="s">
        <v>81</v>
      </c>
      <c r="AW1529" s="13" t="s">
        <v>30</v>
      </c>
      <c r="AX1529" s="13" t="s">
        <v>76</v>
      </c>
      <c r="AY1529" s="175" t="s">
        <v>150</v>
      </c>
    </row>
    <row r="1530" spans="1:65" s="14" customFormat="1" ht="11.25">
      <c r="B1530" s="181"/>
      <c r="D1530" s="174" t="s">
        <v>167</v>
      </c>
      <c r="E1530" s="182" t="s">
        <v>1</v>
      </c>
      <c r="F1530" s="183" t="s">
        <v>277</v>
      </c>
      <c r="H1530" s="184">
        <v>21</v>
      </c>
      <c r="I1530" s="185"/>
      <c r="L1530" s="181"/>
      <c r="M1530" s="186"/>
      <c r="N1530" s="187"/>
      <c r="O1530" s="187"/>
      <c r="P1530" s="187"/>
      <c r="Q1530" s="187"/>
      <c r="R1530" s="187"/>
      <c r="S1530" s="187"/>
      <c r="T1530" s="188"/>
      <c r="AT1530" s="182" t="s">
        <v>167</v>
      </c>
      <c r="AU1530" s="182" t="s">
        <v>157</v>
      </c>
      <c r="AV1530" s="14" t="s">
        <v>157</v>
      </c>
      <c r="AW1530" s="14" t="s">
        <v>30</v>
      </c>
      <c r="AX1530" s="14" t="s">
        <v>76</v>
      </c>
      <c r="AY1530" s="182" t="s">
        <v>150</v>
      </c>
    </row>
    <row r="1531" spans="1:65" s="16" customFormat="1" ht="11.25">
      <c r="B1531" s="197"/>
      <c r="D1531" s="174" t="s">
        <v>167</v>
      </c>
      <c r="E1531" s="198" t="s">
        <v>1</v>
      </c>
      <c r="F1531" s="199" t="s">
        <v>299</v>
      </c>
      <c r="H1531" s="200">
        <v>21</v>
      </c>
      <c r="I1531" s="201"/>
      <c r="L1531" s="197"/>
      <c r="M1531" s="202"/>
      <c r="N1531" s="203"/>
      <c r="O1531" s="203"/>
      <c r="P1531" s="203"/>
      <c r="Q1531" s="203"/>
      <c r="R1531" s="203"/>
      <c r="S1531" s="203"/>
      <c r="T1531" s="204"/>
      <c r="AT1531" s="198" t="s">
        <v>167</v>
      </c>
      <c r="AU1531" s="198" t="s">
        <v>157</v>
      </c>
      <c r="AV1531" s="16" t="s">
        <v>162</v>
      </c>
      <c r="AW1531" s="16" t="s">
        <v>30</v>
      </c>
      <c r="AX1531" s="16" t="s">
        <v>76</v>
      </c>
      <c r="AY1531" s="198" t="s">
        <v>150</v>
      </c>
    </row>
    <row r="1532" spans="1:65" s="15" customFormat="1" ht="11.25">
      <c r="B1532" s="189"/>
      <c r="D1532" s="174" t="s">
        <v>167</v>
      </c>
      <c r="E1532" s="190" t="s">
        <v>1</v>
      </c>
      <c r="F1532" s="191" t="s">
        <v>173</v>
      </c>
      <c r="H1532" s="192">
        <v>99</v>
      </c>
      <c r="I1532" s="193"/>
      <c r="L1532" s="189"/>
      <c r="M1532" s="194"/>
      <c r="N1532" s="195"/>
      <c r="O1532" s="195"/>
      <c r="P1532" s="195"/>
      <c r="Q1532" s="195"/>
      <c r="R1532" s="195"/>
      <c r="S1532" s="195"/>
      <c r="T1532" s="196"/>
      <c r="AT1532" s="190" t="s">
        <v>167</v>
      </c>
      <c r="AU1532" s="190" t="s">
        <v>157</v>
      </c>
      <c r="AV1532" s="15" t="s">
        <v>156</v>
      </c>
      <c r="AW1532" s="15" t="s">
        <v>30</v>
      </c>
      <c r="AX1532" s="15" t="s">
        <v>81</v>
      </c>
      <c r="AY1532" s="190" t="s">
        <v>150</v>
      </c>
    </row>
    <row r="1533" spans="1:65" s="2" customFormat="1" ht="24" customHeight="1">
      <c r="A1533" s="33"/>
      <c r="B1533" s="158"/>
      <c r="C1533" s="159" t="s">
        <v>1374</v>
      </c>
      <c r="D1533" s="159" t="s">
        <v>152</v>
      </c>
      <c r="E1533" s="160" t="s">
        <v>1375</v>
      </c>
      <c r="F1533" s="161" t="s">
        <v>1376</v>
      </c>
      <c r="G1533" s="162" t="s">
        <v>155</v>
      </c>
      <c r="H1533" s="163">
        <v>161.608</v>
      </c>
      <c r="I1533" s="164"/>
      <c r="J1533" s="163">
        <f>ROUND(I1533*H1533,3)</f>
        <v>0</v>
      </c>
      <c r="K1533" s="165"/>
      <c r="L1533" s="34"/>
      <c r="M1533" s="166" t="s">
        <v>1</v>
      </c>
      <c r="N1533" s="167" t="s">
        <v>42</v>
      </c>
      <c r="O1533" s="59"/>
      <c r="P1533" s="168">
        <f>O1533*H1533</f>
        <v>0</v>
      </c>
      <c r="Q1533" s="168">
        <v>4.24E-2</v>
      </c>
      <c r="R1533" s="168">
        <f>Q1533*H1533</f>
        <v>6.8521792000000001</v>
      </c>
      <c r="S1533" s="168">
        <v>8.2000000000000003E-2</v>
      </c>
      <c r="T1533" s="169">
        <f>S1533*H1533</f>
        <v>13.251856</v>
      </c>
      <c r="U1533" s="33"/>
      <c r="V1533" s="33"/>
      <c r="W1533" s="33"/>
      <c r="X1533" s="33"/>
      <c r="Y1533" s="33"/>
      <c r="Z1533" s="33"/>
      <c r="AA1533" s="33"/>
      <c r="AB1533" s="33"/>
      <c r="AC1533" s="33"/>
      <c r="AD1533" s="33"/>
      <c r="AE1533" s="33"/>
      <c r="AR1533" s="170" t="s">
        <v>156</v>
      </c>
      <c r="AT1533" s="170" t="s">
        <v>152</v>
      </c>
      <c r="AU1533" s="170" t="s">
        <v>157</v>
      </c>
      <c r="AY1533" s="18" t="s">
        <v>150</v>
      </c>
      <c r="BE1533" s="171">
        <f>IF(N1533="základná",J1533,0)</f>
        <v>0</v>
      </c>
      <c r="BF1533" s="171">
        <f>IF(N1533="znížená",J1533,0)</f>
        <v>0</v>
      </c>
      <c r="BG1533" s="171">
        <f>IF(N1533="zákl. prenesená",J1533,0)</f>
        <v>0</v>
      </c>
      <c r="BH1533" s="171">
        <f>IF(N1533="zníž. prenesená",J1533,0)</f>
        <v>0</v>
      </c>
      <c r="BI1533" s="171">
        <f>IF(N1533="nulová",J1533,0)</f>
        <v>0</v>
      </c>
      <c r="BJ1533" s="18" t="s">
        <v>157</v>
      </c>
      <c r="BK1533" s="172">
        <f>ROUND(I1533*H1533,3)</f>
        <v>0</v>
      </c>
      <c r="BL1533" s="18" t="s">
        <v>156</v>
      </c>
      <c r="BM1533" s="170" t="s">
        <v>1377</v>
      </c>
    </row>
    <row r="1534" spans="1:65" s="13" customFormat="1" ht="11.25">
      <c r="B1534" s="173"/>
      <c r="D1534" s="174" t="s">
        <v>167</v>
      </c>
      <c r="E1534" s="175" t="s">
        <v>1</v>
      </c>
      <c r="F1534" s="176" t="s">
        <v>212</v>
      </c>
      <c r="H1534" s="175" t="s">
        <v>1</v>
      </c>
      <c r="I1534" s="177"/>
      <c r="L1534" s="173"/>
      <c r="M1534" s="178"/>
      <c r="N1534" s="179"/>
      <c r="O1534" s="179"/>
      <c r="P1534" s="179"/>
      <c r="Q1534" s="179"/>
      <c r="R1534" s="179"/>
      <c r="S1534" s="179"/>
      <c r="T1534" s="180"/>
      <c r="AT1534" s="175" t="s">
        <v>167</v>
      </c>
      <c r="AU1534" s="175" t="s">
        <v>157</v>
      </c>
      <c r="AV1534" s="13" t="s">
        <v>81</v>
      </c>
      <c r="AW1534" s="13" t="s">
        <v>30</v>
      </c>
      <c r="AX1534" s="13" t="s">
        <v>76</v>
      </c>
      <c r="AY1534" s="175" t="s">
        <v>150</v>
      </c>
    </row>
    <row r="1535" spans="1:65" s="13" customFormat="1" ht="11.25">
      <c r="B1535" s="173"/>
      <c r="D1535" s="174" t="s">
        <v>167</v>
      </c>
      <c r="E1535" s="175" t="s">
        <v>1</v>
      </c>
      <c r="F1535" s="176" t="s">
        <v>1357</v>
      </c>
      <c r="H1535" s="175" t="s">
        <v>1</v>
      </c>
      <c r="I1535" s="177"/>
      <c r="L1535" s="173"/>
      <c r="M1535" s="178"/>
      <c r="N1535" s="179"/>
      <c r="O1535" s="179"/>
      <c r="P1535" s="179"/>
      <c r="Q1535" s="179"/>
      <c r="R1535" s="179"/>
      <c r="S1535" s="179"/>
      <c r="T1535" s="180"/>
      <c r="AT1535" s="175" t="s">
        <v>167</v>
      </c>
      <c r="AU1535" s="175" t="s">
        <v>157</v>
      </c>
      <c r="AV1535" s="13" t="s">
        <v>81</v>
      </c>
      <c r="AW1535" s="13" t="s">
        <v>30</v>
      </c>
      <c r="AX1535" s="13" t="s">
        <v>76</v>
      </c>
      <c r="AY1535" s="175" t="s">
        <v>150</v>
      </c>
    </row>
    <row r="1536" spans="1:65" s="14" customFormat="1" ht="11.25">
      <c r="B1536" s="181"/>
      <c r="D1536" s="174" t="s">
        <v>167</v>
      </c>
      <c r="E1536" s="182" t="s">
        <v>1</v>
      </c>
      <c r="F1536" s="183" t="s">
        <v>1378</v>
      </c>
      <c r="H1536" s="184">
        <v>3.2</v>
      </c>
      <c r="I1536" s="185"/>
      <c r="L1536" s="181"/>
      <c r="M1536" s="186"/>
      <c r="N1536" s="187"/>
      <c r="O1536" s="187"/>
      <c r="P1536" s="187"/>
      <c r="Q1536" s="187"/>
      <c r="R1536" s="187"/>
      <c r="S1536" s="187"/>
      <c r="T1536" s="188"/>
      <c r="AT1536" s="182" t="s">
        <v>167</v>
      </c>
      <c r="AU1536" s="182" t="s">
        <v>157</v>
      </c>
      <c r="AV1536" s="14" t="s">
        <v>157</v>
      </c>
      <c r="AW1536" s="14" t="s">
        <v>30</v>
      </c>
      <c r="AX1536" s="14" t="s">
        <v>76</v>
      </c>
      <c r="AY1536" s="182" t="s">
        <v>150</v>
      </c>
    </row>
    <row r="1537" spans="2:51" s="13" customFormat="1" ht="11.25">
      <c r="B1537" s="173"/>
      <c r="D1537" s="174" t="s">
        <v>167</v>
      </c>
      <c r="E1537" s="175" t="s">
        <v>1</v>
      </c>
      <c r="F1537" s="176" t="s">
        <v>1359</v>
      </c>
      <c r="H1537" s="175" t="s">
        <v>1</v>
      </c>
      <c r="I1537" s="177"/>
      <c r="L1537" s="173"/>
      <c r="M1537" s="178"/>
      <c r="N1537" s="179"/>
      <c r="O1537" s="179"/>
      <c r="P1537" s="179"/>
      <c r="Q1537" s="179"/>
      <c r="R1537" s="179"/>
      <c r="S1537" s="179"/>
      <c r="T1537" s="180"/>
      <c r="AT1537" s="175" t="s">
        <v>167</v>
      </c>
      <c r="AU1537" s="175" t="s">
        <v>157</v>
      </c>
      <c r="AV1537" s="13" t="s">
        <v>81</v>
      </c>
      <c r="AW1537" s="13" t="s">
        <v>30</v>
      </c>
      <c r="AX1537" s="13" t="s">
        <v>76</v>
      </c>
      <c r="AY1537" s="175" t="s">
        <v>150</v>
      </c>
    </row>
    <row r="1538" spans="2:51" s="14" customFormat="1" ht="11.25">
      <c r="B1538" s="181"/>
      <c r="D1538" s="174" t="s">
        <v>167</v>
      </c>
      <c r="E1538" s="182" t="s">
        <v>1</v>
      </c>
      <c r="F1538" s="183" t="s">
        <v>1379</v>
      </c>
      <c r="H1538" s="184">
        <v>3.4</v>
      </c>
      <c r="I1538" s="185"/>
      <c r="L1538" s="181"/>
      <c r="M1538" s="186"/>
      <c r="N1538" s="187"/>
      <c r="O1538" s="187"/>
      <c r="P1538" s="187"/>
      <c r="Q1538" s="187"/>
      <c r="R1538" s="187"/>
      <c r="S1538" s="187"/>
      <c r="T1538" s="188"/>
      <c r="AT1538" s="182" t="s">
        <v>167</v>
      </c>
      <c r="AU1538" s="182" t="s">
        <v>157</v>
      </c>
      <c r="AV1538" s="14" t="s">
        <v>157</v>
      </c>
      <c r="AW1538" s="14" t="s">
        <v>30</v>
      </c>
      <c r="AX1538" s="14" t="s">
        <v>76</v>
      </c>
      <c r="AY1538" s="182" t="s">
        <v>150</v>
      </c>
    </row>
    <row r="1539" spans="2:51" s="16" customFormat="1" ht="11.25">
      <c r="B1539" s="197"/>
      <c r="D1539" s="174" t="s">
        <v>167</v>
      </c>
      <c r="E1539" s="198" t="s">
        <v>1</v>
      </c>
      <c r="F1539" s="199" t="s">
        <v>299</v>
      </c>
      <c r="H1539" s="200">
        <v>6.6</v>
      </c>
      <c r="I1539" s="201"/>
      <c r="L1539" s="197"/>
      <c r="M1539" s="202"/>
      <c r="N1539" s="203"/>
      <c r="O1539" s="203"/>
      <c r="P1539" s="203"/>
      <c r="Q1539" s="203"/>
      <c r="R1539" s="203"/>
      <c r="S1539" s="203"/>
      <c r="T1539" s="204"/>
      <c r="AT1539" s="198" t="s">
        <v>167</v>
      </c>
      <c r="AU1539" s="198" t="s">
        <v>157</v>
      </c>
      <c r="AV1539" s="16" t="s">
        <v>162</v>
      </c>
      <c r="AW1539" s="16" t="s">
        <v>30</v>
      </c>
      <c r="AX1539" s="16" t="s">
        <v>76</v>
      </c>
      <c r="AY1539" s="198" t="s">
        <v>150</v>
      </c>
    </row>
    <row r="1540" spans="2:51" s="13" customFormat="1" ht="11.25">
      <c r="B1540" s="173"/>
      <c r="D1540" s="174" t="s">
        <v>167</v>
      </c>
      <c r="E1540" s="175" t="s">
        <v>1</v>
      </c>
      <c r="F1540" s="176" t="s">
        <v>215</v>
      </c>
      <c r="H1540" s="175" t="s">
        <v>1</v>
      </c>
      <c r="I1540" s="177"/>
      <c r="L1540" s="173"/>
      <c r="M1540" s="178"/>
      <c r="N1540" s="179"/>
      <c r="O1540" s="179"/>
      <c r="P1540" s="179"/>
      <c r="Q1540" s="179"/>
      <c r="R1540" s="179"/>
      <c r="S1540" s="179"/>
      <c r="T1540" s="180"/>
      <c r="AT1540" s="175" t="s">
        <v>167</v>
      </c>
      <c r="AU1540" s="175" t="s">
        <v>157</v>
      </c>
      <c r="AV1540" s="13" t="s">
        <v>81</v>
      </c>
      <c r="AW1540" s="13" t="s">
        <v>30</v>
      </c>
      <c r="AX1540" s="13" t="s">
        <v>76</v>
      </c>
      <c r="AY1540" s="175" t="s">
        <v>150</v>
      </c>
    </row>
    <row r="1541" spans="2:51" s="13" customFormat="1" ht="11.25">
      <c r="B1541" s="173"/>
      <c r="D1541" s="174" t="s">
        <v>167</v>
      </c>
      <c r="E1541" s="175" t="s">
        <v>1</v>
      </c>
      <c r="F1541" s="176" t="s">
        <v>1360</v>
      </c>
      <c r="H1541" s="175" t="s">
        <v>1</v>
      </c>
      <c r="I1541" s="177"/>
      <c r="L1541" s="173"/>
      <c r="M1541" s="178"/>
      <c r="N1541" s="179"/>
      <c r="O1541" s="179"/>
      <c r="P1541" s="179"/>
      <c r="Q1541" s="179"/>
      <c r="R1541" s="179"/>
      <c r="S1541" s="179"/>
      <c r="T1541" s="180"/>
      <c r="AT1541" s="175" t="s">
        <v>167</v>
      </c>
      <c r="AU1541" s="175" t="s">
        <v>157</v>
      </c>
      <c r="AV1541" s="13" t="s">
        <v>81</v>
      </c>
      <c r="AW1541" s="13" t="s">
        <v>30</v>
      </c>
      <c r="AX1541" s="13" t="s">
        <v>76</v>
      </c>
      <c r="AY1541" s="175" t="s">
        <v>150</v>
      </c>
    </row>
    <row r="1542" spans="2:51" s="14" customFormat="1" ht="11.25">
      <c r="B1542" s="181"/>
      <c r="D1542" s="174" t="s">
        <v>167</v>
      </c>
      <c r="E1542" s="182" t="s">
        <v>1</v>
      </c>
      <c r="F1542" s="183" t="s">
        <v>1380</v>
      </c>
      <c r="H1542" s="184">
        <v>20.399999999999999</v>
      </c>
      <c r="I1542" s="185"/>
      <c r="L1542" s="181"/>
      <c r="M1542" s="186"/>
      <c r="N1542" s="187"/>
      <c r="O1542" s="187"/>
      <c r="P1542" s="187"/>
      <c r="Q1542" s="187"/>
      <c r="R1542" s="187"/>
      <c r="S1542" s="187"/>
      <c r="T1542" s="188"/>
      <c r="AT1542" s="182" t="s">
        <v>167</v>
      </c>
      <c r="AU1542" s="182" t="s">
        <v>157</v>
      </c>
      <c r="AV1542" s="14" t="s">
        <v>157</v>
      </c>
      <c r="AW1542" s="14" t="s">
        <v>30</v>
      </c>
      <c r="AX1542" s="14" t="s">
        <v>76</v>
      </c>
      <c r="AY1542" s="182" t="s">
        <v>150</v>
      </c>
    </row>
    <row r="1543" spans="2:51" s="13" customFormat="1" ht="11.25">
      <c r="B1543" s="173"/>
      <c r="D1543" s="174" t="s">
        <v>167</v>
      </c>
      <c r="E1543" s="175" t="s">
        <v>1</v>
      </c>
      <c r="F1543" s="176" t="s">
        <v>1361</v>
      </c>
      <c r="H1543" s="175" t="s">
        <v>1</v>
      </c>
      <c r="I1543" s="177"/>
      <c r="L1543" s="173"/>
      <c r="M1543" s="178"/>
      <c r="N1543" s="179"/>
      <c r="O1543" s="179"/>
      <c r="P1543" s="179"/>
      <c r="Q1543" s="179"/>
      <c r="R1543" s="179"/>
      <c r="S1543" s="179"/>
      <c r="T1543" s="180"/>
      <c r="AT1543" s="175" t="s">
        <v>167</v>
      </c>
      <c r="AU1543" s="175" t="s">
        <v>157</v>
      </c>
      <c r="AV1543" s="13" t="s">
        <v>81</v>
      </c>
      <c r="AW1543" s="13" t="s">
        <v>30</v>
      </c>
      <c r="AX1543" s="13" t="s">
        <v>76</v>
      </c>
      <c r="AY1543" s="175" t="s">
        <v>150</v>
      </c>
    </row>
    <row r="1544" spans="2:51" s="14" customFormat="1" ht="11.25">
      <c r="B1544" s="181"/>
      <c r="D1544" s="174" t="s">
        <v>167</v>
      </c>
      <c r="E1544" s="182" t="s">
        <v>1</v>
      </c>
      <c r="F1544" s="183" t="s">
        <v>1381</v>
      </c>
      <c r="H1544" s="184">
        <v>9</v>
      </c>
      <c r="I1544" s="185"/>
      <c r="L1544" s="181"/>
      <c r="M1544" s="186"/>
      <c r="N1544" s="187"/>
      <c r="O1544" s="187"/>
      <c r="P1544" s="187"/>
      <c r="Q1544" s="187"/>
      <c r="R1544" s="187"/>
      <c r="S1544" s="187"/>
      <c r="T1544" s="188"/>
      <c r="AT1544" s="182" t="s">
        <v>167</v>
      </c>
      <c r="AU1544" s="182" t="s">
        <v>157</v>
      </c>
      <c r="AV1544" s="14" t="s">
        <v>157</v>
      </c>
      <c r="AW1544" s="14" t="s">
        <v>30</v>
      </c>
      <c r="AX1544" s="14" t="s">
        <v>76</v>
      </c>
      <c r="AY1544" s="182" t="s">
        <v>150</v>
      </c>
    </row>
    <row r="1545" spans="2:51" s="14" customFormat="1" ht="11.25">
      <c r="B1545" s="181"/>
      <c r="D1545" s="174" t="s">
        <v>167</v>
      </c>
      <c r="E1545" s="182" t="s">
        <v>1</v>
      </c>
      <c r="F1545" s="183" t="s">
        <v>1382</v>
      </c>
      <c r="H1545" s="184">
        <v>2.31</v>
      </c>
      <c r="I1545" s="185"/>
      <c r="L1545" s="181"/>
      <c r="M1545" s="186"/>
      <c r="N1545" s="187"/>
      <c r="O1545" s="187"/>
      <c r="P1545" s="187"/>
      <c r="Q1545" s="187"/>
      <c r="R1545" s="187"/>
      <c r="S1545" s="187"/>
      <c r="T1545" s="188"/>
      <c r="AT1545" s="182" t="s">
        <v>167</v>
      </c>
      <c r="AU1545" s="182" t="s">
        <v>157</v>
      </c>
      <c r="AV1545" s="14" t="s">
        <v>157</v>
      </c>
      <c r="AW1545" s="14" t="s">
        <v>30</v>
      </c>
      <c r="AX1545" s="14" t="s">
        <v>76</v>
      </c>
      <c r="AY1545" s="182" t="s">
        <v>150</v>
      </c>
    </row>
    <row r="1546" spans="2:51" s="13" customFormat="1" ht="11.25">
      <c r="B1546" s="173"/>
      <c r="D1546" s="174" t="s">
        <v>167</v>
      </c>
      <c r="E1546" s="175" t="s">
        <v>1</v>
      </c>
      <c r="F1546" s="176" t="s">
        <v>1363</v>
      </c>
      <c r="H1546" s="175" t="s">
        <v>1</v>
      </c>
      <c r="I1546" s="177"/>
      <c r="L1546" s="173"/>
      <c r="M1546" s="178"/>
      <c r="N1546" s="179"/>
      <c r="O1546" s="179"/>
      <c r="P1546" s="179"/>
      <c r="Q1546" s="179"/>
      <c r="R1546" s="179"/>
      <c r="S1546" s="179"/>
      <c r="T1546" s="180"/>
      <c r="AT1546" s="175" t="s">
        <v>167</v>
      </c>
      <c r="AU1546" s="175" t="s">
        <v>157</v>
      </c>
      <c r="AV1546" s="13" t="s">
        <v>81</v>
      </c>
      <c r="AW1546" s="13" t="s">
        <v>30</v>
      </c>
      <c r="AX1546" s="13" t="s">
        <v>76</v>
      </c>
      <c r="AY1546" s="175" t="s">
        <v>150</v>
      </c>
    </row>
    <row r="1547" spans="2:51" s="14" customFormat="1" ht="11.25">
      <c r="B1547" s="181"/>
      <c r="D1547" s="174" t="s">
        <v>167</v>
      </c>
      <c r="E1547" s="182" t="s">
        <v>1</v>
      </c>
      <c r="F1547" s="183" t="s">
        <v>1383</v>
      </c>
      <c r="H1547" s="184">
        <v>2.64</v>
      </c>
      <c r="I1547" s="185"/>
      <c r="L1547" s="181"/>
      <c r="M1547" s="186"/>
      <c r="N1547" s="187"/>
      <c r="O1547" s="187"/>
      <c r="P1547" s="187"/>
      <c r="Q1547" s="187"/>
      <c r="R1547" s="187"/>
      <c r="S1547" s="187"/>
      <c r="T1547" s="188"/>
      <c r="AT1547" s="182" t="s">
        <v>167</v>
      </c>
      <c r="AU1547" s="182" t="s">
        <v>157</v>
      </c>
      <c r="AV1547" s="14" t="s">
        <v>157</v>
      </c>
      <c r="AW1547" s="14" t="s">
        <v>30</v>
      </c>
      <c r="AX1547" s="14" t="s">
        <v>76</v>
      </c>
      <c r="AY1547" s="182" t="s">
        <v>150</v>
      </c>
    </row>
    <row r="1548" spans="2:51" s="13" customFormat="1" ht="11.25">
      <c r="B1548" s="173"/>
      <c r="D1548" s="174" t="s">
        <v>167</v>
      </c>
      <c r="E1548" s="175" t="s">
        <v>1</v>
      </c>
      <c r="F1548" s="176" t="s">
        <v>1364</v>
      </c>
      <c r="H1548" s="175" t="s">
        <v>1</v>
      </c>
      <c r="I1548" s="177"/>
      <c r="L1548" s="173"/>
      <c r="M1548" s="178"/>
      <c r="N1548" s="179"/>
      <c r="O1548" s="179"/>
      <c r="P1548" s="179"/>
      <c r="Q1548" s="179"/>
      <c r="R1548" s="179"/>
      <c r="S1548" s="179"/>
      <c r="T1548" s="180"/>
      <c r="AT1548" s="175" t="s">
        <v>167</v>
      </c>
      <c r="AU1548" s="175" t="s">
        <v>157</v>
      </c>
      <c r="AV1548" s="13" t="s">
        <v>81</v>
      </c>
      <c r="AW1548" s="13" t="s">
        <v>30</v>
      </c>
      <c r="AX1548" s="13" t="s">
        <v>76</v>
      </c>
      <c r="AY1548" s="175" t="s">
        <v>150</v>
      </c>
    </row>
    <row r="1549" spans="2:51" s="14" customFormat="1" ht="11.25">
      <c r="B1549" s="181"/>
      <c r="D1549" s="174" t="s">
        <v>167</v>
      </c>
      <c r="E1549" s="182" t="s">
        <v>1</v>
      </c>
      <c r="F1549" s="183" t="s">
        <v>1384</v>
      </c>
      <c r="H1549" s="184">
        <v>4.1779999999999999</v>
      </c>
      <c r="I1549" s="185"/>
      <c r="L1549" s="181"/>
      <c r="M1549" s="186"/>
      <c r="N1549" s="187"/>
      <c r="O1549" s="187"/>
      <c r="P1549" s="187"/>
      <c r="Q1549" s="187"/>
      <c r="R1549" s="187"/>
      <c r="S1549" s="187"/>
      <c r="T1549" s="188"/>
      <c r="AT1549" s="182" t="s">
        <v>167</v>
      </c>
      <c r="AU1549" s="182" t="s">
        <v>157</v>
      </c>
      <c r="AV1549" s="14" t="s">
        <v>157</v>
      </c>
      <c r="AW1549" s="14" t="s">
        <v>30</v>
      </c>
      <c r="AX1549" s="14" t="s">
        <v>76</v>
      </c>
      <c r="AY1549" s="182" t="s">
        <v>150</v>
      </c>
    </row>
    <row r="1550" spans="2:51" s="13" customFormat="1" ht="11.25">
      <c r="B1550" s="173"/>
      <c r="D1550" s="174" t="s">
        <v>167</v>
      </c>
      <c r="E1550" s="175" t="s">
        <v>1</v>
      </c>
      <c r="F1550" s="176" t="s">
        <v>1365</v>
      </c>
      <c r="H1550" s="175" t="s">
        <v>1</v>
      </c>
      <c r="I1550" s="177"/>
      <c r="L1550" s="173"/>
      <c r="M1550" s="178"/>
      <c r="N1550" s="179"/>
      <c r="O1550" s="179"/>
      <c r="P1550" s="179"/>
      <c r="Q1550" s="179"/>
      <c r="R1550" s="179"/>
      <c r="S1550" s="179"/>
      <c r="T1550" s="180"/>
      <c r="AT1550" s="175" t="s">
        <v>167</v>
      </c>
      <c r="AU1550" s="175" t="s">
        <v>157</v>
      </c>
      <c r="AV1550" s="13" t="s">
        <v>81</v>
      </c>
      <c r="AW1550" s="13" t="s">
        <v>30</v>
      </c>
      <c r="AX1550" s="13" t="s">
        <v>76</v>
      </c>
      <c r="AY1550" s="175" t="s">
        <v>150</v>
      </c>
    </row>
    <row r="1551" spans="2:51" s="14" customFormat="1" ht="11.25">
      <c r="B1551" s="181"/>
      <c r="D1551" s="174" t="s">
        <v>167</v>
      </c>
      <c r="E1551" s="182" t="s">
        <v>1</v>
      </c>
      <c r="F1551" s="183" t="s">
        <v>1385</v>
      </c>
      <c r="H1551" s="184">
        <v>3.78</v>
      </c>
      <c r="I1551" s="185"/>
      <c r="L1551" s="181"/>
      <c r="M1551" s="186"/>
      <c r="N1551" s="187"/>
      <c r="O1551" s="187"/>
      <c r="P1551" s="187"/>
      <c r="Q1551" s="187"/>
      <c r="R1551" s="187"/>
      <c r="S1551" s="187"/>
      <c r="T1551" s="188"/>
      <c r="AT1551" s="182" t="s">
        <v>167</v>
      </c>
      <c r="AU1551" s="182" t="s">
        <v>157</v>
      </c>
      <c r="AV1551" s="14" t="s">
        <v>157</v>
      </c>
      <c r="AW1551" s="14" t="s">
        <v>30</v>
      </c>
      <c r="AX1551" s="14" t="s">
        <v>76</v>
      </c>
      <c r="AY1551" s="182" t="s">
        <v>150</v>
      </c>
    </row>
    <row r="1552" spans="2:51" s="13" customFormat="1" ht="11.25">
      <c r="B1552" s="173"/>
      <c r="D1552" s="174" t="s">
        <v>167</v>
      </c>
      <c r="E1552" s="175" t="s">
        <v>1</v>
      </c>
      <c r="F1552" s="176" t="s">
        <v>1366</v>
      </c>
      <c r="H1552" s="175" t="s">
        <v>1</v>
      </c>
      <c r="I1552" s="177"/>
      <c r="L1552" s="173"/>
      <c r="M1552" s="178"/>
      <c r="N1552" s="179"/>
      <c r="O1552" s="179"/>
      <c r="P1552" s="179"/>
      <c r="Q1552" s="179"/>
      <c r="R1552" s="179"/>
      <c r="S1552" s="179"/>
      <c r="T1552" s="180"/>
      <c r="AT1552" s="175" t="s">
        <v>167</v>
      </c>
      <c r="AU1552" s="175" t="s">
        <v>157</v>
      </c>
      <c r="AV1552" s="13" t="s">
        <v>81</v>
      </c>
      <c r="AW1552" s="13" t="s">
        <v>30</v>
      </c>
      <c r="AX1552" s="13" t="s">
        <v>76</v>
      </c>
      <c r="AY1552" s="175" t="s">
        <v>150</v>
      </c>
    </row>
    <row r="1553" spans="2:51" s="14" customFormat="1" ht="11.25">
      <c r="B1553" s="181"/>
      <c r="D1553" s="174" t="s">
        <v>167</v>
      </c>
      <c r="E1553" s="182" t="s">
        <v>1</v>
      </c>
      <c r="F1553" s="183" t="s">
        <v>1386</v>
      </c>
      <c r="H1553" s="184">
        <v>12.6</v>
      </c>
      <c r="I1553" s="185"/>
      <c r="L1553" s="181"/>
      <c r="M1553" s="186"/>
      <c r="N1553" s="187"/>
      <c r="O1553" s="187"/>
      <c r="P1553" s="187"/>
      <c r="Q1553" s="187"/>
      <c r="R1553" s="187"/>
      <c r="S1553" s="187"/>
      <c r="T1553" s="188"/>
      <c r="AT1553" s="182" t="s">
        <v>167</v>
      </c>
      <c r="AU1553" s="182" t="s">
        <v>157</v>
      </c>
      <c r="AV1553" s="14" t="s">
        <v>157</v>
      </c>
      <c r="AW1553" s="14" t="s">
        <v>30</v>
      </c>
      <c r="AX1553" s="14" t="s">
        <v>76</v>
      </c>
      <c r="AY1553" s="182" t="s">
        <v>150</v>
      </c>
    </row>
    <row r="1554" spans="2:51" s="13" customFormat="1" ht="11.25">
      <c r="B1554" s="173"/>
      <c r="D1554" s="174" t="s">
        <v>167</v>
      </c>
      <c r="E1554" s="175" t="s">
        <v>1</v>
      </c>
      <c r="F1554" s="176" t="s">
        <v>1367</v>
      </c>
      <c r="H1554" s="175" t="s">
        <v>1</v>
      </c>
      <c r="I1554" s="177"/>
      <c r="L1554" s="173"/>
      <c r="M1554" s="178"/>
      <c r="N1554" s="179"/>
      <c r="O1554" s="179"/>
      <c r="P1554" s="179"/>
      <c r="Q1554" s="179"/>
      <c r="R1554" s="179"/>
      <c r="S1554" s="179"/>
      <c r="T1554" s="180"/>
      <c r="AT1554" s="175" t="s">
        <v>167</v>
      </c>
      <c r="AU1554" s="175" t="s">
        <v>157</v>
      </c>
      <c r="AV1554" s="13" t="s">
        <v>81</v>
      </c>
      <c r="AW1554" s="13" t="s">
        <v>30</v>
      </c>
      <c r="AX1554" s="13" t="s">
        <v>76</v>
      </c>
      <c r="AY1554" s="175" t="s">
        <v>150</v>
      </c>
    </row>
    <row r="1555" spans="2:51" s="14" customFormat="1" ht="11.25">
      <c r="B1555" s="181"/>
      <c r="D1555" s="174" t="s">
        <v>167</v>
      </c>
      <c r="E1555" s="182" t="s">
        <v>1</v>
      </c>
      <c r="F1555" s="183" t="s">
        <v>1387</v>
      </c>
      <c r="H1555" s="184">
        <v>2.9</v>
      </c>
      <c r="I1555" s="185"/>
      <c r="L1555" s="181"/>
      <c r="M1555" s="186"/>
      <c r="N1555" s="187"/>
      <c r="O1555" s="187"/>
      <c r="P1555" s="187"/>
      <c r="Q1555" s="187"/>
      <c r="R1555" s="187"/>
      <c r="S1555" s="187"/>
      <c r="T1555" s="188"/>
      <c r="AT1555" s="182" t="s">
        <v>167</v>
      </c>
      <c r="AU1555" s="182" t="s">
        <v>157</v>
      </c>
      <c r="AV1555" s="14" t="s">
        <v>157</v>
      </c>
      <c r="AW1555" s="14" t="s">
        <v>30</v>
      </c>
      <c r="AX1555" s="14" t="s">
        <v>76</v>
      </c>
      <c r="AY1555" s="182" t="s">
        <v>150</v>
      </c>
    </row>
    <row r="1556" spans="2:51" s="13" customFormat="1" ht="11.25">
      <c r="B1556" s="173"/>
      <c r="D1556" s="174" t="s">
        <v>167</v>
      </c>
      <c r="E1556" s="175" t="s">
        <v>1</v>
      </c>
      <c r="F1556" s="176" t="s">
        <v>1254</v>
      </c>
      <c r="H1556" s="175" t="s">
        <v>1</v>
      </c>
      <c r="I1556" s="177"/>
      <c r="L1556" s="173"/>
      <c r="M1556" s="178"/>
      <c r="N1556" s="179"/>
      <c r="O1556" s="179"/>
      <c r="P1556" s="179"/>
      <c r="Q1556" s="179"/>
      <c r="R1556" s="179"/>
      <c r="S1556" s="179"/>
      <c r="T1556" s="180"/>
      <c r="AT1556" s="175" t="s">
        <v>167</v>
      </c>
      <c r="AU1556" s="175" t="s">
        <v>157</v>
      </c>
      <c r="AV1556" s="13" t="s">
        <v>81</v>
      </c>
      <c r="AW1556" s="13" t="s">
        <v>30</v>
      </c>
      <c r="AX1556" s="13" t="s">
        <v>76</v>
      </c>
      <c r="AY1556" s="175" t="s">
        <v>150</v>
      </c>
    </row>
    <row r="1557" spans="2:51" s="14" customFormat="1" ht="11.25">
      <c r="B1557" s="181"/>
      <c r="D1557" s="174" t="s">
        <v>167</v>
      </c>
      <c r="E1557" s="182" t="s">
        <v>1</v>
      </c>
      <c r="F1557" s="183" t="s">
        <v>1387</v>
      </c>
      <c r="H1557" s="184">
        <v>2.9</v>
      </c>
      <c r="I1557" s="185"/>
      <c r="L1557" s="181"/>
      <c r="M1557" s="186"/>
      <c r="N1557" s="187"/>
      <c r="O1557" s="187"/>
      <c r="P1557" s="187"/>
      <c r="Q1557" s="187"/>
      <c r="R1557" s="187"/>
      <c r="S1557" s="187"/>
      <c r="T1557" s="188"/>
      <c r="AT1557" s="182" t="s">
        <v>167</v>
      </c>
      <c r="AU1557" s="182" t="s">
        <v>157</v>
      </c>
      <c r="AV1557" s="14" t="s">
        <v>157</v>
      </c>
      <c r="AW1557" s="14" t="s">
        <v>30</v>
      </c>
      <c r="AX1557" s="14" t="s">
        <v>76</v>
      </c>
      <c r="AY1557" s="182" t="s">
        <v>150</v>
      </c>
    </row>
    <row r="1558" spans="2:51" s="16" customFormat="1" ht="11.25">
      <c r="B1558" s="197"/>
      <c r="D1558" s="174" t="s">
        <v>167</v>
      </c>
      <c r="E1558" s="198" t="s">
        <v>1</v>
      </c>
      <c r="F1558" s="199" t="s">
        <v>299</v>
      </c>
      <c r="H1558" s="200">
        <v>60.707999999999998</v>
      </c>
      <c r="I1558" s="201"/>
      <c r="L1558" s="197"/>
      <c r="M1558" s="202"/>
      <c r="N1558" s="203"/>
      <c r="O1558" s="203"/>
      <c r="P1558" s="203"/>
      <c r="Q1558" s="203"/>
      <c r="R1558" s="203"/>
      <c r="S1558" s="203"/>
      <c r="T1558" s="204"/>
      <c r="AT1558" s="198" t="s">
        <v>167</v>
      </c>
      <c r="AU1558" s="198" t="s">
        <v>157</v>
      </c>
      <c r="AV1558" s="16" t="s">
        <v>162</v>
      </c>
      <c r="AW1558" s="16" t="s">
        <v>30</v>
      </c>
      <c r="AX1558" s="16" t="s">
        <v>76</v>
      </c>
      <c r="AY1558" s="198" t="s">
        <v>150</v>
      </c>
    </row>
    <row r="1559" spans="2:51" s="13" customFormat="1" ht="11.25">
      <c r="B1559" s="173"/>
      <c r="D1559" s="174" t="s">
        <v>167</v>
      </c>
      <c r="E1559" s="175" t="s">
        <v>1</v>
      </c>
      <c r="F1559" s="176" t="s">
        <v>302</v>
      </c>
      <c r="H1559" s="175" t="s">
        <v>1</v>
      </c>
      <c r="I1559" s="177"/>
      <c r="L1559" s="173"/>
      <c r="M1559" s="178"/>
      <c r="N1559" s="179"/>
      <c r="O1559" s="179"/>
      <c r="P1559" s="179"/>
      <c r="Q1559" s="179"/>
      <c r="R1559" s="179"/>
      <c r="S1559" s="179"/>
      <c r="T1559" s="180"/>
      <c r="AT1559" s="175" t="s">
        <v>167</v>
      </c>
      <c r="AU1559" s="175" t="s">
        <v>157</v>
      </c>
      <c r="AV1559" s="13" t="s">
        <v>81</v>
      </c>
      <c r="AW1559" s="13" t="s">
        <v>30</v>
      </c>
      <c r="AX1559" s="13" t="s">
        <v>76</v>
      </c>
      <c r="AY1559" s="175" t="s">
        <v>150</v>
      </c>
    </row>
    <row r="1560" spans="2:51" s="13" customFormat="1" ht="11.25">
      <c r="B1560" s="173"/>
      <c r="D1560" s="174" t="s">
        <v>167</v>
      </c>
      <c r="E1560" s="175" t="s">
        <v>1</v>
      </c>
      <c r="F1560" s="176" t="s">
        <v>1368</v>
      </c>
      <c r="H1560" s="175" t="s">
        <v>1</v>
      </c>
      <c r="I1560" s="177"/>
      <c r="L1560" s="173"/>
      <c r="M1560" s="178"/>
      <c r="N1560" s="179"/>
      <c r="O1560" s="179"/>
      <c r="P1560" s="179"/>
      <c r="Q1560" s="179"/>
      <c r="R1560" s="179"/>
      <c r="S1560" s="179"/>
      <c r="T1560" s="180"/>
      <c r="AT1560" s="175" t="s">
        <v>167</v>
      </c>
      <c r="AU1560" s="175" t="s">
        <v>157</v>
      </c>
      <c r="AV1560" s="13" t="s">
        <v>81</v>
      </c>
      <c r="AW1560" s="13" t="s">
        <v>30</v>
      </c>
      <c r="AX1560" s="13" t="s">
        <v>76</v>
      </c>
      <c r="AY1560" s="175" t="s">
        <v>150</v>
      </c>
    </row>
    <row r="1561" spans="2:51" s="14" customFormat="1" ht="11.25">
      <c r="B1561" s="181"/>
      <c r="D1561" s="174" t="s">
        <v>167</v>
      </c>
      <c r="E1561" s="182" t="s">
        <v>1</v>
      </c>
      <c r="F1561" s="183" t="s">
        <v>1388</v>
      </c>
      <c r="H1561" s="184">
        <v>39.1</v>
      </c>
      <c r="I1561" s="185"/>
      <c r="L1561" s="181"/>
      <c r="M1561" s="186"/>
      <c r="N1561" s="187"/>
      <c r="O1561" s="187"/>
      <c r="P1561" s="187"/>
      <c r="Q1561" s="187"/>
      <c r="R1561" s="187"/>
      <c r="S1561" s="187"/>
      <c r="T1561" s="188"/>
      <c r="AT1561" s="182" t="s">
        <v>167</v>
      </c>
      <c r="AU1561" s="182" t="s">
        <v>157</v>
      </c>
      <c r="AV1561" s="14" t="s">
        <v>157</v>
      </c>
      <c r="AW1561" s="14" t="s">
        <v>30</v>
      </c>
      <c r="AX1561" s="14" t="s">
        <v>76</v>
      </c>
      <c r="AY1561" s="182" t="s">
        <v>150</v>
      </c>
    </row>
    <row r="1562" spans="2:51" s="14" customFormat="1" ht="11.25">
      <c r="B1562" s="181"/>
      <c r="D1562" s="174" t="s">
        <v>167</v>
      </c>
      <c r="E1562" s="182" t="s">
        <v>1</v>
      </c>
      <c r="F1562" s="183" t="s">
        <v>1389</v>
      </c>
      <c r="H1562" s="184">
        <v>1.3</v>
      </c>
      <c r="I1562" s="185"/>
      <c r="L1562" s="181"/>
      <c r="M1562" s="186"/>
      <c r="N1562" s="187"/>
      <c r="O1562" s="187"/>
      <c r="P1562" s="187"/>
      <c r="Q1562" s="187"/>
      <c r="R1562" s="187"/>
      <c r="S1562" s="187"/>
      <c r="T1562" s="188"/>
      <c r="AT1562" s="182" t="s">
        <v>167</v>
      </c>
      <c r="AU1562" s="182" t="s">
        <v>157</v>
      </c>
      <c r="AV1562" s="14" t="s">
        <v>157</v>
      </c>
      <c r="AW1562" s="14" t="s">
        <v>30</v>
      </c>
      <c r="AX1562" s="14" t="s">
        <v>76</v>
      </c>
      <c r="AY1562" s="182" t="s">
        <v>150</v>
      </c>
    </row>
    <row r="1563" spans="2:51" s="14" customFormat="1" ht="11.25">
      <c r="B1563" s="181"/>
      <c r="D1563" s="174" t="s">
        <v>167</v>
      </c>
      <c r="E1563" s="182" t="s">
        <v>1</v>
      </c>
      <c r="F1563" s="183" t="s">
        <v>1390</v>
      </c>
      <c r="H1563" s="184">
        <v>5.4</v>
      </c>
      <c r="I1563" s="185"/>
      <c r="L1563" s="181"/>
      <c r="M1563" s="186"/>
      <c r="N1563" s="187"/>
      <c r="O1563" s="187"/>
      <c r="P1563" s="187"/>
      <c r="Q1563" s="187"/>
      <c r="R1563" s="187"/>
      <c r="S1563" s="187"/>
      <c r="T1563" s="188"/>
      <c r="AT1563" s="182" t="s">
        <v>167</v>
      </c>
      <c r="AU1563" s="182" t="s">
        <v>157</v>
      </c>
      <c r="AV1563" s="14" t="s">
        <v>157</v>
      </c>
      <c r="AW1563" s="14" t="s">
        <v>30</v>
      </c>
      <c r="AX1563" s="14" t="s">
        <v>76</v>
      </c>
      <c r="AY1563" s="182" t="s">
        <v>150</v>
      </c>
    </row>
    <row r="1564" spans="2:51" s="13" customFormat="1" ht="11.25">
      <c r="B1564" s="173"/>
      <c r="D1564" s="174" t="s">
        <v>167</v>
      </c>
      <c r="E1564" s="175" t="s">
        <v>1</v>
      </c>
      <c r="F1564" s="176" t="s">
        <v>1369</v>
      </c>
      <c r="H1564" s="175" t="s">
        <v>1</v>
      </c>
      <c r="I1564" s="177"/>
      <c r="L1564" s="173"/>
      <c r="M1564" s="178"/>
      <c r="N1564" s="179"/>
      <c r="O1564" s="179"/>
      <c r="P1564" s="179"/>
      <c r="Q1564" s="179"/>
      <c r="R1564" s="179"/>
      <c r="S1564" s="179"/>
      <c r="T1564" s="180"/>
      <c r="AT1564" s="175" t="s">
        <v>167</v>
      </c>
      <c r="AU1564" s="175" t="s">
        <v>157</v>
      </c>
      <c r="AV1564" s="13" t="s">
        <v>81</v>
      </c>
      <c r="AW1564" s="13" t="s">
        <v>30</v>
      </c>
      <c r="AX1564" s="13" t="s">
        <v>76</v>
      </c>
      <c r="AY1564" s="175" t="s">
        <v>150</v>
      </c>
    </row>
    <row r="1565" spans="2:51" s="14" customFormat="1" ht="11.25">
      <c r="B1565" s="181"/>
      <c r="D1565" s="174" t="s">
        <v>167</v>
      </c>
      <c r="E1565" s="182" t="s">
        <v>1</v>
      </c>
      <c r="F1565" s="183" t="s">
        <v>1391</v>
      </c>
      <c r="H1565" s="184">
        <v>7.2</v>
      </c>
      <c r="I1565" s="185"/>
      <c r="L1565" s="181"/>
      <c r="M1565" s="186"/>
      <c r="N1565" s="187"/>
      <c r="O1565" s="187"/>
      <c r="P1565" s="187"/>
      <c r="Q1565" s="187"/>
      <c r="R1565" s="187"/>
      <c r="S1565" s="187"/>
      <c r="T1565" s="188"/>
      <c r="AT1565" s="182" t="s">
        <v>167</v>
      </c>
      <c r="AU1565" s="182" t="s">
        <v>157</v>
      </c>
      <c r="AV1565" s="14" t="s">
        <v>157</v>
      </c>
      <c r="AW1565" s="14" t="s">
        <v>30</v>
      </c>
      <c r="AX1565" s="14" t="s">
        <v>76</v>
      </c>
      <c r="AY1565" s="182" t="s">
        <v>150</v>
      </c>
    </row>
    <row r="1566" spans="2:51" s="13" customFormat="1" ht="11.25">
      <c r="B1566" s="173"/>
      <c r="D1566" s="174" t="s">
        <v>167</v>
      </c>
      <c r="E1566" s="175" t="s">
        <v>1</v>
      </c>
      <c r="F1566" s="176" t="s">
        <v>1371</v>
      </c>
      <c r="H1566" s="175" t="s">
        <v>1</v>
      </c>
      <c r="I1566" s="177"/>
      <c r="L1566" s="173"/>
      <c r="M1566" s="178"/>
      <c r="N1566" s="179"/>
      <c r="O1566" s="179"/>
      <c r="P1566" s="179"/>
      <c r="Q1566" s="179"/>
      <c r="R1566" s="179"/>
      <c r="S1566" s="179"/>
      <c r="T1566" s="180"/>
      <c r="AT1566" s="175" t="s">
        <v>167</v>
      </c>
      <c r="AU1566" s="175" t="s">
        <v>157</v>
      </c>
      <c r="AV1566" s="13" t="s">
        <v>81</v>
      </c>
      <c r="AW1566" s="13" t="s">
        <v>30</v>
      </c>
      <c r="AX1566" s="13" t="s">
        <v>76</v>
      </c>
      <c r="AY1566" s="175" t="s">
        <v>150</v>
      </c>
    </row>
    <row r="1567" spans="2:51" s="14" customFormat="1" ht="11.25">
      <c r="B1567" s="181"/>
      <c r="D1567" s="174" t="s">
        <v>167</v>
      </c>
      <c r="E1567" s="182" t="s">
        <v>1</v>
      </c>
      <c r="F1567" s="183" t="s">
        <v>1392</v>
      </c>
      <c r="H1567" s="184">
        <v>3.5</v>
      </c>
      <c r="I1567" s="185"/>
      <c r="L1567" s="181"/>
      <c r="M1567" s="186"/>
      <c r="N1567" s="187"/>
      <c r="O1567" s="187"/>
      <c r="P1567" s="187"/>
      <c r="Q1567" s="187"/>
      <c r="R1567" s="187"/>
      <c r="S1567" s="187"/>
      <c r="T1567" s="188"/>
      <c r="AT1567" s="182" t="s">
        <v>167</v>
      </c>
      <c r="AU1567" s="182" t="s">
        <v>157</v>
      </c>
      <c r="AV1567" s="14" t="s">
        <v>157</v>
      </c>
      <c r="AW1567" s="14" t="s">
        <v>30</v>
      </c>
      <c r="AX1567" s="14" t="s">
        <v>76</v>
      </c>
      <c r="AY1567" s="182" t="s">
        <v>150</v>
      </c>
    </row>
    <row r="1568" spans="2:51" s="16" customFormat="1" ht="11.25">
      <c r="B1568" s="197"/>
      <c r="D1568" s="174" t="s">
        <v>167</v>
      </c>
      <c r="E1568" s="198" t="s">
        <v>1</v>
      </c>
      <c r="F1568" s="199" t="s">
        <v>299</v>
      </c>
      <c r="H1568" s="200">
        <v>56.5</v>
      </c>
      <c r="I1568" s="201"/>
      <c r="L1568" s="197"/>
      <c r="M1568" s="202"/>
      <c r="N1568" s="203"/>
      <c r="O1568" s="203"/>
      <c r="P1568" s="203"/>
      <c r="Q1568" s="203"/>
      <c r="R1568" s="203"/>
      <c r="S1568" s="203"/>
      <c r="T1568" s="204"/>
      <c r="AT1568" s="198" t="s">
        <v>167</v>
      </c>
      <c r="AU1568" s="198" t="s">
        <v>157</v>
      </c>
      <c r="AV1568" s="16" t="s">
        <v>162</v>
      </c>
      <c r="AW1568" s="16" t="s">
        <v>30</v>
      </c>
      <c r="AX1568" s="16" t="s">
        <v>76</v>
      </c>
      <c r="AY1568" s="198" t="s">
        <v>150</v>
      </c>
    </row>
    <row r="1569" spans="1:65" s="13" customFormat="1" ht="11.25">
      <c r="B1569" s="173"/>
      <c r="D1569" s="174" t="s">
        <v>167</v>
      </c>
      <c r="E1569" s="175" t="s">
        <v>1</v>
      </c>
      <c r="F1569" s="176" t="s">
        <v>1373</v>
      </c>
      <c r="H1569" s="175" t="s">
        <v>1</v>
      </c>
      <c r="I1569" s="177"/>
      <c r="L1569" s="173"/>
      <c r="M1569" s="178"/>
      <c r="N1569" s="179"/>
      <c r="O1569" s="179"/>
      <c r="P1569" s="179"/>
      <c r="Q1569" s="179"/>
      <c r="R1569" s="179"/>
      <c r="S1569" s="179"/>
      <c r="T1569" s="180"/>
      <c r="AT1569" s="175" t="s">
        <v>167</v>
      </c>
      <c r="AU1569" s="175" t="s">
        <v>157</v>
      </c>
      <c r="AV1569" s="13" t="s">
        <v>81</v>
      </c>
      <c r="AW1569" s="13" t="s">
        <v>30</v>
      </c>
      <c r="AX1569" s="13" t="s">
        <v>76</v>
      </c>
      <c r="AY1569" s="175" t="s">
        <v>150</v>
      </c>
    </row>
    <row r="1570" spans="1:65" s="14" customFormat="1" ht="11.25">
      <c r="B1570" s="181"/>
      <c r="D1570" s="174" t="s">
        <v>167</v>
      </c>
      <c r="E1570" s="182" t="s">
        <v>1</v>
      </c>
      <c r="F1570" s="183" t="s">
        <v>1393</v>
      </c>
      <c r="H1570" s="184">
        <v>37.799999999999997</v>
      </c>
      <c r="I1570" s="185"/>
      <c r="L1570" s="181"/>
      <c r="M1570" s="186"/>
      <c r="N1570" s="187"/>
      <c r="O1570" s="187"/>
      <c r="P1570" s="187"/>
      <c r="Q1570" s="187"/>
      <c r="R1570" s="187"/>
      <c r="S1570" s="187"/>
      <c r="T1570" s="188"/>
      <c r="AT1570" s="182" t="s">
        <v>167</v>
      </c>
      <c r="AU1570" s="182" t="s">
        <v>157</v>
      </c>
      <c r="AV1570" s="14" t="s">
        <v>157</v>
      </c>
      <c r="AW1570" s="14" t="s">
        <v>30</v>
      </c>
      <c r="AX1570" s="14" t="s">
        <v>76</v>
      </c>
      <c r="AY1570" s="182" t="s">
        <v>150</v>
      </c>
    </row>
    <row r="1571" spans="1:65" s="16" customFormat="1" ht="11.25">
      <c r="B1571" s="197"/>
      <c r="D1571" s="174" t="s">
        <v>167</v>
      </c>
      <c r="E1571" s="198" t="s">
        <v>1</v>
      </c>
      <c r="F1571" s="199" t="s">
        <v>299</v>
      </c>
      <c r="H1571" s="200">
        <v>37.799999999999997</v>
      </c>
      <c r="I1571" s="201"/>
      <c r="L1571" s="197"/>
      <c r="M1571" s="202"/>
      <c r="N1571" s="203"/>
      <c r="O1571" s="203"/>
      <c r="P1571" s="203"/>
      <c r="Q1571" s="203"/>
      <c r="R1571" s="203"/>
      <c r="S1571" s="203"/>
      <c r="T1571" s="204"/>
      <c r="AT1571" s="198" t="s">
        <v>167</v>
      </c>
      <c r="AU1571" s="198" t="s">
        <v>157</v>
      </c>
      <c r="AV1571" s="16" t="s">
        <v>162</v>
      </c>
      <c r="AW1571" s="16" t="s">
        <v>30</v>
      </c>
      <c r="AX1571" s="16" t="s">
        <v>76</v>
      </c>
      <c r="AY1571" s="198" t="s">
        <v>150</v>
      </c>
    </row>
    <row r="1572" spans="1:65" s="15" customFormat="1" ht="11.25">
      <c r="B1572" s="189"/>
      <c r="D1572" s="174" t="s">
        <v>167</v>
      </c>
      <c r="E1572" s="190" t="s">
        <v>1</v>
      </c>
      <c r="F1572" s="191" t="s">
        <v>173</v>
      </c>
      <c r="H1572" s="192">
        <v>161.608</v>
      </c>
      <c r="I1572" s="193"/>
      <c r="L1572" s="189"/>
      <c r="M1572" s="194"/>
      <c r="N1572" s="195"/>
      <c r="O1572" s="195"/>
      <c r="P1572" s="195"/>
      <c r="Q1572" s="195"/>
      <c r="R1572" s="195"/>
      <c r="S1572" s="195"/>
      <c r="T1572" s="196"/>
      <c r="AT1572" s="190" t="s">
        <v>167</v>
      </c>
      <c r="AU1572" s="190" t="s">
        <v>157</v>
      </c>
      <c r="AV1572" s="15" t="s">
        <v>156</v>
      </c>
      <c r="AW1572" s="15" t="s">
        <v>30</v>
      </c>
      <c r="AX1572" s="15" t="s">
        <v>81</v>
      </c>
      <c r="AY1572" s="190" t="s">
        <v>150</v>
      </c>
    </row>
    <row r="1573" spans="1:65" s="2" customFormat="1" ht="16.5" customHeight="1">
      <c r="A1573" s="33"/>
      <c r="B1573" s="158"/>
      <c r="C1573" s="159" t="s">
        <v>1394</v>
      </c>
      <c r="D1573" s="159" t="s">
        <v>152</v>
      </c>
      <c r="E1573" s="160" t="s">
        <v>1395</v>
      </c>
      <c r="F1573" s="161" t="s">
        <v>1396</v>
      </c>
      <c r="G1573" s="162" t="s">
        <v>459</v>
      </c>
      <c r="H1573" s="163">
        <v>1.4</v>
      </c>
      <c r="I1573" s="164"/>
      <c r="J1573" s="163">
        <f>ROUND(I1573*H1573,3)</f>
        <v>0</v>
      </c>
      <c r="K1573" s="165"/>
      <c r="L1573" s="34"/>
      <c r="M1573" s="166" t="s">
        <v>1</v>
      </c>
      <c r="N1573" s="167" t="s">
        <v>42</v>
      </c>
      <c r="O1573" s="59"/>
      <c r="P1573" s="168">
        <f>O1573*H1573</f>
        <v>0</v>
      </c>
      <c r="Q1573" s="168">
        <v>0</v>
      </c>
      <c r="R1573" s="168">
        <f>Q1573*H1573</f>
        <v>0</v>
      </c>
      <c r="S1573" s="168">
        <v>1.3500000000000001E-3</v>
      </c>
      <c r="T1573" s="169">
        <f>S1573*H1573</f>
        <v>1.89E-3</v>
      </c>
      <c r="U1573" s="33"/>
      <c r="V1573" s="33"/>
      <c r="W1573" s="33"/>
      <c r="X1573" s="33"/>
      <c r="Y1573" s="33"/>
      <c r="Z1573" s="33"/>
      <c r="AA1573" s="33"/>
      <c r="AB1573" s="33"/>
      <c r="AC1573" s="33"/>
      <c r="AD1573" s="33"/>
      <c r="AE1573" s="33"/>
      <c r="AR1573" s="170" t="s">
        <v>241</v>
      </c>
      <c r="AT1573" s="170" t="s">
        <v>152</v>
      </c>
      <c r="AU1573" s="170" t="s">
        <v>157</v>
      </c>
      <c r="AY1573" s="18" t="s">
        <v>150</v>
      </c>
      <c r="BE1573" s="171">
        <f>IF(N1573="základná",J1573,0)</f>
        <v>0</v>
      </c>
      <c r="BF1573" s="171">
        <f>IF(N1573="znížená",J1573,0)</f>
        <v>0</v>
      </c>
      <c r="BG1573" s="171">
        <f>IF(N1573="zákl. prenesená",J1573,0)</f>
        <v>0</v>
      </c>
      <c r="BH1573" s="171">
        <f>IF(N1573="zníž. prenesená",J1573,0)</f>
        <v>0</v>
      </c>
      <c r="BI1573" s="171">
        <f>IF(N1573="nulová",J1573,0)</f>
        <v>0</v>
      </c>
      <c r="BJ1573" s="18" t="s">
        <v>157</v>
      </c>
      <c r="BK1573" s="172">
        <f>ROUND(I1573*H1573,3)</f>
        <v>0</v>
      </c>
      <c r="BL1573" s="18" t="s">
        <v>241</v>
      </c>
      <c r="BM1573" s="170" t="s">
        <v>1397</v>
      </c>
    </row>
    <row r="1574" spans="1:65" s="13" customFormat="1" ht="11.25">
      <c r="B1574" s="173"/>
      <c r="D1574" s="174" t="s">
        <v>167</v>
      </c>
      <c r="E1574" s="175" t="s">
        <v>1</v>
      </c>
      <c r="F1574" s="176" t="s">
        <v>215</v>
      </c>
      <c r="H1574" s="175" t="s">
        <v>1</v>
      </c>
      <c r="I1574" s="177"/>
      <c r="L1574" s="173"/>
      <c r="M1574" s="178"/>
      <c r="N1574" s="179"/>
      <c r="O1574" s="179"/>
      <c r="P1574" s="179"/>
      <c r="Q1574" s="179"/>
      <c r="R1574" s="179"/>
      <c r="S1574" s="179"/>
      <c r="T1574" s="180"/>
      <c r="AT1574" s="175" t="s">
        <v>167</v>
      </c>
      <c r="AU1574" s="175" t="s">
        <v>157</v>
      </c>
      <c r="AV1574" s="13" t="s">
        <v>81</v>
      </c>
      <c r="AW1574" s="13" t="s">
        <v>30</v>
      </c>
      <c r="AX1574" s="13" t="s">
        <v>76</v>
      </c>
      <c r="AY1574" s="175" t="s">
        <v>150</v>
      </c>
    </row>
    <row r="1575" spans="1:65" s="13" customFormat="1" ht="11.25">
      <c r="B1575" s="173"/>
      <c r="D1575" s="174" t="s">
        <v>167</v>
      </c>
      <c r="E1575" s="175" t="s">
        <v>1</v>
      </c>
      <c r="F1575" s="176" t="s">
        <v>1341</v>
      </c>
      <c r="H1575" s="175" t="s">
        <v>1</v>
      </c>
      <c r="I1575" s="177"/>
      <c r="L1575" s="173"/>
      <c r="M1575" s="178"/>
      <c r="N1575" s="179"/>
      <c r="O1575" s="179"/>
      <c r="P1575" s="179"/>
      <c r="Q1575" s="179"/>
      <c r="R1575" s="179"/>
      <c r="S1575" s="179"/>
      <c r="T1575" s="180"/>
      <c r="AT1575" s="175" t="s">
        <v>167</v>
      </c>
      <c r="AU1575" s="175" t="s">
        <v>157</v>
      </c>
      <c r="AV1575" s="13" t="s">
        <v>81</v>
      </c>
      <c r="AW1575" s="13" t="s">
        <v>30</v>
      </c>
      <c r="AX1575" s="13" t="s">
        <v>76</v>
      </c>
      <c r="AY1575" s="175" t="s">
        <v>150</v>
      </c>
    </row>
    <row r="1576" spans="1:65" s="14" customFormat="1" ht="11.25">
      <c r="B1576" s="181"/>
      <c r="D1576" s="174" t="s">
        <v>167</v>
      </c>
      <c r="E1576" s="182" t="s">
        <v>1</v>
      </c>
      <c r="F1576" s="183" t="s">
        <v>1197</v>
      </c>
      <c r="H1576" s="184">
        <v>1.4</v>
      </c>
      <c r="I1576" s="185"/>
      <c r="L1576" s="181"/>
      <c r="M1576" s="186"/>
      <c r="N1576" s="187"/>
      <c r="O1576" s="187"/>
      <c r="P1576" s="187"/>
      <c r="Q1576" s="187"/>
      <c r="R1576" s="187"/>
      <c r="S1576" s="187"/>
      <c r="T1576" s="188"/>
      <c r="AT1576" s="182" t="s">
        <v>167</v>
      </c>
      <c r="AU1576" s="182" t="s">
        <v>157</v>
      </c>
      <c r="AV1576" s="14" t="s">
        <v>157</v>
      </c>
      <c r="AW1576" s="14" t="s">
        <v>30</v>
      </c>
      <c r="AX1576" s="14" t="s">
        <v>81</v>
      </c>
      <c r="AY1576" s="182" t="s">
        <v>150</v>
      </c>
    </row>
    <row r="1577" spans="1:65" s="2" customFormat="1" ht="16.5" customHeight="1">
      <c r="A1577" s="33"/>
      <c r="B1577" s="158"/>
      <c r="C1577" s="159" t="s">
        <v>1398</v>
      </c>
      <c r="D1577" s="159" t="s">
        <v>152</v>
      </c>
      <c r="E1577" s="160" t="s">
        <v>1399</v>
      </c>
      <c r="F1577" s="161" t="s">
        <v>1400</v>
      </c>
      <c r="G1577" s="162" t="s">
        <v>350</v>
      </c>
      <c r="H1577" s="163">
        <v>1</v>
      </c>
      <c r="I1577" s="164"/>
      <c r="J1577" s="163">
        <f>ROUND(I1577*H1577,3)</f>
        <v>0</v>
      </c>
      <c r="K1577" s="165"/>
      <c r="L1577" s="34"/>
      <c r="M1577" s="166" t="s">
        <v>1</v>
      </c>
      <c r="N1577" s="167" t="s">
        <v>42</v>
      </c>
      <c r="O1577" s="59"/>
      <c r="P1577" s="168">
        <f>O1577*H1577</f>
        <v>0</v>
      </c>
      <c r="Q1577" s="168">
        <v>0</v>
      </c>
      <c r="R1577" s="168">
        <f>Q1577*H1577</f>
        <v>0</v>
      </c>
      <c r="S1577" s="168">
        <v>0</v>
      </c>
      <c r="T1577" s="169">
        <f>S1577*H1577</f>
        <v>0</v>
      </c>
      <c r="U1577" s="33"/>
      <c r="V1577" s="33"/>
      <c r="W1577" s="33"/>
      <c r="X1577" s="33"/>
      <c r="Y1577" s="33"/>
      <c r="Z1577" s="33"/>
      <c r="AA1577" s="33"/>
      <c r="AB1577" s="33"/>
      <c r="AC1577" s="33"/>
      <c r="AD1577" s="33"/>
      <c r="AE1577" s="33"/>
      <c r="AR1577" s="170" t="s">
        <v>156</v>
      </c>
      <c r="AT1577" s="170" t="s">
        <v>152</v>
      </c>
      <c r="AU1577" s="170" t="s">
        <v>157</v>
      </c>
      <c r="AY1577" s="18" t="s">
        <v>150</v>
      </c>
      <c r="BE1577" s="171">
        <f>IF(N1577="základná",J1577,0)</f>
        <v>0</v>
      </c>
      <c r="BF1577" s="171">
        <f>IF(N1577="znížená",J1577,0)</f>
        <v>0</v>
      </c>
      <c r="BG1577" s="171">
        <f>IF(N1577="zákl. prenesená",J1577,0)</f>
        <v>0</v>
      </c>
      <c r="BH1577" s="171">
        <f>IF(N1577="zníž. prenesená",J1577,0)</f>
        <v>0</v>
      </c>
      <c r="BI1577" s="171">
        <f>IF(N1577="nulová",J1577,0)</f>
        <v>0</v>
      </c>
      <c r="BJ1577" s="18" t="s">
        <v>157</v>
      </c>
      <c r="BK1577" s="172">
        <f>ROUND(I1577*H1577,3)</f>
        <v>0</v>
      </c>
      <c r="BL1577" s="18" t="s">
        <v>156</v>
      </c>
      <c r="BM1577" s="170" t="s">
        <v>1401</v>
      </c>
    </row>
    <row r="1578" spans="1:65" s="2" customFormat="1" ht="16.5" customHeight="1">
      <c r="A1578" s="33"/>
      <c r="B1578" s="158"/>
      <c r="C1578" s="159" t="s">
        <v>1402</v>
      </c>
      <c r="D1578" s="159" t="s">
        <v>152</v>
      </c>
      <c r="E1578" s="160" t="s">
        <v>1403</v>
      </c>
      <c r="F1578" s="161" t="s">
        <v>1404</v>
      </c>
      <c r="G1578" s="162" t="s">
        <v>350</v>
      </c>
      <c r="H1578" s="163">
        <v>1</v>
      </c>
      <c r="I1578" s="164"/>
      <c r="J1578" s="163">
        <f>ROUND(I1578*H1578,3)</f>
        <v>0</v>
      </c>
      <c r="K1578" s="165"/>
      <c r="L1578" s="34"/>
      <c r="M1578" s="166" t="s">
        <v>1</v>
      </c>
      <c r="N1578" s="167" t="s">
        <v>42</v>
      </c>
      <c r="O1578" s="59"/>
      <c r="P1578" s="168">
        <f>O1578*H1578</f>
        <v>0</v>
      </c>
      <c r="Q1578" s="168">
        <v>0</v>
      </c>
      <c r="R1578" s="168">
        <f>Q1578*H1578</f>
        <v>0</v>
      </c>
      <c r="S1578" s="168">
        <v>0</v>
      </c>
      <c r="T1578" s="169">
        <f>S1578*H1578</f>
        <v>0</v>
      </c>
      <c r="U1578" s="33"/>
      <c r="V1578" s="33"/>
      <c r="W1578" s="33"/>
      <c r="X1578" s="33"/>
      <c r="Y1578" s="33"/>
      <c r="Z1578" s="33"/>
      <c r="AA1578" s="33"/>
      <c r="AB1578" s="33"/>
      <c r="AC1578" s="33"/>
      <c r="AD1578" s="33"/>
      <c r="AE1578" s="33"/>
      <c r="AR1578" s="170" t="s">
        <v>156</v>
      </c>
      <c r="AT1578" s="170" t="s">
        <v>152</v>
      </c>
      <c r="AU1578" s="170" t="s">
        <v>157</v>
      </c>
      <c r="AY1578" s="18" t="s">
        <v>150</v>
      </c>
      <c r="BE1578" s="171">
        <f>IF(N1578="základná",J1578,0)</f>
        <v>0</v>
      </c>
      <c r="BF1578" s="171">
        <f>IF(N1578="znížená",J1578,0)</f>
        <v>0</v>
      </c>
      <c r="BG1578" s="171">
        <f>IF(N1578="zákl. prenesená",J1578,0)</f>
        <v>0</v>
      </c>
      <c r="BH1578" s="171">
        <f>IF(N1578="zníž. prenesená",J1578,0)</f>
        <v>0</v>
      </c>
      <c r="BI1578" s="171">
        <f>IF(N1578="nulová",J1578,0)</f>
        <v>0</v>
      </c>
      <c r="BJ1578" s="18" t="s">
        <v>157</v>
      </c>
      <c r="BK1578" s="172">
        <f>ROUND(I1578*H1578,3)</f>
        <v>0</v>
      </c>
      <c r="BL1578" s="18" t="s">
        <v>156</v>
      </c>
      <c r="BM1578" s="170" t="s">
        <v>1405</v>
      </c>
    </row>
    <row r="1579" spans="1:65" s="2" customFormat="1" ht="16.5" customHeight="1">
      <c r="A1579" s="33"/>
      <c r="B1579" s="158"/>
      <c r="C1579" s="159" t="s">
        <v>1406</v>
      </c>
      <c r="D1579" s="159" t="s">
        <v>152</v>
      </c>
      <c r="E1579" s="160" t="s">
        <v>1407</v>
      </c>
      <c r="F1579" s="161" t="s">
        <v>1408</v>
      </c>
      <c r="G1579" s="162" t="s">
        <v>350</v>
      </c>
      <c r="H1579" s="163">
        <v>2</v>
      </c>
      <c r="I1579" s="164"/>
      <c r="J1579" s="163">
        <f>ROUND(I1579*H1579,3)</f>
        <v>0</v>
      </c>
      <c r="K1579" s="165"/>
      <c r="L1579" s="34"/>
      <c r="M1579" s="166" t="s">
        <v>1</v>
      </c>
      <c r="N1579" s="167" t="s">
        <v>42</v>
      </c>
      <c r="O1579" s="59"/>
      <c r="P1579" s="168">
        <f>O1579*H1579</f>
        <v>0</v>
      </c>
      <c r="Q1579" s="168">
        <v>0</v>
      </c>
      <c r="R1579" s="168">
        <f>Q1579*H1579</f>
        <v>0</v>
      </c>
      <c r="S1579" s="168">
        <v>0</v>
      </c>
      <c r="T1579" s="169">
        <f>S1579*H1579</f>
        <v>0</v>
      </c>
      <c r="U1579" s="33"/>
      <c r="V1579" s="33"/>
      <c r="W1579" s="33"/>
      <c r="X1579" s="33"/>
      <c r="Y1579" s="33"/>
      <c r="Z1579" s="33"/>
      <c r="AA1579" s="33"/>
      <c r="AB1579" s="33"/>
      <c r="AC1579" s="33"/>
      <c r="AD1579" s="33"/>
      <c r="AE1579" s="33"/>
      <c r="AR1579" s="170" t="s">
        <v>156</v>
      </c>
      <c r="AT1579" s="170" t="s">
        <v>152</v>
      </c>
      <c r="AU1579" s="170" t="s">
        <v>157</v>
      </c>
      <c r="AY1579" s="18" t="s">
        <v>150</v>
      </c>
      <c r="BE1579" s="171">
        <f>IF(N1579="základná",J1579,0)</f>
        <v>0</v>
      </c>
      <c r="BF1579" s="171">
        <f>IF(N1579="znížená",J1579,0)</f>
        <v>0</v>
      </c>
      <c r="BG1579" s="171">
        <f>IF(N1579="zákl. prenesená",J1579,0)</f>
        <v>0</v>
      </c>
      <c r="BH1579" s="171">
        <f>IF(N1579="zníž. prenesená",J1579,0)</f>
        <v>0</v>
      </c>
      <c r="BI1579" s="171">
        <f>IF(N1579="nulová",J1579,0)</f>
        <v>0</v>
      </c>
      <c r="BJ1579" s="18" t="s">
        <v>157</v>
      </c>
      <c r="BK1579" s="172">
        <f>ROUND(I1579*H1579,3)</f>
        <v>0</v>
      </c>
      <c r="BL1579" s="18" t="s">
        <v>156</v>
      </c>
      <c r="BM1579" s="170" t="s">
        <v>1409</v>
      </c>
    </row>
    <row r="1580" spans="1:65" s="2" customFormat="1" ht="16.5" customHeight="1">
      <c r="A1580" s="33"/>
      <c r="B1580" s="158"/>
      <c r="C1580" s="159" t="s">
        <v>1410</v>
      </c>
      <c r="D1580" s="159" t="s">
        <v>152</v>
      </c>
      <c r="E1580" s="160" t="s">
        <v>1411</v>
      </c>
      <c r="F1580" s="161" t="s">
        <v>1412</v>
      </c>
      <c r="G1580" s="162" t="s">
        <v>350</v>
      </c>
      <c r="H1580" s="163">
        <v>1</v>
      </c>
      <c r="I1580" s="164"/>
      <c r="J1580" s="163">
        <f>ROUND(I1580*H1580,3)</f>
        <v>0</v>
      </c>
      <c r="K1580" s="165"/>
      <c r="L1580" s="34"/>
      <c r="M1580" s="166" t="s">
        <v>1</v>
      </c>
      <c r="N1580" s="167" t="s">
        <v>42</v>
      </c>
      <c r="O1580" s="59"/>
      <c r="P1580" s="168">
        <f>O1580*H1580</f>
        <v>0</v>
      </c>
      <c r="Q1580" s="168">
        <v>0</v>
      </c>
      <c r="R1580" s="168">
        <f>Q1580*H1580</f>
        <v>0</v>
      </c>
      <c r="S1580" s="168">
        <v>0</v>
      </c>
      <c r="T1580" s="169">
        <f>S1580*H1580</f>
        <v>0</v>
      </c>
      <c r="U1580" s="33"/>
      <c r="V1580" s="33"/>
      <c r="W1580" s="33"/>
      <c r="X1580" s="33"/>
      <c r="Y1580" s="33"/>
      <c r="Z1580" s="33"/>
      <c r="AA1580" s="33"/>
      <c r="AB1580" s="33"/>
      <c r="AC1580" s="33"/>
      <c r="AD1580" s="33"/>
      <c r="AE1580" s="33"/>
      <c r="AR1580" s="170" t="s">
        <v>156</v>
      </c>
      <c r="AT1580" s="170" t="s">
        <v>152</v>
      </c>
      <c r="AU1580" s="170" t="s">
        <v>157</v>
      </c>
      <c r="AY1580" s="18" t="s">
        <v>150</v>
      </c>
      <c r="BE1580" s="171">
        <f>IF(N1580="základná",J1580,0)</f>
        <v>0</v>
      </c>
      <c r="BF1580" s="171">
        <f>IF(N1580="znížená",J1580,0)</f>
        <v>0</v>
      </c>
      <c r="BG1580" s="171">
        <f>IF(N1580="zákl. prenesená",J1580,0)</f>
        <v>0</v>
      </c>
      <c r="BH1580" s="171">
        <f>IF(N1580="zníž. prenesená",J1580,0)</f>
        <v>0</v>
      </c>
      <c r="BI1580" s="171">
        <f>IF(N1580="nulová",J1580,0)</f>
        <v>0</v>
      </c>
      <c r="BJ1580" s="18" t="s">
        <v>157</v>
      </c>
      <c r="BK1580" s="172">
        <f>ROUND(I1580*H1580,3)</f>
        <v>0</v>
      </c>
      <c r="BL1580" s="18" t="s">
        <v>156</v>
      </c>
      <c r="BM1580" s="170" t="s">
        <v>1413</v>
      </c>
    </row>
    <row r="1581" spans="1:65" s="2" customFormat="1" ht="24" customHeight="1">
      <c r="A1581" s="33"/>
      <c r="B1581" s="158"/>
      <c r="C1581" s="159" t="s">
        <v>1414</v>
      </c>
      <c r="D1581" s="159" t="s">
        <v>152</v>
      </c>
      <c r="E1581" s="160" t="s">
        <v>1415</v>
      </c>
      <c r="F1581" s="161" t="s">
        <v>1416</v>
      </c>
      <c r="G1581" s="162" t="s">
        <v>155</v>
      </c>
      <c r="H1581" s="163">
        <v>20.2</v>
      </c>
      <c r="I1581" s="164"/>
      <c r="J1581" s="163">
        <f>ROUND(I1581*H1581,3)</f>
        <v>0</v>
      </c>
      <c r="K1581" s="165"/>
      <c r="L1581" s="34"/>
      <c r="M1581" s="166" t="s">
        <v>1</v>
      </c>
      <c r="N1581" s="167" t="s">
        <v>42</v>
      </c>
      <c r="O1581" s="59"/>
      <c r="P1581" s="168">
        <f>O1581*H1581</f>
        <v>0</v>
      </c>
      <c r="Q1581" s="168">
        <v>0</v>
      </c>
      <c r="R1581" s="168">
        <f>Q1581*H1581</f>
        <v>0</v>
      </c>
      <c r="S1581" s="168">
        <v>0.27</v>
      </c>
      <c r="T1581" s="169">
        <f>S1581*H1581</f>
        <v>5.4539999999999997</v>
      </c>
      <c r="U1581" s="33"/>
      <c r="V1581" s="33"/>
      <c r="W1581" s="33"/>
      <c r="X1581" s="33"/>
      <c r="Y1581" s="33"/>
      <c r="Z1581" s="33"/>
      <c r="AA1581" s="33"/>
      <c r="AB1581" s="33"/>
      <c r="AC1581" s="33"/>
      <c r="AD1581" s="33"/>
      <c r="AE1581" s="33"/>
      <c r="AR1581" s="170" t="s">
        <v>156</v>
      </c>
      <c r="AT1581" s="170" t="s">
        <v>152</v>
      </c>
      <c r="AU1581" s="170" t="s">
        <v>157</v>
      </c>
      <c r="AY1581" s="18" t="s">
        <v>150</v>
      </c>
      <c r="BE1581" s="171">
        <f>IF(N1581="základná",J1581,0)</f>
        <v>0</v>
      </c>
      <c r="BF1581" s="171">
        <f>IF(N1581="znížená",J1581,0)</f>
        <v>0</v>
      </c>
      <c r="BG1581" s="171">
        <f>IF(N1581="zákl. prenesená",J1581,0)</f>
        <v>0</v>
      </c>
      <c r="BH1581" s="171">
        <f>IF(N1581="zníž. prenesená",J1581,0)</f>
        <v>0</v>
      </c>
      <c r="BI1581" s="171">
        <f>IF(N1581="nulová",J1581,0)</f>
        <v>0</v>
      </c>
      <c r="BJ1581" s="18" t="s">
        <v>157</v>
      </c>
      <c r="BK1581" s="172">
        <f>ROUND(I1581*H1581,3)</f>
        <v>0</v>
      </c>
      <c r="BL1581" s="18" t="s">
        <v>156</v>
      </c>
      <c r="BM1581" s="170" t="s">
        <v>1417</v>
      </c>
    </row>
    <row r="1582" spans="1:65" s="13" customFormat="1" ht="11.25">
      <c r="B1582" s="173"/>
      <c r="D1582" s="174" t="s">
        <v>167</v>
      </c>
      <c r="E1582" s="175" t="s">
        <v>1</v>
      </c>
      <c r="F1582" s="176" t="s">
        <v>215</v>
      </c>
      <c r="H1582" s="175" t="s">
        <v>1</v>
      </c>
      <c r="I1582" s="177"/>
      <c r="L1582" s="173"/>
      <c r="M1582" s="178"/>
      <c r="N1582" s="179"/>
      <c r="O1582" s="179"/>
      <c r="P1582" s="179"/>
      <c r="Q1582" s="179"/>
      <c r="R1582" s="179"/>
      <c r="S1582" s="179"/>
      <c r="T1582" s="180"/>
      <c r="AT1582" s="175" t="s">
        <v>167</v>
      </c>
      <c r="AU1582" s="175" t="s">
        <v>157</v>
      </c>
      <c r="AV1582" s="13" t="s">
        <v>81</v>
      </c>
      <c r="AW1582" s="13" t="s">
        <v>30</v>
      </c>
      <c r="AX1582" s="13" t="s">
        <v>76</v>
      </c>
      <c r="AY1582" s="175" t="s">
        <v>150</v>
      </c>
    </row>
    <row r="1583" spans="1:65" s="13" customFormat="1" ht="11.25">
      <c r="B1583" s="173"/>
      <c r="D1583" s="174" t="s">
        <v>167</v>
      </c>
      <c r="E1583" s="175" t="s">
        <v>1</v>
      </c>
      <c r="F1583" s="176" t="s">
        <v>1418</v>
      </c>
      <c r="H1583" s="175" t="s">
        <v>1</v>
      </c>
      <c r="I1583" s="177"/>
      <c r="L1583" s="173"/>
      <c r="M1583" s="178"/>
      <c r="N1583" s="179"/>
      <c r="O1583" s="179"/>
      <c r="P1583" s="179"/>
      <c r="Q1583" s="179"/>
      <c r="R1583" s="179"/>
      <c r="S1583" s="179"/>
      <c r="T1583" s="180"/>
      <c r="AT1583" s="175" t="s">
        <v>167</v>
      </c>
      <c r="AU1583" s="175" t="s">
        <v>157</v>
      </c>
      <c r="AV1583" s="13" t="s">
        <v>81</v>
      </c>
      <c r="AW1583" s="13" t="s">
        <v>30</v>
      </c>
      <c r="AX1583" s="13" t="s">
        <v>76</v>
      </c>
      <c r="AY1583" s="175" t="s">
        <v>150</v>
      </c>
    </row>
    <row r="1584" spans="1:65" s="14" customFormat="1" ht="11.25">
      <c r="B1584" s="181"/>
      <c r="D1584" s="174" t="s">
        <v>167</v>
      </c>
      <c r="E1584" s="182" t="s">
        <v>1</v>
      </c>
      <c r="F1584" s="183" t="s">
        <v>1419</v>
      </c>
      <c r="H1584" s="184">
        <v>8.08</v>
      </c>
      <c r="I1584" s="185"/>
      <c r="L1584" s="181"/>
      <c r="M1584" s="186"/>
      <c r="N1584" s="187"/>
      <c r="O1584" s="187"/>
      <c r="P1584" s="187"/>
      <c r="Q1584" s="187"/>
      <c r="R1584" s="187"/>
      <c r="S1584" s="187"/>
      <c r="T1584" s="188"/>
      <c r="AT1584" s="182" t="s">
        <v>167</v>
      </c>
      <c r="AU1584" s="182" t="s">
        <v>157</v>
      </c>
      <c r="AV1584" s="14" t="s">
        <v>157</v>
      </c>
      <c r="AW1584" s="14" t="s">
        <v>30</v>
      </c>
      <c r="AX1584" s="14" t="s">
        <v>76</v>
      </c>
      <c r="AY1584" s="182" t="s">
        <v>150</v>
      </c>
    </row>
    <row r="1585" spans="1:65" s="16" customFormat="1" ht="11.25">
      <c r="B1585" s="197"/>
      <c r="D1585" s="174" t="s">
        <v>167</v>
      </c>
      <c r="E1585" s="198" t="s">
        <v>1</v>
      </c>
      <c r="F1585" s="199" t="s">
        <v>299</v>
      </c>
      <c r="H1585" s="200">
        <v>8.08</v>
      </c>
      <c r="I1585" s="201"/>
      <c r="L1585" s="197"/>
      <c r="M1585" s="202"/>
      <c r="N1585" s="203"/>
      <c r="O1585" s="203"/>
      <c r="P1585" s="203"/>
      <c r="Q1585" s="203"/>
      <c r="R1585" s="203"/>
      <c r="S1585" s="203"/>
      <c r="T1585" s="204"/>
      <c r="AT1585" s="198" t="s">
        <v>167</v>
      </c>
      <c r="AU1585" s="198" t="s">
        <v>157</v>
      </c>
      <c r="AV1585" s="16" t="s">
        <v>162</v>
      </c>
      <c r="AW1585" s="16" t="s">
        <v>30</v>
      </c>
      <c r="AX1585" s="16" t="s">
        <v>76</v>
      </c>
      <c r="AY1585" s="198" t="s">
        <v>150</v>
      </c>
    </row>
    <row r="1586" spans="1:65" s="13" customFormat="1" ht="11.25">
      <c r="B1586" s="173"/>
      <c r="D1586" s="174" t="s">
        <v>167</v>
      </c>
      <c r="E1586" s="175" t="s">
        <v>1</v>
      </c>
      <c r="F1586" s="176" t="s">
        <v>302</v>
      </c>
      <c r="H1586" s="175" t="s">
        <v>1</v>
      </c>
      <c r="I1586" s="177"/>
      <c r="L1586" s="173"/>
      <c r="M1586" s="178"/>
      <c r="N1586" s="179"/>
      <c r="O1586" s="179"/>
      <c r="P1586" s="179"/>
      <c r="Q1586" s="179"/>
      <c r="R1586" s="179"/>
      <c r="S1586" s="179"/>
      <c r="T1586" s="180"/>
      <c r="AT1586" s="175" t="s">
        <v>167</v>
      </c>
      <c r="AU1586" s="175" t="s">
        <v>157</v>
      </c>
      <c r="AV1586" s="13" t="s">
        <v>81</v>
      </c>
      <c r="AW1586" s="13" t="s">
        <v>30</v>
      </c>
      <c r="AX1586" s="13" t="s">
        <v>76</v>
      </c>
      <c r="AY1586" s="175" t="s">
        <v>150</v>
      </c>
    </row>
    <row r="1587" spans="1:65" s="13" customFormat="1" ht="11.25">
      <c r="B1587" s="173"/>
      <c r="D1587" s="174" t="s">
        <v>167</v>
      </c>
      <c r="E1587" s="175" t="s">
        <v>1</v>
      </c>
      <c r="F1587" s="176" t="s">
        <v>1420</v>
      </c>
      <c r="H1587" s="175" t="s">
        <v>1</v>
      </c>
      <c r="I1587" s="177"/>
      <c r="L1587" s="173"/>
      <c r="M1587" s="178"/>
      <c r="N1587" s="179"/>
      <c r="O1587" s="179"/>
      <c r="P1587" s="179"/>
      <c r="Q1587" s="179"/>
      <c r="R1587" s="179"/>
      <c r="S1587" s="179"/>
      <c r="T1587" s="180"/>
      <c r="AT1587" s="175" t="s">
        <v>167</v>
      </c>
      <c r="AU1587" s="175" t="s">
        <v>157</v>
      </c>
      <c r="AV1587" s="13" t="s">
        <v>81</v>
      </c>
      <c r="AW1587" s="13" t="s">
        <v>30</v>
      </c>
      <c r="AX1587" s="13" t="s">
        <v>76</v>
      </c>
      <c r="AY1587" s="175" t="s">
        <v>150</v>
      </c>
    </row>
    <row r="1588" spans="1:65" s="14" customFormat="1" ht="11.25">
      <c r="B1588" s="181"/>
      <c r="D1588" s="174" t="s">
        <v>167</v>
      </c>
      <c r="E1588" s="182" t="s">
        <v>1</v>
      </c>
      <c r="F1588" s="183" t="s">
        <v>1421</v>
      </c>
      <c r="H1588" s="184">
        <v>12.12</v>
      </c>
      <c r="I1588" s="185"/>
      <c r="L1588" s="181"/>
      <c r="M1588" s="186"/>
      <c r="N1588" s="187"/>
      <c r="O1588" s="187"/>
      <c r="P1588" s="187"/>
      <c r="Q1588" s="187"/>
      <c r="R1588" s="187"/>
      <c r="S1588" s="187"/>
      <c r="T1588" s="188"/>
      <c r="AT1588" s="182" t="s">
        <v>167</v>
      </c>
      <c r="AU1588" s="182" t="s">
        <v>157</v>
      </c>
      <c r="AV1588" s="14" t="s">
        <v>157</v>
      </c>
      <c r="AW1588" s="14" t="s">
        <v>30</v>
      </c>
      <c r="AX1588" s="14" t="s">
        <v>76</v>
      </c>
      <c r="AY1588" s="182" t="s">
        <v>150</v>
      </c>
    </row>
    <row r="1589" spans="1:65" s="16" customFormat="1" ht="11.25">
      <c r="B1589" s="197"/>
      <c r="D1589" s="174" t="s">
        <v>167</v>
      </c>
      <c r="E1589" s="198" t="s">
        <v>1</v>
      </c>
      <c r="F1589" s="199" t="s">
        <v>299</v>
      </c>
      <c r="H1589" s="200">
        <v>12.12</v>
      </c>
      <c r="I1589" s="201"/>
      <c r="L1589" s="197"/>
      <c r="M1589" s="202"/>
      <c r="N1589" s="203"/>
      <c r="O1589" s="203"/>
      <c r="P1589" s="203"/>
      <c r="Q1589" s="203"/>
      <c r="R1589" s="203"/>
      <c r="S1589" s="203"/>
      <c r="T1589" s="204"/>
      <c r="AT1589" s="198" t="s">
        <v>167</v>
      </c>
      <c r="AU1589" s="198" t="s">
        <v>157</v>
      </c>
      <c r="AV1589" s="16" t="s">
        <v>162</v>
      </c>
      <c r="AW1589" s="16" t="s">
        <v>30</v>
      </c>
      <c r="AX1589" s="16" t="s">
        <v>76</v>
      </c>
      <c r="AY1589" s="198" t="s">
        <v>150</v>
      </c>
    </row>
    <row r="1590" spans="1:65" s="15" customFormat="1" ht="11.25">
      <c r="B1590" s="189"/>
      <c r="D1590" s="174" t="s">
        <v>167</v>
      </c>
      <c r="E1590" s="190" t="s">
        <v>1</v>
      </c>
      <c r="F1590" s="191" t="s">
        <v>173</v>
      </c>
      <c r="H1590" s="192">
        <v>20.2</v>
      </c>
      <c r="I1590" s="193"/>
      <c r="L1590" s="189"/>
      <c r="M1590" s="194"/>
      <c r="N1590" s="195"/>
      <c r="O1590" s="195"/>
      <c r="P1590" s="195"/>
      <c r="Q1590" s="195"/>
      <c r="R1590" s="195"/>
      <c r="S1590" s="195"/>
      <c r="T1590" s="196"/>
      <c r="AT1590" s="190" t="s">
        <v>167</v>
      </c>
      <c r="AU1590" s="190" t="s">
        <v>157</v>
      </c>
      <c r="AV1590" s="15" t="s">
        <v>156</v>
      </c>
      <c r="AW1590" s="15" t="s">
        <v>30</v>
      </c>
      <c r="AX1590" s="15" t="s">
        <v>81</v>
      </c>
      <c r="AY1590" s="190" t="s">
        <v>150</v>
      </c>
    </row>
    <row r="1591" spans="1:65" s="2" customFormat="1" ht="24" customHeight="1">
      <c r="A1591" s="33"/>
      <c r="B1591" s="158"/>
      <c r="C1591" s="159" t="s">
        <v>1422</v>
      </c>
      <c r="D1591" s="159" t="s">
        <v>152</v>
      </c>
      <c r="E1591" s="160" t="s">
        <v>1423</v>
      </c>
      <c r="F1591" s="161" t="s">
        <v>1424</v>
      </c>
      <c r="G1591" s="162" t="s">
        <v>165</v>
      </c>
      <c r="H1591" s="163">
        <v>1.9390000000000001</v>
      </c>
      <c r="I1591" s="164"/>
      <c r="J1591" s="163">
        <f>ROUND(I1591*H1591,3)</f>
        <v>0</v>
      </c>
      <c r="K1591" s="165"/>
      <c r="L1591" s="34"/>
      <c r="M1591" s="166" t="s">
        <v>1</v>
      </c>
      <c r="N1591" s="167" t="s">
        <v>42</v>
      </c>
      <c r="O1591" s="59"/>
      <c r="P1591" s="168">
        <f>O1591*H1591</f>
        <v>0</v>
      </c>
      <c r="Q1591" s="168">
        <v>0</v>
      </c>
      <c r="R1591" s="168">
        <f>Q1591*H1591</f>
        <v>0</v>
      </c>
      <c r="S1591" s="168">
        <v>1.875</v>
      </c>
      <c r="T1591" s="169">
        <f>S1591*H1591</f>
        <v>3.6356250000000001</v>
      </c>
      <c r="U1591" s="33"/>
      <c r="V1591" s="33"/>
      <c r="W1591" s="33"/>
      <c r="X1591" s="33"/>
      <c r="Y1591" s="33"/>
      <c r="Z1591" s="33"/>
      <c r="AA1591" s="33"/>
      <c r="AB1591" s="33"/>
      <c r="AC1591" s="33"/>
      <c r="AD1591" s="33"/>
      <c r="AE1591" s="33"/>
      <c r="AR1591" s="170" t="s">
        <v>156</v>
      </c>
      <c r="AT1591" s="170" t="s">
        <v>152</v>
      </c>
      <c r="AU1591" s="170" t="s">
        <v>157</v>
      </c>
      <c r="AY1591" s="18" t="s">
        <v>150</v>
      </c>
      <c r="BE1591" s="171">
        <f>IF(N1591="základná",J1591,0)</f>
        <v>0</v>
      </c>
      <c r="BF1591" s="171">
        <f>IF(N1591="znížená",J1591,0)</f>
        <v>0</v>
      </c>
      <c r="BG1591" s="171">
        <f>IF(N1591="zákl. prenesená",J1591,0)</f>
        <v>0</v>
      </c>
      <c r="BH1591" s="171">
        <f>IF(N1591="zníž. prenesená",J1591,0)</f>
        <v>0</v>
      </c>
      <c r="BI1591" s="171">
        <f>IF(N1591="nulová",J1591,0)</f>
        <v>0</v>
      </c>
      <c r="BJ1591" s="18" t="s">
        <v>157</v>
      </c>
      <c r="BK1591" s="172">
        <f>ROUND(I1591*H1591,3)</f>
        <v>0</v>
      </c>
      <c r="BL1591" s="18" t="s">
        <v>156</v>
      </c>
      <c r="BM1591" s="170" t="s">
        <v>1425</v>
      </c>
    </row>
    <row r="1592" spans="1:65" s="13" customFormat="1" ht="11.25">
      <c r="B1592" s="173"/>
      <c r="D1592" s="174" t="s">
        <v>167</v>
      </c>
      <c r="E1592" s="175" t="s">
        <v>1</v>
      </c>
      <c r="F1592" s="176" t="s">
        <v>215</v>
      </c>
      <c r="H1592" s="175" t="s">
        <v>1</v>
      </c>
      <c r="I1592" s="177"/>
      <c r="L1592" s="173"/>
      <c r="M1592" s="178"/>
      <c r="N1592" s="179"/>
      <c r="O1592" s="179"/>
      <c r="P1592" s="179"/>
      <c r="Q1592" s="179"/>
      <c r="R1592" s="179"/>
      <c r="S1592" s="179"/>
      <c r="T1592" s="180"/>
      <c r="AT1592" s="175" t="s">
        <v>167</v>
      </c>
      <c r="AU1592" s="175" t="s">
        <v>157</v>
      </c>
      <c r="AV1592" s="13" t="s">
        <v>81</v>
      </c>
      <c r="AW1592" s="13" t="s">
        <v>30</v>
      </c>
      <c r="AX1592" s="13" t="s">
        <v>76</v>
      </c>
      <c r="AY1592" s="175" t="s">
        <v>150</v>
      </c>
    </row>
    <row r="1593" spans="1:65" s="13" customFormat="1" ht="11.25">
      <c r="B1593" s="173"/>
      <c r="D1593" s="174" t="s">
        <v>167</v>
      </c>
      <c r="E1593" s="175" t="s">
        <v>1</v>
      </c>
      <c r="F1593" s="176" t="s">
        <v>1426</v>
      </c>
      <c r="H1593" s="175" t="s">
        <v>1</v>
      </c>
      <c r="I1593" s="177"/>
      <c r="L1593" s="173"/>
      <c r="M1593" s="178"/>
      <c r="N1593" s="179"/>
      <c r="O1593" s="179"/>
      <c r="P1593" s="179"/>
      <c r="Q1593" s="179"/>
      <c r="R1593" s="179"/>
      <c r="S1593" s="179"/>
      <c r="T1593" s="180"/>
      <c r="AT1593" s="175" t="s">
        <v>167</v>
      </c>
      <c r="AU1593" s="175" t="s">
        <v>157</v>
      </c>
      <c r="AV1593" s="13" t="s">
        <v>81</v>
      </c>
      <c r="AW1593" s="13" t="s">
        <v>30</v>
      </c>
      <c r="AX1593" s="13" t="s">
        <v>76</v>
      </c>
      <c r="AY1593" s="175" t="s">
        <v>150</v>
      </c>
    </row>
    <row r="1594" spans="1:65" s="14" customFormat="1" ht="11.25">
      <c r="B1594" s="181"/>
      <c r="D1594" s="174" t="s">
        <v>167</v>
      </c>
      <c r="E1594" s="182" t="s">
        <v>1</v>
      </c>
      <c r="F1594" s="183" t="s">
        <v>1427</v>
      </c>
      <c r="H1594" s="184">
        <v>1.212</v>
      </c>
      <c r="I1594" s="185"/>
      <c r="L1594" s="181"/>
      <c r="M1594" s="186"/>
      <c r="N1594" s="187"/>
      <c r="O1594" s="187"/>
      <c r="P1594" s="187"/>
      <c r="Q1594" s="187"/>
      <c r="R1594" s="187"/>
      <c r="S1594" s="187"/>
      <c r="T1594" s="188"/>
      <c r="AT1594" s="182" t="s">
        <v>167</v>
      </c>
      <c r="AU1594" s="182" t="s">
        <v>157</v>
      </c>
      <c r="AV1594" s="14" t="s">
        <v>157</v>
      </c>
      <c r="AW1594" s="14" t="s">
        <v>30</v>
      </c>
      <c r="AX1594" s="14" t="s">
        <v>76</v>
      </c>
      <c r="AY1594" s="182" t="s">
        <v>150</v>
      </c>
    </row>
    <row r="1595" spans="1:65" s="16" customFormat="1" ht="11.25">
      <c r="B1595" s="197"/>
      <c r="D1595" s="174" t="s">
        <v>167</v>
      </c>
      <c r="E1595" s="198" t="s">
        <v>1</v>
      </c>
      <c r="F1595" s="199" t="s">
        <v>299</v>
      </c>
      <c r="H1595" s="200">
        <v>1.212</v>
      </c>
      <c r="I1595" s="201"/>
      <c r="L1595" s="197"/>
      <c r="M1595" s="202"/>
      <c r="N1595" s="203"/>
      <c r="O1595" s="203"/>
      <c r="P1595" s="203"/>
      <c r="Q1595" s="203"/>
      <c r="R1595" s="203"/>
      <c r="S1595" s="203"/>
      <c r="T1595" s="204"/>
      <c r="AT1595" s="198" t="s">
        <v>167</v>
      </c>
      <c r="AU1595" s="198" t="s">
        <v>157</v>
      </c>
      <c r="AV1595" s="16" t="s">
        <v>162</v>
      </c>
      <c r="AW1595" s="16" t="s">
        <v>30</v>
      </c>
      <c r="AX1595" s="16" t="s">
        <v>76</v>
      </c>
      <c r="AY1595" s="198" t="s">
        <v>150</v>
      </c>
    </row>
    <row r="1596" spans="1:65" s="13" customFormat="1" ht="11.25">
      <c r="B1596" s="173"/>
      <c r="D1596" s="174" t="s">
        <v>167</v>
      </c>
      <c r="E1596" s="175" t="s">
        <v>1</v>
      </c>
      <c r="F1596" s="176" t="s">
        <v>302</v>
      </c>
      <c r="H1596" s="175" t="s">
        <v>1</v>
      </c>
      <c r="I1596" s="177"/>
      <c r="L1596" s="173"/>
      <c r="M1596" s="178"/>
      <c r="N1596" s="179"/>
      <c r="O1596" s="179"/>
      <c r="P1596" s="179"/>
      <c r="Q1596" s="179"/>
      <c r="R1596" s="179"/>
      <c r="S1596" s="179"/>
      <c r="T1596" s="180"/>
      <c r="AT1596" s="175" t="s">
        <v>167</v>
      </c>
      <c r="AU1596" s="175" t="s">
        <v>157</v>
      </c>
      <c r="AV1596" s="13" t="s">
        <v>81</v>
      </c>
      <c r="AW1596" s="13" t="s">
        <v>30</v>
      </c>
      <c r="AX1596" s="13" t="s">
        <v>76</v>
      </c>
      <c r="AY1596" s="175" t="s">
        <v>150</v>
      </c>
    </row>
    <row r="1597" spans="1:65" s="13" customFormat="1" ht="11.25">
      <c r="B1597" s="173"/>
      <c r="D1597" s="174" t="s">
        <v>167</v>
      </c>
      <c r="E1597" s="175" t="s">
        <v>1</v>
      </c>
      <c r="F1597" s="176" t="s">
        <v>1428</v>
      </c>
      <c r="H1597" s="175" t="s">
        <v>1</v>
      </c>
      <c r="I1597" s="177"/>
      <c r="L1597" s="173"/>
      <c r="M1597" s="178"/>
      <c r="N1597" s="179"/>
      <c r="O1597" s="179"/>
      <c r="P1597" s="179"/>
      <c r="Q1597" s="179"/>
      <c r="R1597" s="179"/>
      <c r="S1597" s="179"/>
      <c r="T1597" s="180"/>
      <c r="AT1597" s="175" t="s">
        <v>167</v>
      </c>
      <c r="AU1597" s="175" t="s">
        <v>157</v>
      </c>
      <c r="AV1597" s="13" t="s">
        <v>81</v>
      </c>
      <c r="AW1597" s="13" t="s">
        <v>30</v>
      </c>
      <c r="AX1597" s="13" t="s">
        <v>76</v>
      </c>
      <c r="AY1597" s="175" t="s">
        <v>150</v>
      </c>
    </row>
    <row r="1598" spans="1:65" s="14" customFormat="1" ht="11.25">
      <c r="B1598" s="181"/>
      <c r="D1598" s="174" t="s">
        <v>167</v>
      </c>
      <c r="E1598" s="182" t="s">
        <v>1</v>
      </c>
      <c r="F1598" s="183" t="s">
        <v>1429</v>
      </c>
      <c r="H1598" s="184">
        <v>0.72699999999999998</v>
      </c>
      <c r="I1598" s="185"/>
      <c r="L1598" s="181"/>
      <c r="M1598" s="186"/>
      <c r="N1598" s="187"/>
      <c r="O1598" s="187"/>
      <c r="P1598" s="187"/>
      <c r="Q1598" s="187"/>
      <c r="R1598" s="187"/>
      <c r="S1598" s="187"/>
      <c r="T1598" s="188"/>
      <c r="AT1598" s="182" t="s">
        <v>167</v>
      </c>
      <c r="AU1598" s="182" t="s">
        <v>157</v>
      </c>
      <c r="AV1598" s="14" t="s">
        <v>157</v>
      </c>
      <c r="AW1598" s="14" t="s">
        <v>30</v>
      </c>
      <c r="AX1598" s="14" t="s">
        <v>76</v>
      </c>
      <c r="AY1598" s="182" t="s">
        <v>150</v>
      </c>
    </row>
    <row r="1599" spans="1:65" s="16" customFormat="1" ht="11.25">
      <c r="B1599" s="197"/>
      <c r="D1599" s="174" t="s">
        <v>167</v>
      </c>
      <c r="E1599" s="198" t="s">
        <v>1</v>
      </c>
      <c r="F1599" s="199" t="s">
        <v>299</v>
      </c>
      <c r="H1599" s="200">
        <v>0.72699999999999998</v>
      </c>
      <c r="I1599" s="201"/>
      <c r="L1599" s="197"/>
      <c r="M1599" s="202"/>
      <c r="N1599" s="203"/>
      <c r="O1599" s="203"/>
      <c r="P1599" s="203"/>
      <c r="Q1599" s="203"/>
      <c r="R1599" s="203"/>
      <c r="S1599" s="203"/>
      <c r="T1599" s="204"/>
      <c r="AT1599" s="198" t="s">
        <v>167</v>
      </c>
      <c r="AU1599" s="198" t="s">
        <v>157</v>
      </c>
      <c r="AV1599" s="16" t="s">
        <v>162</v>
      </c>
      <c r="AW1599" s="16" t="s">
        <v>30</v>
      </c>
      <c r="AX1599" s="16" t="s">
        <v>76</v>
      </c>
      <c r="AY1599" s="198" t="s">
        <v>150</v>
      </c>
    </row>
    <row r="1600" spans="1:65" s="15" customFormat="1" ht="11.25">
      <c r="B1600" s="189"/>
      <c r="D1600" s="174" t="s">
        <v>167</v>
      </c>
      <c r="E1600" s="190" t="s">
        <v>1</v>
      </c>
      <c r="F1600" s="191" t="s">
        <v>173</v>
      </c>
      <c r="H1600" s="192">
        <v>1.9390000000000001</v>
      </c>
      <c r="I1600" s="193"/>
      <c r="L1600" s="189"/>
      <c r="M1600" s="194"/>
      <c r="N1600" s="195"/>
      <c r="O1600" s="195"/>
      <c r="P1600" s="195"/>
      <c r="Q1600" s="195"/>
      <c r="R1600" s="195"/>
      <c r="S1600" s="195"/>
      <c r="T1600" s="196"/>
      <c r="AT1600" s="190" t="s">
        <v>167</v>
      </c>
      <c r="AU1600" s="190" t="s">
        <v>157</v>
      </c>
      <c r="AV1600" s="15" t="s">
        <v>156</v>
      </c>
      <c r="AW1600" s="15" t="s">
        <v>30</v>
      </c>
      <c r="AX1600" s="15" t="s">
        <v>81</v>
      </c>
      <c r="AY1600" s="190" t="s">
        <v>150</v>
      </c>
    </row>
    <row r="1601" spans="1:65" s="2" customFormat="1" ht="24" customHeight="1">
      <c r="A1601" s="33"/>
      <c r="B1601" s="158"/>
      <c r="C1601" s="159" t="s">
        <v>1430</v>
      </c>
      <c r="D1601" s="159" t="s">
        <v>152</v>
      </c>
      <c r="E1601" s="160" t="s">
        <v>1431</v>
      </c>
      <c r="F1601" s="161" t="s">
        <v>1432</v>
      </c>
      <c r="G1601" s="162" t="s">
        <v>165</v>
      </c>
      <c r="H1601" s="163">
        <v>1.2</v>
      </c>
      <c r="I1601" s="164"/>
      <c r="J1601" s="163">
        <f>ROUND(I1601*H1601,3)</f>
        <v>0</v>
      </c>
      <c r="K1601" s="165"/>
      <c r="L1601" s="34"/>
      <c r="M1601" s="166" t="s">
        <v>1</v>
      </c>
      <c r="N1601" s="167" t="s">
        <v>42</v>
      </c>
      <c r="O1601" s="59"/>
      <c r="P1601" s="168">
        <f>O1601*H1601</f>
        <v>0</v>
      </c>
      <c r="Q1601" s="168">
        <v>0</v>
      </c>
      <c r="R1601" s="168">
        <f>Q1601*H1601</f>
        <v>0</v>
      </c>
      <c r="S1601" s="168">
        <v>1.875</v>
      </c>
      <c r="T1601" s="169">
        <f>S1601*H1601</f>
        <v>2.25</v>
      </c>
      <c r="U1601" s="33"/>
      <c r="V1601" s="33"/>
      <c r="W1601" s="33"/>
      <c r="X1601" s="33"/>
      <c r="Y1601" s="33"/>
      <c r="Z1601" s="33"/>
      <c r="AA1601" s="33"/>
      <c r="AB1601" s="33"/>
      <c r="AC1601" s="33"/>
      <c r="AD1601" s="33"/>
      <c r="AE1601" s="33"/>
      <c r="AR1601" s="170" t="s">
        <v>156</v>
      </c>
      <c r="AT1601" s="170" t="s">
        <v>152</v>
      </c>
      <c r="AU1601" s="170" t="s">
        <v>157</v>
      </c>
      <c r="AY1601" s="18" t="s">
        <v>150</v>
      </c>
      <c r="BE1601" s="171">
        <f>IF(N1601="základná",J1601,0)</f>
        <v>0</v>
      </c>
      <c r="BF1601" s="171">
        <f>IF(N1601="znížená",J1601,0)</f>
        <v>0</v>
      </c>
      <c r="BG1601" s="171">
        <f>IF(N1601="zákl. prenesená",J1601,0)</f>
        <v>0</v>
      </c>
      <c r="BH1601" s="171">
        <f>IF(N1601="zníž. prenesená",J1601,0)</f>
        <v>0</v>
      </c>
      <c r="BI1601" s="171">
        <f>IF(N1601="nulová",J1601,0)</f>
        <v>0</v>
      </c>
      <c r="BJ1601" s="18" t="s">
        <v>157</v>
      </c>
      <c r="BK1601" s="172">
        <f>ROUND(I1601*H1601,3)</f>
        <v>0</v>
      </c>
      <c r="BL1601" s="18" t="s">
        <v>156</v>
      </c>
      <c r="BM1601" s="170" t="s">
        <v>1433</v>
      </c>
    </row>
    <row r="1602" spans="1:65" s="13" customFormat="1" ht="11.25">
      <c r="B1602" s="173"/>
      <c r="D1602" s="174" t="s">
        <v>167</v>
      </c>
      <c r="E1602" s="175" t="s">
        <v>1</v>
      </c>
      <c r="F1602" s="176" t="s">
        <v>212</v>
      </c>
      <c r="H1602" s="175" t="s">
        <v>1</v>
      </c>
      <c r="I1602" s="177"/>
      <c r="L1602" s="173"/>
      <c r="M1602" s="178"/>
      <c r="N1602" s="179"/>
      <c r="O1602" s="179"/>
      <c r="P1602" s="179"/>
      <c r="Q1602" s="179"/>
      <c r="R1602" s="179"/>
      <c r="S1602" s="179"/>
      <c r="T1602" s="180"/>
      <c r="AT1602" s="175" t="s">
        <v>167</v>
      </c>
      <c r="AU1602" s="175" t="s">
        <v>157</v>
      </c>
      <c r="AV1602" s="13" t="s">
        <v>81</v>
      </c>
      <c r="AW1602" s="13" t="s">
        <v>30</v>
      </c>
      <c r="AX1602" s="13" t="s">
        <v>76</v>
      </c>
      <c r="AY1602" s="175" t="s">
        <v>150</v>
      </c>
    </row>
    <row r="1603" spans="1:65" s="13" customFormat="1" ht="11.25">
      <c r="B1603" s="173"/>
      <c r="D1603" s="174" t="s">
        <v>167</v>
      </c>
      <c r="E1603" s="175" t="s">
        <v>1</v>
      </c>
      <c r="F1603" s="176" t="s">
        <v>1434</v>
      </c>
      <c r="H1603" s="175" t="s">
        <v>1</v>
      </c>
      <c r="I1603" s="177"/>
      <c r="L1603" s="173"/>
      <c r="M1603" s="178"/>
      <c r="N1603" s="179"/>
      <c r="O1603" s="179"/>
      <c r="P1603" s="179"/>
      <c r="Q1603" s="179"/>
      <c r="R1603" s="179"/>
      <c r="S1603" s="179"/>
      <c r="T1603" s="180"/>
      <c r="AT1603" s="175" t="s">
        <v>167</v>
      </c>
      <c r="AU1603" s="175" t="s">
        <v>157</v>
      </c>
      <c r="AV1603" s="13" t="s">
        <v>81</v>
      </c>
      <c r="AW1603" s="13" t="s">
        <v>30</v>
      </c>
      <c r="AX1603" s="13" t="s">
        <v>76</v>
      </c>
      <c r="AY1603" s="175" t="s">
        <v>150</v>
      </c>
    </row>
    <row r="1604" spans="1:65" s="14" customFormat="1" ht="11.25">
      <c r="B1604" s="181"/>
      <c r="D1604" s="174" t="s">
        <v>167</v>
      </c>
      <c r="E1604" s="182" t="s">
        <v>1</v>
      </c>
      <c r="F1604" s="183" t="s">
        <v>1435</v>
      </c>
      <c r="H1604" s="184">
        <v>1.2</v>
      </c>
      <c r="I1604" s="185"/>
      <c r="L1604" s="181"/>
      <c r="M1604" s="186"/>
      <c r="N1604" s="187"/>
      <c r="O1604" s="187"/>
      <c r="P1604" s="187"/>
      <c r="Q1604" s="187"/>
      <c r="R1604" s="187"/>
      <c r="S1604" s="187"/>
      <c r="T1604" s="188"/>
      <c r="AT1604" s="182" t="s">
        <v>167</v>
      </c>
      <c r="AU1604" s="182" t="s">
        <v>157</v>
      </c>
      <c r="AV1604" s="14" t="s">
        <v>157</v>
      </c>
      <c r="AW1604" s="14" t="s">
        <v>30</v>
      </c>
      <c r="AX1604" s="14" t="s">
        <v>81</v>
      </c>
      <c r="AY1604" s="182" t="s">
        <v>150</v>
      </c>
    </row>
    <row r="1605" spans="1:65" s="2" customFormat="1" ht="24" customHeight="1">
      <c r="A1605" s="33"/>
      <c r="B1605" s="158"/>
      <c r="C1605" s="159" t="s">
        <v>1436</v>
      </c>
      <c r="D1605" s="159" t="s">
        <v>152</v>
      </c>
      <c r="E1605" s="160" t="s">
        <v>1437</v>
      </c>
      <c r="F1605" s="161" t="s">
        <v>1438</v>
      </c>
      <c r="G1605" s="162" t="s">
        <v>350</v>
      </c>
      <c r="H1605" s="163">
        <v>30</v>
      </c>
      <c r="I1605" s="164"/>
      <c r="J1605" s="163">
        <f>ROUND(I1605*H1605,3)</f>
        <v>0</v>
      </c>
      <c r="K1605" s="165"/>
      <c r="L1605" s="34"/>
      <c r="M1605" s="166" t="s">
        <v>1</v>
      </c>
      <c r="N1605" s="167" t="s">
        <v>42</v>
      </c>
      <c r="O1605" s="59"/>
      <c r="P1605" s="168">
        <f>O1605*H1605</f>
        <v>0</v>
      </c>
      <c r="Q1605" s="168">
        <v>0</v>
      </c>
      <c r="R1605" s="168">
        <f>Q1605*H1605</f>
        <v>0</v>
      </c>
      <c r="S1605" s="168">
        <v>0.08</v>
      </c>
      <c r="T1605" s="169">
        <f>S1605*H1605</f>
        <v>2.4</v>
      </c>
      <c r="U1605" s="33"/>
      <c r="V1605" s="33"/>
      <c r="W1605" s="33"/>
      <c r="X1605" s="33"/>
      <c r="Y1605" s="33"/>
      <c r="Z1605" s="33"/>
      <c r="AA1605" s="33"/>
      <c r="AB1605" s="33"/>
      <c r="AC1605" s="33"/>
      <c r="AD1605" s="33"/>
      <c r="AE1605" s="33"/>
      <c r="AR1605" s="170" t="s">
        <v>156</v>
      </c>
      <c r="AT1605" s="170" t="s">
        <v>152</v>
      </c>
      <c r="AU1605" s="170" t="s">
        <v>157</v>
      </c>
      <c r="AY1605" s="18" t="s">
        <v>150</v>
      </c>
      <c r="BE1605" s="171">
        <f>IF(N1605="základná",J1605,0)</f>
        <v>0</v>
      </c>
      <c r="BF1605" s="171">
        <f>IF(N1605="znížená",J1605,0)</f>
        <v>0</v>
      </c>
      <c r="BG1605" s="171">
        <f>IF(N1605="zákl. prenesená",J1605,0)</f>
        <v>0</v>
      </c>
      <c r="BH1605" s="171">
        <f>IF(N1605="zníž. prenesená",J1605,0)</f>
        <v>0</v>
      </c>
      <c r="BI1605" s="171">
        <f>IF(N1605="nulová",J1605,0)</f>
        <v>0</v>
      </c>
      <c r="BJ1605" s="18" t="s">
        <v>157</v>
      </c>
      <c r="BK1605" s="172">
        <f>ROUND(I1605*H1605,3)</f>
        <v>0</v>
      </c>
      <c r="BL1605" s="18" t="s">
        <v>156</v>
      </c>
      <c r="BM1605" s="170" t="s">
        <v>1439</v>
      </c>
    </row>
    <row r="1606" spans="1:65" s="13" customFormat="1" ht="11.25">
      <c r="B1606" s="173"/>
      <c r="D1606" s="174" t="s">
        <v>167</v>
      </c>
      <c r="E1606" s="175" t="s">
        <v>1</v>
      </c>
      <c r="F1606" s="176" t="s">
        <v>212</v>
      </c>
      <c r="H1606" s="175" t="s">
        <v>1</v>
      </c>
      <c r="I1606" s="177"/>
      <c r="L1606" s="173"/>
      <c r="M1606" s="178"/>
      <c r="N1606" s="179"/>
      <c r="O1606" s="179"/>
      <c r="P1606" s="179"/>
      <c r="Q1606" s="179"/>
      <c r="R1606" s="179"/>
      <c r="S1606" s="179"/>
      <c r="T1606" s="180"/>
      <c r="AT1606" s="175" t="s">
        <v>167</v>
      </c>
      <c r="AU1606" s="175" t="s">
        <v>157</v>
      </c>
      <c r="AV1606" s="13" t="s">
        <v>81</v>
      </c>
      <c r="AW1606" s="13" t="s">
        <v>30</v>
      </c>
      <c r="AX1606" s="13" t="s">
        <v>76</v>
      </c>
      <c r="AY1606" s="175" t="s">
        <v>150</v>
      </c>
    </row>
    <row r="1607" spans="1:65" s="14" customFormat="1" ht="11.25">
      <c r="B1607" s="181"/>
      <c r="D1607" s="174" t="s">
        <v>167</v>
      </c>
      <c r="E1607" s="182" t="s">
        <v>1</v>
      </c>
      <c r="F1607" s="183" t="s">
        <v>157</v>
      </c>
      <c r="H1607" s="184">
        <v>2</v>
      </c>
      <c r="I1607" s="185"/>
      <c r="L1607" s="181"/>
      <c r="M1607" s="186"/>
      <c r="N1607" s="187"/>
      <c r="O1607" s="187"/>
      <c r="P1607" s="187"/>
      <c r="Q1607" s="187"/>
      <c r="R1607" s="187"/>
      <c r="S1607" s="187"/>
      <c r="T1607" s="188"/>
      <c r="AT1607" s="182" t="s">
        <v>167</v>
      </c>
      <c r="AU1607" s="182" t="s">
        <v>157</v>
      </c>
      <c r="AV1607" s="14" t="s">
        <v>157</v>
      </c>
      <c r="AW1607" s="14" t="s">
        <v>30</v>
      </c>
      <c r="AX1607" s="14" t="s">
        <v>76</v>
      </c>
      <c r="AY1607" s="182" t="s">
        <v>150</v>
      </c>
    </row>
    <row r="1608" spans="1:65" s="13" customFormat="1" ht="11.25">
      <c r="B1608" s="173"/>
      <c r="D1608" s="174" t="s">
        <v>167</v>
      </c>
      <c r="E1608" s="175" t="s">
        <v>1</v>
      </c>
      <c r="F1608" s="176" t="s">
        <v>215</v>
      </c>
      <c r="H1608" s="175" t="s">
        <v>1</v>
      </c>
      <c r="I1608" s="177"/>
      <c r="L1608" s="173"/>
      <c r="M1608" s="178"/>
      <c r="N1608" s="179"/>
      <c r="O1608" s="179"/>
      <c r="P1608" s="179"/>
      <c r="Q1608" s="179"/>
      <c r="R1608" s="179"/>
      <c r="S1608" s="179"/>
      <c r="T1608" s="180"/>
      <c r="AT1608" s="175" t="s">
        <v>167</v>
      </c>
      <c r="AU1608" s="175" t="s">
        <v>157</v>
      </c>
      <c r="AV1608" s="13" t="s">
        <v>81</v>
      </c>
      <c r="AW1608" s="13" t="s">
        <v>30</v>
      </c>
      <c r="AX1608" s="13" t="s">
        <v>76</v>
      </c>
      <c r="AY1608" s="175" t="s">
        <v>150</v>
      </c>
    </row>
    <row r="1609" spans="1:65" s="14" customFormat="1" ht="11.25">
      <c r="B1609" s="181"/>
      <c r="D1609" s="174" t="s">
        <v>167</v>
      </c>
      <c r="E1609" s="182" t="s">
        <v>1</v>
      </c>
      <c r="F1609" s="183" t="s">
        <v>1440</v>
      </c>
      <c r="H1609" s="184">
        <v>12</v>
      </c>
      <c r="I1609" s="185"/>
      <c r="L1609" s="181"/>
      <c r="M1609" s="186"/>
      <c r="N1609" s="187"/>
      <c r="O1609" s="187"/>
      <c r="P1609" s="187"/>
      <c r="Q1609" s="187"/>
      <c r="R1609" s="187"/>
      <c r="S1609" s="187"/>
      <c r="T1609" s="188"/>
      <c r="AT1609" s="182" t="s">
        <v>167</v>
      </c>
      <c r="AU1609" s="182" t="s">
        <v>157</v>
      </c>
      <c r="AV1609" s="14" t="s">
        <v>157</v>
      </c>
      <c r="AW1609" s="14" t="s">
        <v>30</v>
      </c>
      <c r="AX1609" s="14" t="s">
        <v>76</v>
      </c>
      <c r="AY1609" s="182" t="s">
        <v>150</v>
      </c>
    </row>
    <row r="1610" spans="1:65" s="13" customFormat="1" ht="11.25">
      <c r="B1610" s="173"/>
      <c r="D1610" s="174" t="s">
        <v>167</v>
      </c>
      <c r="E1610" s="175" t="s">
        <v>1</v>
      </c>
      <c r="F1610" s="176" t="s">
        <v>302</v>
      </c>
      <c r="H1610" s="175" t="s">
        <v>1</v>
      </c>
      <c r="I1610" s="177"/>
      <c r="L1610" s="173"/>
      <c r="M1610" s="178"/>
      <c r="N1610" s="179"/>
      <c r="O1610" s="179"/>
      <c r="P1610" s="179"/>
      <c r="Q1610" s="179"/>
      <c r="R1610" s="179"/>
      <c r="S1610" s="179"/>
      <c r="T1610" s="180"/>
      <c r="AT1610" s="175" t="s">
        <v>167</v>
      </c>
      <c r="AU1610" s="175" t="s">
        <v>157</v>
      </c>
      <c r="AV1610" s="13" t="s">
        <v>81</v>
      </c>
      <c r="AW1610" s="13" t="s">
        <v>30</v>
      </c>
      <c r="AX1610" s="13" t="s">
        <v>76</v>
      </c>
      <c r="AY1610" s="175" t="s">
        <v>150</v>
      </c>
    </row>
    <row r="1611" spans="1:65" s="14" customFormat="1" ht="11.25">
      <c r="B1611" s="181"/>
      <c r="D1611" s="174" t="s">
        <v>167</v>
      </c>
      <c r="E1611" s="182" t="s">
        <v>1</v>
      </c>
      <c r="F1611" s="183" t="s">
        <v>1441</v>
      </c>
      <c r="H1611" s="184">
        <v>16</v>
      </c>
      <c r="I1611" s="185"/>
      <c r="L1611" s="181"/>
      <c r="M1611" s="186"/>
      <c r="N1611" s="187"/>
      <c r="O1611" s="187"/>
      <c r="P1611" s="187"/>
      <c r="Q1611" s="187"/>
      <c r="R1611" s="187"/>
      <c r="S1611" s="187"/>
      <c r="T1611" s="188"/>
      <c r="AT1611" s="182" t="s">
        <v>167</v>
      </c>
      <c r="AU1611" s="182" t="s">
        <v>157</v>
      </c>
      <c r="AV1611" s="14" t="s">
        <v>157</v>
      </c>
      <c r="AW1611" s="14" t="s">
        <v>30</v>
      </c>
      <c r="AX1611" s="14" t="s">
        <v>76</v>
      </c>
      <c r="AY1611" s="182" t="s">
        <v>150</v>
      </c>
    </row>
    <row r="1612" spans="1:65" s="15" customFormat="1" ht="11.25">
      <c r="B1612" s="189"/>
      <c r="D1612" s="174" t="s">
        <v>167</v>
      </c>
      <c r="E1612" s="190" t="s">
        <v>1</v>
      </c>
      <c r="F1612" s="191" t="s">
        <v>173</v>
      </c>
      <c r="H1612" s="192">
        <v>30</v>
      </c>
      <c r="I1612" s="193"/>
      <c r="L1612" s="189"/>
      <c r="M1612" s="194"/>
      <c r="N1612" s="195"/>
      <c r="O1612" s="195"/>
      <c r="P1612" s="195"/>
      <c r="Q1612" s="195"/>
      <c r="R1612" s="195"/>
      <c r="S1612" s="195"/>
      <c r="T1612" s="196"/>
      <c r="AT1612" s="190" t="s">
        <v>167</v>
      </c>
      <c r="AU1612" s="190" t="s">
        <v>157</v>
      </c>
      <c r="AV1612" s="15" t="s">
        <v>156</v>
      </c>
      <c r="AW1612" s="15" t="s">
        <v>30</v>
      </c>
      <c r="AX1612" s="15" t="s">
        <v>81</v>
      </c>
      <c r="AY1612" s="190" t="s">
        <v>150</v>
      </c>
    </row>
    <row r="1613" spans="1:65" s="2" customFormat="1" ht="24" customHeight="1">
      <c r="A1613" s="33"/>
      <c r="B1613" s="158"/>
      <c r="C1613" s="159" t="s">
        <v>1442</v>
      </c>
      <c r="D1613" s="159" t="s">
        <v>152</v>
      </c>
      <c r="E1613" s="160" t="s">
        <v>1443</v>
      </c>
      <c r="F1613" s="161" t="s">
        <v>1444</v>
      </c>
      <c r="G1613" s="162" t="s">
        <v>350</v>
      </c>
      <c r="H1613" s="163">
        <v>1</v>
      </c>
      <c r="I1613" s="164"/>
      <c r="J1613" s="163">
        <f>ROUND(I1613*H1613,3)</f>
        <v>0</v>
      </c>
      <c r="K1613" s="165"/>
      <c r="L1613" s="34"/>
      <c r="M1613" s="166" t="s">
        <v>1</v>
      </c>
      <c r="N1613" s="167" t="s">
        <v>42</v>
      </c>
      <c r="O1613" s="59"/>
      <c r="P1613" s="168">
        <f>O1613*H1613</f>
        <v>0</v>
      </c>
      <c r="Q1613" s="168">
        <v>0</v>
      </c>
      <c r="R1613" s="168">
        <f>Q1613*H1613</f>
        <v>0</v>
      </c>
      <c r="S1613" s="168">
        <v>0.16500000000000001</v>
      </c>
      <c r="T1613" s="169">
        <f>S1613*H1613</f>
        <v>0.16500000000000001</v>
      </c>
      <c r="U1613" s="33"/>
      <c r="V1613" s="33"/>
      <c r="W1613" s="33"/>
      <c r="X1613" s="33"/>
      <c r="Y1613" s="33"/>
      <c r="Z1613" s="33"/>
      <c r="AA1613" s="33"/>
      <c r="AB1613" s="33"/>
      <c r="AC1613" s="33"/>
      <c r="AD1613" s="33"/>
      <c r="AE1613" s="33"/>
      <c r="AR1613" s="170" t="s">
        <v>156</v>
      </c>
      <c r="AT1613" s="170" t="s">
        <v>152</v>
      </c>
      <c r="AU1613" s="170" t="s">
        <v>157</v>
      </c>
      <c r="AY1613" s="18" t="s">
        <v>150</v>
      </c>
      <c r="BE1613" s="171">
        <f>IF(N1613="základná",J1613,0)</f>
        <v>0</v>
      </c>
      <c r="BF1613" s="171">
        <f>IF(N1613="znížená",J1613,0)</f>
        <v>0</v>
      </c>
      <c r="BG1613" s="171">
        <f>IF(N1613="zákl. prenesená",J1613,0)</f>
        <v>0</v>
      </c>
      <c r="BH1613" s="171">
        <f>IF(N1613="zníž. prenesená",J1613,0)</f>
        <v>0</v>
      </c>
      <c r="BI1613" s="171">
        <f>IF(N1613="nulová",J1613,0)</f>
        <v>0</v>
      </c>
      <c r="BJ1613" s="18" t="s">
        <v>157</v>
      </c>
      <c r="BK1613" s="172">
        <f>ROUND(I1613*H1613,3)</f>
        <v>0</v>
      </c>
      <c r="BL1613" s="18" t="s">
        <v>156</v>
      </c>
      <c r="BM1613" s="170" t="s">
        <v>1445</v>
      </c>
    </row>
    <row r="1614" spans="1:65" s="13" customFormat="1" ht="11.25">
      <c r="B1614" s="173"/>
      <c r="D1614" s="174" t="s">
        <v>167</v>
      </c>
      <c r="E1614" s="175" t="s">
        <v>1</v>
      </c>
      <c r="F1614" s="176" t="s">
        <v>212</v>
      </c>
      <c r="H1614" s="175" t="s">
        <v>1</v>
      </c>
      <c r="I1614" s="177"/>
      <c r="L1614" s="173"/>
      <c r="M1614" s="178"/>
      <c r="N1614" s="179"/>
      <c r="O1614" s="179"/>
      <c r="P1614" s="179"/>
      <c r="Q1614" s="179"/>
      <c r="R1614" s="179"/>
      <c r="S1614" s="179"/>
      <c r="T1614" s="180"/>
      <c r="AT1614" s="175" t="s">
        <v>167</v>
      </c>
      <c r="AU1614" s="175" t="s">
        <v>157</v>
      </c>
      <c r="AV1614" s="13" t="s">
        <v>81</v>
      </c>
      <c r="AW1614" s="13" t="s">
        <v>30</v>
      </c>
      <c r="AX1614" s="13" t="s">
        <v>76</v>
      </c>
      <c r="AY1614" s="175" t="s">
        <v>150</v>
      </c>
    </row>
    <row r="1615" spans="1:65" s="13" customFormat="1" ht="11.25">
      <c r="B1615" s="173"/>
      <c r="D1615" s="174" t="s">
        <v>167</v>
      </c>
      <c r="E1615" s="175" t="s">
        <v>1</v>
      </c>
      <c r="F1615" s="176" t="s">
        <v>1446</v>
      </c>
      <c r="H1615" s="175" t="s">
        <v>1</v>
      </c>
      <c r="I1615" s="177"/>
      <c r="L1615" s="173"/>
      <c r="M1615" s="178"/>
      <c r="N1615" s="179"/>
      <c r="O1615" s="179"/>
      <c r="P1615" s="179"/>
      <c r="Q1615" s="179"/>
      <c r="R1615" s="179"/>
      <c r="S1615" s="179"/>
      <c r="T1615" s="180"/>
      <c r="AT1615" s="175" t="s">
        <v>167</v>
      </c>
      <c r="AU1615" s="175" t="s">
        <v>157</v>
      </c>
      <c r="AV1615" s="13" t="s">
        <v>81</v>
      </c>
      <c r="AW1615" s="13" t="s">
        <v>30</v>
      </c>
      <c r="AX1615" s="13" t="s">
        <v>76</v>
      </c>
      <c r="AY1615" s="175" t="s">
        <v>150</v>
      </c>
    </row>
    <row r="1616" spans="1:65" s="14" customFormat="1" ht="11.25">
      <c r="B1616" s="181"/>
      <c r="D1616" s="174" t="s">
        <v>167</v>
      </c>
      <c r="E1616" s="182" t="s">
        <v>1</v>
      </c>
      <c r="F1616" s="183" t="s">
        <v>81</v>
      </c>
      <c r="H1616" s="184">
        <v>1</v>
      </c>
      <c r="I1616" s="185"/>
      <c r="L1616" s="181"/>
      <c r="M1616" s="186"/>
      <c r="N1616" s="187"/>
      <c r="O1616" s="187"/>
      <c r="P1616" s="187"/>
      <c r="Q1616" s="187"/>
      <c r="R1616" s="187"/>
      <c r="S1616" s="187"/>
      <c r="T1616" s="188"/>
      <c r="AT1616" s="182" t="s">
        <v>167</v>
      </c>
      <c r="AU1616" s="182" t="s">
        <v>157</v>
      </c>
      <c r="AV1616" s="14" t="s">
        <v>157</v>
      </c>
      <c r="AW1616" s="14" t="s">
        <v>30</v>
      </c>
      <c r="AX1616" s="14" t="s">
        <v>81</v>
      </c>
      <c r="AY1616" s="182" t="s">
        <v>150</v>
      </c>
    </row>
    <row r="1617" spans="1:65" s="2" customFormat="1" ht="24" customHeight="1">
      <c r="A1617" s="33"/>
      <c r="B1617" s="158"/>
      <c r="C1617" s="159" t="s">
        <v>1447</v>
      </c>
      <c r="D1617" s="159" t="s">
        <v>152</v>
      </c>
      <c r="E1617" s="160" t="s">
        <v>1448</v>
      </c>
      <c r="F1617" s="161" t="s">
        <v>1449</v>
      </c>
      <c r="G1617" s="162" t="s">
        <v>155</v>
      </c>
      <c r="H1617" s="163">
        <v>1021.324</v>
      </c>
      <c r="I1617" s="164"/>
      <c r="J1617" s="163">
        <f>ROUND(I1617*H1617,3)</f>
        <v>0</v>
      </c>
      <c r="K1617" s="165"/>
      <c r="L1617" s="34"/>
      <c r="M1617" s="166" t="s">
        <v>1</v>
      </c>
      <c r="N1617" s="167" t="s">
        <v>42</v>
      </c>
      <c r="O1617" s="59"/>
      <c r="P1617" s="168">
        <f>O1617*H1617</f>
        <v>0</v>
      </c>
      <c r="Q1617" s="168">
        <v>0</v>
      </c>
      <c r="R1617" s="168">
        <f>Q1617*H1617</f>
        <v>0</v>
      </c>
      <c r="S1617" s="168">
        <v>1E-3</v>
      </c>
      <c r="T1617" s="169">
        <f>S1617*H1617</f>
        <v>1.0213239999999999</v>
      </c>
      <c r="U1617" s="33"/>
      <c r="V1617" s="33"/>
      <c r="W1617" s="33"/>
      <c r="X1617" s="33"/>
      <c r="Y1617" s="33"/>
      <c r="Z1617" s="33"/>
      <c r="AA1617" s="33"/>
      <c r="AB1617" s="33"/>
      <c r="AC1617" s="33"/>
      <c r="AD1617" s="33"/>
      <c r="AE1617" s="33"/>
      <c r="AR1617" s="170" t="s">
        <v>241</v>
      </c>
      <c r="AT1617" s="170" t="s">
        <v>152</v>
      </c>
      <c r="AU1617" s="170" t="s">
        <v>157</v>
      </c>
      <c r="AY1617" s="18" t="s">
        <v>150</v>
      </c>
      <c r="BE1617" s="171">
        <f>IF(N1617="základná",J1617,0)</f>
        <v>0</v>
      </c>
      <c r="BF1617" s="171">
        <f>IF(N1617="znížená",J1617,0)</f>
        <v>0</v>
      </c>
      <c r="BG1617" s="171">
        <f>IF(N1617="zákl. prenesená",J1617,0)</f>
        <v>0</v>
      </c>
      <c r="BH1617" s="171">
        <f>IF(N1617="zníž. prenesená",J1617,0)</f>
        <v>0</v>
      </c>
      <c r="BI1617" s="171">
        <f>IF(N1617="nulová",J1617,0)</f>
        <v>0</v>
      </c>
      <c r="BJ1617" s="18" t="s">
        <v>157</v>
      </c>
      <c r="BK1617" s="172">
        <f>ROUND(I1617*H1617,3)</f>
        <v>0</v>
      </c>
      <c r="BL1617" s="18" t="s">
        <v>241</v>
      </c>
      <c r="BM1617" s="170" t="s">
        <v>1450</v>
      </c>
    </row>
    <row r="1618" spans="1:65" s="13" customFormat="1" ht="11.25">
      <c r="B1618" s="173"/>
      <c r="D1618" s="174" t="s">
        <v>167</v>
      </c>
      <c r="E1618" s="175" t="s">
        <v>1</v>
      </c>
      <c r="F1618" s="176" t="s">
        <v>212</v>
      </c>
      <c r="H1618" s="175" t="s">
        <v>1</v>
      </c>
      <c r="I1618" s="177"/>
      <c r="L1618" s="173"/>
      <c r="M1618" s="178"/>
      <c r="N1618" s="179"/>
      <c r="O1618" s="179"/>
      <c r="P1618" s="179"/>
      <c r="Q1618" s="179"/>
      <c r="R1618" s="179"/>
      <c r="S1618" s="179"/>
      <c r="T1618" s="180"/>
      <c r="AT1618" s="175" t="s">
        <v>167</v>
      </c>
      <c r="AU1618" s="175" t="s">
        <v>157</v>
      </c>
      <c r="AV1618" s="13" t="s">
        <v>81</v>
      </c>
      <c r="AW1618" s="13" t="s">
        <v>30</v>
      </c>
      <c r="AX1618" s="13" t="s">
        <v>76</v>
      </c>
      <c r="AY1618" s="175" t="s">
        <v>150</v>
      </c>
    </row>
    <row r="1619" spans="1:65" s="13" customFormat="1" ht="11.25">
      <c r="B1619" s="173"/>
      <c r="D1619" s="174" t="s">
        <v>167</v>
      </c>
      <c r="E1619" s="175" t="s">
        <v>1</v>
      </c>
      <c r="F1619" s="176" t="s">
        <v>1451</v>
      </c>
      <c r="H1619" s="175" t="s">
        <v>1</v>
      </c>
      <c r="I1619" s="177"/>
      <c r="L1619" s="173"/>
      <c r="M1619" s="178"/>
      <c r="N1619" s="179"/>
      <c r="O1619" s="179"/>
      <c r="P1619" s="179"/>
      <c r="Q1619" s="179"/>
      <c r="R1619" s="179"/>
      <c r="S1619" s="179"/>
      <c r="T1619" s="180"/>
      <c r="AT1619" s="175" t="s">
        <v>167</v>
      </c>
      <c r="AU1619" s="175" t="s">
        <v>157</v>
      </c>
      <c r="AV1619" s="13" t="s">
        <v>81</v>
      </c>
      <c r="AW1619" s="13" t="s">
        <v>30</v>
      </c>
      <c r="AX1619" s="13" t="s">
        <v>76</v>
      </c>
      <c r="AY1619" s="175" t="s">
        <v>150</v>
      </c>
    </row>
    <row r="1620" spans="1:65" s="14" customFormat="1" ht="11.25">
      <c r="B1620" s="181"/>
      <c r="D1620" s="174" t="s">
        <v>167</v>
      </c>
      <c r="E1620" s="182" t="s">
        <v>1</v>
      </c>
      <c r="F1620" s="183" t="s">
        <v>693</v>
      </c>
      <c r="H1620" s="184">
        <v>135.37</v>
      </c>
      <c r="I1620" s="185"/>
      <c r="L1620" s="181"/>
      <c r="M1620" s="186"/>
      <c r="N1620" s="187"/>
      <c r="O1620" s="187"/>
      <c r="P1620" s="187"/>
      <c r="Q1620" s="187"/>
      <c r="R1620" s="187"/>
      <c r="S1620" s="187"/>
      <c r="T1620" s="188"/>
      <c r="AT1620" s="182" t="s">
        <v>167</v>
      </c>
      <c r="AU1620" s="182" t="s">
        <v>157</v>
      </c>
      <c r="AV1620" s="14" t="s">
        <v>157</v>
      </c>
      <c r="AW1620" s="14" t="s">
        <v>30</v>
      </c>
      <c r="AX1620" s="14" t="s">
        <v>76</v>
      </c>
      <c r="AY1620" s="182" t="s">
        <v>150</v>
      </c>
    </row>
    <row r="1621" spans="1:65" s="13" customFormat="1" ht="11.25">
      <c r="B1621" s="173"/>
      <c r="D1621" s="174" t="s">
        <v>167</v>
      </c>
      <c r="E1621" s="175" t="s">
        <v>1</v>
      </c>
      <c r="F1621" s="176" t="s">
        <v>1452</v>
      </c>
      <c r="H1621" s="175" t="s">
        <v>1</v>
      </c>
      <c r="I1621" s="177"/>
      <c r="L1621" s="173"/>
      <c r="M1621" s="178"/>
      <c r="N1621" s="179"/>
      <c r="O1621" s="179"/>
      <c r="P1621" s="179"/>
      <c r="Q1621" s="179"/>
      <c r="R1621" s="179"/>
      <c r="S1621" s="179"/>
      <c r="T1621" s="180"/>
      <c r="AT1621" s="175" t="s">
        <v>167</v>
      </c>
      <c r="AU1621" s="175" t="s">
        <v>157</v>
      </c>
      <c r="AV1621" s="13" t="s">
        <v>81</v>
      </c>
      <c r="AW1621" s="13" t="s">
        <v>30</v>
      </c>
      <c r="AX1621" s="13" t="s">
        <v>76</v>
      </c>
      <c r="AY1621" s="175" t="s">
        <v>150</v>
      </c>
    </row>
    <row r="1622" spans="1:65" s="14" customFormat="1" ht="11.25">
      <c r="B1622" s="181"/>
      <c r="D1622" s="174" t="s">
        <v>167</v>
      </c>
      <c r="E1622" s="182" t="s">
        <v>1</v>
      </c>
      <c r="F1622" s="183" t="s">
        <v>1453</v>
      </c>
      <c r="H1622" s="184">
        <v>10.1</v>
      </c>
      <c r="I1622" s="185"/>
      <c r="L1622" s="181"/>
      <c r="M1622" s="186"/>
      <c r="N1622" s="187"/>
      <c r="O1622" s="187"/>
      <c r="P1622" s="187"/>
      <c r="Q1622" s="187"/>
      <c r="R1622" s="187"/>
      <c r="S1622" s="187"/>
      <c r="T1622" s="188"/>
      <c r="AT1622" s="182" t="s">
        <v>167</v>
      </c>
      <c r="AU1622" s="182" t="s">
        <v>157</v>
      </c>
      <c r="AV1622" s="14" t="s">
        <v>157</v>
      </c>
      <c r="AW1622" s="14" t="s">
        <v>30</v>
      </c>
      <c r="AX1622" s="14" t="s">
        <v>76</v>
      </c>
      <c r="AY1622" s="182" t="s">
        <v>150</v>
      </c>
    </row>
    <row r="1623" spans="1:65" s="14" customFormat="1" ht="11.25">
      <c r="B1623" s="181"/>
      <c r="D1623" s="174" t="s">
        <v>167</v>
      </c>
      <c r="E1623" s="182" t="s">
        <v>1</v>
      </c>
      <c r="F1623" s="183" t="s">
        <v>1454</v>
      </c>
      <c r="H1623" s="184">
        <v>8.4380000000000006</v>
      </c>
      <c r="I1623" s="185"/>
      <c r="L1623" s="181"/>
      <c r="M1623" s="186"/>
      <c r="N1623" s="187"/>
      <c r="O1623" s="187"/>
      <c r="P1623" s="187"/>
      <c r="Q1623" s="187"/>
      <c r="R1623" s="187"/>
      <c r="S1623" s="187"/>
      <c r="T1623" s="188"/>
      <c r="AT1623" s="182" t="s">
        <v>167</v>
      </c>
      <c r="AU1623" s="182" t="s">
        <v>157</v>
      </c>
      <c r="AV1623" s="14" t="s">
        <v>157</v>
      </c>
      <c r="AW1623" s="14" t="s">
        <v>30</v>
      </c>
      <c r="AX1623" s="14" t="s">
        <v>76</v>
      </c>
      <c r="AY1623" s="182" t="s">
        <v>150</v>
      </c>
    </row>
    <row r="1624" spans="1:65" s="13" customFormat="1" ht="11.25">
      <c r="B1624" s="173"/>
      <c r="D1624" s="174" t="s">
        <v>167</v>
      </c>
      <c r="E1624" s="175" t="s">
        <v>1</v>
      </c>
      <c r="F1624" s="176" t="s">
        <v>215</v>
      </c>
      <c r="H1624" s="175" t="s">
        <v>1</v>
      </c>
      <c r="I1624" s="177"/>
      <c r="L1624" s="173"/>
      <c r="M1624" s="178"/>
      <c r="N1624" s="179"/>
      <c r="O1624" s="179"/>
      <c r="P1624" s="179"/>
      <c r="Q1624" s="179"/>
      <c r="R1624" s="179"/>
      <c r="S1624" s="179"/>
      <c r="T1624" s="180"/>
      <c r="AT1624" s="175" t="s">
        <v>167</v>
      </c>
      <c r="AU1624" s="175" t="s">
        <v>157</v>
      </c>
      <c r="AV1624" s="13" t="s">
        <v>81</v>
      </c>
      <c r="AW1624" s="13" t="s">
        <v>30</v>
      </c>
      <c r="AX1624" s="13" t="s">
        <v>76</v>
      </c>
      <c r="AY1624" s="175" t="s">
        <v>150</v>
      </c>
    </row>
    <row r="1625" spans="1:65" s="13" customFormat="1" ht="11.25">
      <c r="B1625" s="173"/>
      <c r="D1625" s="174" t="s">
        <v>167</v>
      </c>
      <c r="E1625" s="175" t="s">
        <v>1</v>
      </c>
      <c r="F1625" s="176" t="s">
        <v>1455</v>
      </c>
      <c r="H1625" s="175" t="s">
        <v>1</v>
      </c>
      <c r="I1625" s="177"/>
      <c r="L1625" s="173"/>
      <c r="M1625" s="178"/>
      <c r="N1625" s="179"/>
      <c r="O1625" s="179"/>
      <c r="P1625" s="179"/>
      <c r="Q1625" s="179"/>
      <c r="R1625" s="179"/>
      <c r="S1625" s="179"/>
      <c r="T1625" s="180"/>
      <c r="AT1625" s="175" t="s">
        <v>167</v>
      </c>
      <c r="AU1625" s="175" t="s">
        <v>157</v>
      </c>
      <c r="AV1625" s="13" t="s">
        <v>81</v>
      </c>
      <c r="AW1625" s="13" t="s">
        <v>30</v>
      </c>
      <c r="AX1625" s="13" t="s">
        <v>76</v>
      </c>
      <c r="AY1625" s="175" t="s">
        <v>150</v>
      </c>
    </row>
    <row r="1626" spans="1:65" s="14" customFormat="1" ht="11.25">
      <c r="B1626" s="181"/>
      <c r="D1626" s="174" t="s">
        <v>167</v>
      </c>
      <c r="E1626" s="182" t="s">
        <v>1</v>
      </c>
      <c r="F1626" s="183" t="s">
        <v>1456</v>
      </c>
      <c r="H1626" s="184">
        <v>265.32</v>
      </c>
      <c r="I1626" s="185"/>
      <c r="L1626" s="181"/>
      <c r="M1626" s="186"/>
      <c r="N1626" s="187"/>
      <c r="O1626" s="187"/>
      <c r="P1626" s="187"/>
      <c r="Q1626" s="187"/>
      <c r="R1626" s="187"/>
      <c r="S1626" s="187"/>
      <c r="T1626" s="188"/>
      <c r="AT1626" s="182" t="s">
        <v>167</v>
      </c>
      <c r="AU1626" s="182" t="s">
        <v>157</v>
      </c>
      <c r="AV1626" s="14" t="s">
        <v>157</v>
      </c>
      <c r="AW1626" s="14" t="s">
        <v>30</v>
      </c>
      <c r="AX1626" s="14" t="s">
        <v>76</v>
      </c>
      <c r="AY1626" s="182" t="s">
        <v>150</v>
      </c>
    </row>
    <row r="1627" spans="1:65" s="14" customFormat="1" ht="11.25">
      <c r="B1627" s="181"/>
      <c r="D1627" s="174" t="s">
        <v>167</v>
      </c>
      <c r="E1627" s="182" t="s">
        <v>1</v>
      </c>
      <c r="F1627" s="183" t="s">
        <v>1453</v>
      </c>
      <c r="H1627" s="184">
        <v>10.1</v>
      </c>
      <c r="I1627" s="185"/>
      <c r="L1627" s="181"/>
      <c r="M1627" s="186"/>
      <c r="N1627" s="187"/>
      <c r="O1627" s="187"/>
      <c r="P1627" s="187"/>
      <c r="Q1627" s="187"/>
      <c r="R1627" s="187"/>
      <c r="S1627" s="187"/>
      <c r="T1627" s="188"/>
      <c r="AT1627" s="182" t="s">
        <v>167</v>
      </c>
      <c r="AU1627" s="182" t="s">
        <v>157</v>
      </c>
      <c r="AV1627" s="14" t="s">
        <v>157</v>
      </c>
      <c r="AW1627" s="14" t="s">
        <v>30</v>
      </c>
      <c r="AX1627" s="14" t="s">
        <v>76</v>
      </c>
      <c r="AY1627" s="182" t="s">
        <v>150</v>
      </c>
    </row>
    <row r="1628" spans="1:65" s="14" customFormat="1" ht="11.25">
      <c r="B1628" s="181"/>
      <c r="D1628" s="174" t="s">
        <v>167</v>
      </c>
      <c r="E1628" s="182" t="s">
        <v>1</v>
      </c>
      <c r="F1628" s="183" t="s">
        <v>1454</v>
      </c>
      <c r="H1628" s="184">
        <v>8.4380000000000006</v>
      </c>
      <c r="I1628" s="185"/>
      <c r="L1628" s="181"/>
      <c r="M1628" s="186"/>
      <c r="N1628" s="187"/>
      <c r="O1628" s="187"/>
      <c r="P1628" s="187"/>
      <c r="Q1628" s="187"/>
      <c r="R1628" s="187"/>
      <c r="S1628" s="187"/>
      <c r="T1628" s="188"/>
      <c r="AT1628" s="182" t="s">
        <v>167</v>
      </c>
      <c r="AU1628" s="182" t="s">
        <v>157</v>
      </c>
      <c r="AV1628" s="14" t="s">
        <v>157</v>
      </c>
      <c r="AW1628" s="14" t="s">
        <v>30</v>
      </c>
      <c r="AX1628" s="14" t="s">
        <v>76</v>
      </c>
      <c r="AY1628" s="182" t="s">
        <v>150</v>
      </c>
    </row>
    <row r="1629" spans="1:65" s="13" customFormat="1" ht="11.25">
      <c r="B1629" s="173"/>
      <c r="D1629" s="174" t="s">
        <v>167</v>
      </c>
      <c r="E1629" s="175" t="s">
        <v>1</v>
      </c>
      <c r="F1629" s="176" t="s">
        <v>302</v>
      </c>
      <c r="H1629" s="175" t="s">
        <v>1</v>
      </c>
      <c r="I1629" s="177"/>
      <c r="L1629" s="173"/>
      <c r="M1629" s="178"/>
      <c r="N1629" s="179"/>
      <c r="O1629" s="179"/>
      <c r="P1629" s="179"/>
      <c r="Q1629" s="179"/>
      <c r="R1629" s="179"/>
      <c r="S1629" s="179"/>
      <c r="T1629" s="180"/>
      <c r="AT1629" s="175" t="s">
        <v>167</v>
      </c>
      <c r="AU1629" s="175" t="s">
        <v>157</v>
      </c>
      <c r="AV1629" s="13" t="s">
        <v>81</v>
      </c>
      <c r="AW1629" s="13" t="s">
        <v>30</v>
      </c>
      <c r="AX1629" s="13" t="s">
        <v>76</v>
      </c>
      <c r="AY1629" s="175" t="s">
        <v>150</v>
      </c>
    </row>
    <row r="1630" spans="1:65" s="13" customFormat="1" ht="11.25">
      <c r="B1630" s="173"/>
      <c r="D1630" s="174" t="s">
        <v>167</v>
      </c>
      <c r="E1630" s="175" t="s">
        <v>1</v>
      </c>
      <c r="F1630" s="176" t="s">
        <v>1457</v>
      </c>
      <c r="H1630" s="175" t="s">
        <v>1</v>
      </c>
      <c r="I1630" s="177"/>
      <c r="L1630" s="173"/>
      <c r="M1630" s="178"/>
      <c r="N1630" s="179"/>
      <c r="O1630" s="179"/>
      <c r="P1630" s="179"/>
      <c r="Q1630" s="179"/>
      <c r="R1630" s="179"/>
      <c r="S1630" s="179"/>
      <c r="T1630" s="180"/>
      <c r="AT1630" s="175" t="s">
        <v>167</v>
      </c>
      <c r="AU1630" s="175" t="s">
        <v>157</v>
      </c>
      <c r="AV1630" s="13" t="s">
        <v>81</v>
      </c>
      <c r="AW1630" s="13" t="s">
        <v>30</v>
      </c>
      <c r="AX1630" s="13" t="s">
        <v>76</v>
      </c>
      <c r="AY1630" s="175" t="s">
        <v>150</v>
      </c>
    </row>
    <row r="1631" spans="1:65" s="14" customFormat="1" ht="22.5">
      <c r="B1631" s="181"/>
      <c r="D1631" s="174" t="s">
        <v>167</v>
      </c>
      <c r="E1631" s="182" t="s">
        <v>1</v>
      </c>
      <c r="F1631" s="183" t="s">
        <v>1458</v>
      </c>
      <c r="H1631" s="184">
        <v>392.79</v>
      </c>
      <c r="I1631" s="185"/>
      <c r="L1631" s="181"/>
      <c r="M1631" s="186"/>
      <c r="N1631" s="187"/>
      <c r="O1631" s="187"/>
      <c r="P1631" s="187"/>
      <c r="Q1631" s="187"/>
      <c r="R1631" s="187"/>
      <c r="S1631" s="187"/>
      <c r="T1631" s="188"/>
      <c r="AT1631" s="182" t="s">
        <v>167</v>
      </c>
      <c r="AU1631" s="182" t="s">
        <v>157</v>
      </c>
      <c r="AV1631" s="14" t="s">
        <v>157</v>
      </c>
      <c r="AW1631" s="14" t="s">
        <v>30</v>
      </c>
      <c r="AX1631" s="14" t="s">
        <v>76</v>
      </c>
      <c r="AY1631" s="182" t="s">
        <v>150</v>
      </c>
    </row>
    <row r="1632" spans="1:65" s="14" customFormat="1" ht="11.25">
      <c r="B1632" s="181"/>
      <c r="D1632" s="174" t="s">
        <v>167</v>
      </c>
      <c r="E1632" s="182" t="s">
        <v>1</v>
      </c>
      <c r="F1632" s="183" t="s">
        <v>1453</v>
      </c>
      <c r="H1632" s="184">
        <v>10.1</v>
      </c>
      <c r="I1632" s="185"/>
      <c r="L1632" s="181"/>
      <c r="M1632" s="186"/>
      <c r="N1632" s="187"/>
      <c r="O1632" s="187"/>
      <c r="P1632" s="187"/>
      <c r="Q1632" s="187"/>
      <c r="R1632" s="187"/>
      <c r="S1632" s="187"/>
      <c r="T1632" s="188"/>
      <c r="AT1632" s="182" t="s">
        <v>167</v>
      </c>
      <c r="AU1632" s="182" t="s">
        <v>157</v>
      </c>
      <c r="AV1632" s="14" t="s">
        <v>157</v>
      </c>
      <c r="AW1632" s="14" t="s">
        <v>30</v>
      </c>
      <c r="AX1632" s="14" t="s">
        <v>76</v>
      </c>
      <c r="AY1632" s="182" t="s">
        <v>150</v>
      </c>
    </row>
    <row r="1633" spans="1:65" s="14" customFormat="1" ht="11.25">
      <c r="B1633" s="181"/>
      <c r="D1633" s="174" t="s">
        <v>167</v>
      </c>
      <c r="E1633" s="182" t="s">
        <v>1</v>
      </c>
      <c r="F1633" s="183" t="s">
        <v>1454</v>
      </c>
      <c r="H1633" s="184">
        <v>8.4380000000000006</v>
      </c>
      <c r="I1633" s="185"/>
      <c r="L1633" s="181"/>
      <c r="M1633" s="186"/>
      <c r="N1633" s="187"/>
      <c r="O1633" s="187"/>
      <c r="P1633" s="187"/>
      <c r="Q1633" s="187"/>
      <c r="R1633" s="187"/>
      <c r="S1633" s="187"/>
      <c r="T1633" s="188"/>
      <c r="AT1633" s="182" t="s">
        <v>167</v>
      </c>
      <c r="AU1633" s="182" t="s">
        <v>157</v>
      </c>
      <c r="AV1633" s="14" t="s">
        <v>157</v>
      </c>
      <c r="AW1633" s="14" t="s">
        <v>30</v>
      </c>
      <c r="AX1633" s="14" t="s">
        <v>76</v>
      </c>
      <c r="AY1633" s="182" t="s">
        <v>150</v>
      </c>
    </row>
    <row r="1634" spans="1:65" s="13" customFormat="1" ht="11.25">
      <c r="B1634" s="173"/>
      <c r="D1634" s="174" t="s">
        <v>167</v>
      </c>
      <c r="E1634" s="175" t="s">
        <v>1</v>
      </c>
      <c r="F1634" s="176" t="s">
        <v>396</v>
      </c>
      <c r="H1634" s="175" t="s">
        <v>1</v>
      </c>
      <c r="I1634" s="177"/>
      <c r="L1634" s="173"/>
      <c r="M1634" s="178"/>
      <c r="N1634" s="179"/>
      <c r="O1634" s="179"/>
      <c r="P1634" s="179"/>
      <c r="Q1634" s="179"/>
      <c r="R1634" s="179"/>
      <c r="S1634" s="179"/>
      <c r="T1634" s="180"/>
      <c r="AT1634" s="175" t="s">
        <v>167</v>
      </c>
      <c r="AU1634" s="175" t="s">
        <v>157</v>
      </c>
      <c r="AV1634" s="13" t="s">
        <v>81</v>
      </c>
      <c r="AW1634" s="13" t="s">
        <v>30</v>
      </c>
      <c r="AX1634" s="13" t="s">
        <v>76</v>
      </c>
      <c r="AY1634" s="175" t="s">
        <v>150</v>
      </c>
    </row>
    <row r="1635" spans="1:65" s="14" customFormat="1" ht="11.25">
      <c r="B1635" s="181"/>
      <c r="D1635" s="174" t="s">
        <v>167</v>
      </c>
      <c r="E1635" s="182" t="s">
        <v>1</v>
      </c>
      <c r="F1635" s="183" t="s">
        <v>1459</v>
      </c>
      <c r="H1635" s="184">
        <v>61.784999999999997</v>
      </c>
      <c r="I1635" s="185"/>
      <c r="L1635" s="181"/>
      <c r="M1635" s="186"/>
      <c r="N1635" s="187"/>
      <c r="O1635" s="187"/>
      <c r="P1635" s="187"/>
      <c r="Q1635" s="187"/>
      <c r="R1635" s="187"/>
      <c r="S1635" s="187"/>
      <c r="T1635" s="188"/>
      <c r="AT1635" s="182" t="s">
        <v>167</v>
      </c>
      <c r="AU1635" s="182" t="s">
        <v>157</v>
      </c>
      <c r="AV1635" s="14" t="s">
        <v>157</v>
      </c>
      <c r="AW1635" s="14" t="s">
        <v>30</v>
      </c>
      <c r="AX1635" s="14" t="s">
        <v>76</v>
      </c>
      <c r="AY1635" s="182" t="s">
        <v>150</v>
      </c>
    </row>
    <row r="1636" spans="1:65" s="14" customFormat="1" ht="11.25">
      <c r="B1636" s="181"/>
      <c r="D1636" s="174" t="s">
        <v>167</v>
      </c>
      <c r="E1636" s="182" t="s">
        <v>1</v>
      </c>
      <c r="F1636" s="183" t="s">
        <v>1460</v>
      </c>
      <c r="H1636" s="184">
        <v>110.44499999999999</v>
      </c>
      <c r="I1636" s="185"/>
      <c r="L1636" s="181"/>
      <c r="M1636" s="186"/>
      <c r="N1636" s="187"/>
      <c r="O1636" s="187"/>
      <c r="P1636" s="187"/>
      <c r="Q1636" s="187"/>
      <c r="R1636" s="187"/>
      <c r="S1636" s="187"/>
      <c r="T1636" s="188"/>
      <c r="AT1636" s="182" t="s">
        <v>167</v>
      </c>
      <c r="AU1636" s="182" t="s">
        <v>157</v>
      </c>
      <c r="AV1636" s="14" t="s">
        <v>157</v>
      </c>
      <c r="AW1636" s="14" t="s">
        <v>30</v>
      </c>
      <c r="AX1636" s="14" t="s">
        <v>76</v>
      </c>
      <c r="AY1636" s="182" t="s">
        <v>150</v>
      </c>
    </row>
    <row r="1637" spans="1:65" s="15" customFormat="1" ht="11.25">
      <c r="B1637" s="189"/>
      <c r="D1637" s="174" t="s">
        <v>167</v>
      </c>
      <c r="E1637" s="190" t="s">
        <v>1</v>
      </c>
      <c r="F1637" s="191" t="s">
        <v>173</v>
      </c>
      <c r="H1637" s="192">
        <v>1021.324</v>
      </c>
      <c r="I1637" s="193"/>
      <c r="L1637" s="189"/>
      <c r="M1637" s="194"/>
      <c r="N1637" s="195"/>
      <c r="O1637" s="195"/>
      <c r="P1637" s="195"/>
      <c r="Q1637" s="195"/>
      <c r="R1637" s="195"/>
      <c r="S1637" s="195"/>
      <c r="T1637" s="196"/>
      <c r="AT1637" s="190" t="s">
        <v>167</v>
      </c>
      <c r="AU1637" s="190" t="s">
        <v>157</v>
      </c>
      <c r="AV1637" s="15" t="s">
        <v>156</v>
      </c>
      <c r="AW1637" s="15" t="s">
        <v>30</v>
      </c>
      <c r="AX1637" s="15" t="s">
        <v>81</v>
      </c>
      <c r="AY1637" s="190" t="s">
        <v>150</v>
      </c>
    </row>
    <row r="1638" spans="1:65" s="2" customFormat="1" ht="24" customHeight="1">
      <c r="A1638" s="33"/>
      <c r="B1638" s="158"/>
      <c r="C1638" s="159" t="s">
        <v>1461</v>
      </c>
      <c r="D1638" s="159" t="s">
        <v>152</v>
      </c>
      <c r="E1638" s="160" t="s">
        <v>1462</v>
      </c>
      <c r="F1638" s="161" t="s">
        <v>1463</v>
      </c>
      <c r="G1638" s="162" t="s">
        <v>155</v>
      </c>
      <c r="H1638" s="163">
        <v>14.25</v>
      </c>
      <c r="I1638" s="164"/>
      <c r="J1638" s="163">
        <f>ROUND(I1638*H1638,3)</f>
        <v>0</v>
      </c>
      <c r="K1638" s="165"/>
      <c r="L1638" s="34"/>
      <c r="M1638" s="166" t="s">
        <v>1</v>
      </c>
      <c r="N1638" s="167" t="s">
        <v>42</v>
      </c>
      <c r="O1638" s="59"/>
      <c r="P1638" s="168">
        <f>O1638*H1638</f>
        <v>0</v>
      </c>
      <c r="Q1638" s="168">
        <v>0</v>
      </c>
      <c r="R1638" s="168">
        <f>Q1638*H1638</f>
        <v>0</v>
      </c>
      <c r="S1638" s="168">
        <v>4.5999999999999999E-2</v>
      </c>
      <c r="T1638" s="169">
        <f>S1638*H1638</f>
        <v>0.65549999999999997</v>
      </c>
      <c r="U1638" s="33"/>
      <c r="V1638" s="33"/>
      <c r="W1638" s="33"/>
      <c r="X1638" s="33"/>
      <c r="Y1638" s="33"/>
      <c r="Z1638" s="33"/>
      <c r="AA1638" s="33"/>
      <c r="AB1638" s="33"/>
      <c r="AC1638" s="33"/>
      <c r="AD1638" s="33"/>
      <c r="AE1638" s="33"/>
      <c r="AR1638" s="170" t="s">
        <v>156</v>
      </c>
      <c r="AT1638" s="170" t="s">
        <v>152</v>
      </c>
      <c r="AU1638" s="170" t="s">
        <v>157</v>
      </c>
      <c r="AY1638" s="18" t="s">
        <v>150</v>
      </c>
      <c r="BE1638" s="171">
        <f>IF(N1638="základná",J1638,0)</f>
        <v>0</v>
      </c>
      <c r="BF1638" s="171">
        <f>IF(N1638="znížená",J1638,0)</f>
        <v>0</v>
      </c>
      <c r="BG1638" s="171">
        <f>IF(N1638="zákl. prenesená",J1638,0)</f>
        <v>0</v>
      </c>
      <c r="BH1638" s="171">
        <f>IF(N1638="zníž. prenesená",J1638,0)</f>
        <v>0</v>
      </c>
      <c r="BI1638" s="171">
        <f>IF(N1638="nulová",J1638,0)</f>
        <v>0</v>
      </c>
      <c r="BJ1638" s="18" t="s">
        <v>157</v>
      </c>
      <c r="BK1638" s="172">
        <f>ROUND(I1638*H1638,3)</f>
        <v>0</v>
      </c>
      <c r="BL1638" s="18" t="s">
        <v>156</v>
      </c>
      <c r="BM1638" s="170" t="s">
        <v>1464</v>
      </c>
    </row>
    <row r="1639" spans="1:65" s="13" customFormat="1" ht="11.25">
      <c r="B1639" s="173"/>
      <c r="D1639" s="174" t="s">
        <v>167</v>
      </c>
      <c r="E1639" s="175" t="s">
        <v>1</v>
      </c>
      <c r="F1639" s="176" t="s">
        <v>212</v>
      </c>
      <c r="H1639" s="175" t="s">
        <v>1</v>
      </c>
      <c r="I1639" s="177"/>
      <c r="L1639" s="173"/>
      <c r="M1639" s="178"/>
      <c r="N1639" s="179"/>
      <c r="O1639" s="179"/>
      <c r="P1639" s="179"/>
      <c r="Q1639" s="179"/>
      <c r="R1639" s="179"/>
      <c r="S1639" s="179"/>
      <c r="T1639" s="180"/>
      <c r="AT1639" s="175" t="s">
        <v>167</v>
      </c>
      <c r="AU1639" s="175" t="s">
        <v>157</v>
      </c>
      <c r="AV1639" s="13" t="s">
        <v>81</v>
      </c>
      <c r="AW1639" s="13" t="s">
        <v>30</v>
      </c>
      <c r="AX1639" s="13" t="s">
        <v>76</v>
      </c>
      <c r="AY1639" s="175" t="s">
        <v>150</v>
      </c>
    </row>
    <row r="1640" spans="1:65" s="13" customFormat="1" ht="11.25">
      <c r="B1640" s="173"/>
      <c r="D1640" s="174" t="s">
        <v>167</v>
      </c>
      <c r="E1640" s="175" t="s">
        <v>1</v>
      </c>
      <c r="F1640" s="176" t="s">
        <v>1465</v>
      </c>
      <c r="H1640" s="175" t="s">
        <v>1</v>
      </c>
      <c r="I1640" s="177"/>
      <c r="L1640" s="173"/>
      <c r="M1640" s="178"/>
      <c r="N1640" s="179"/>
      <c r="O1640" s="179"/>
      <c r="P1640" s="179"/>
      <c r="Q1640" s="179"/>
      <c r="R1640" s="179"/>
      <c r="S1640" s="179"/>
      <c r="T1640" s="180"/>
      <c r="AT1640" s="175" t="s">
        <v>167</v>
      </c>
      <c r="AU1640" s="175" t="s">
        <v>157</v>
      </c>
      <c r="AV1640" s="13" t="s">
        <v>81</v>
      </c>
      <c r="AW1640" s="13" t="s">
        <v>30</v>
      </c>
      <c r="AX1640" s="13" t="s">
        <v>76</v>
      </c>
      <c r="AY1640" s="175" t="s">
        <v>150</v>
      </c>
    </row>
    <row r="1641" spans="1:65" s="14" customFormat="1" ht="11.25">
      <c r="B1641" s="181"/>
      <c r="D1641" s="174" t="s">
        <v>167</v>
      </c>
      <c r="E1641" s="182" t="s">
        <v>1</v>
      </c>
      <c r="F1641" s="183" t="s">
        <v>1466</v>
      </c>
      <c r="H1641" s="184">
        <v>12</v>
      </c>
      <c r="I1641" s="185"/>
      <c r="L1641" s="181"/>
      <c r="M1641" s="186"/>
      <c r="N1641" s="187"/>
      <c r="O1641" s="187"/>
      <c r="P1641" s="187"/>
      <c r="Q1641" s="187"/>
      <c r="R1641" s="187"/>
      <c r="S1641" s="187"/>
      <c r="T1641" s="188"/>
      <c r="AT1641" s="182" t="s">
        <v>167</v>
      </c>
      <c r="AU1641" s="182" t="s">
        <v>157</v>
      </c>
      <c r="AV1641" s="14" t="s">
        <v>157</v>
      </c>
      <c r="AW1641" s="14" t="s">
        <v>30</v>
      </c>
      <c r="AX1641" s="14" t="s">
        <v>76</v>
      </c>
      <c r="AY1641" s="182" t="s">
        <v>150</v>
      </c>
    </row>
    <row r="1642" spans="1:65" s="13" customFormat="1" ht="11.25">
      <c r="B1642" s="173"/>
      <c r="D1642" s="174" t="s">
        <v>167</v>
      </c>
      <c r="E1642" s="175" t="s">
        <v>1</v>
      </c>
      <c r="F1642" s="176" t="s">
        <v>1467</v>
      </c>
      <c r="H1642" s="175" t="s">
        <v>1</v>
      </c>
      <c r="I1642" s="177"/>
      <c r="L1642" s="173"/>
      <c r="M1642" s="178"/>
      <c r="N1642" s="179"/>
      <c r="O1642" s="179"/>
      <c r="P1642" s="179"/>
      <c r="Q1642" s="179"/>
      <c r="R1642" s="179"/>
      <c r="S1642" s="179"/>
      <c r="T1642" s="180"/>
      <c r="AT1642" s="175" t="s">
        <v>167</v>
      </c>
      <c r="AU1642" s="175" t="s">
        <v>157</v>
      </c>
      <c r="AV1642" s="13" t="s">
        <v>81</v>
      </c>
      <c r="AW1642" s="13" t="s">
        <v>30</v>
      </c>
      <c r="AX1642" s="13" t="s">
        <v>76</v>
      </c>
      <c r="AY1642" s="175" t="s">
        <v>150</v>
      </c>
    </row>
    <row r="1643" spans="1:65" s="14" customFormat="1" ht="11.25">
      <c r="B1643" s="181"/>
      <c r="D1643" s="174" t="s">
        <v>167</v>
      </c>
      <c r="E1643" s="182" t="s">
        <v>1</v>
      </c>
      <c r="F1643" s="183" t="s">
        <v>1468</v>
      </c>
      <c r="H1643" s="184">
        <v>2.25</v>
      </c>
      <c r="I1643" s="185"/>
      <c r="L1643" s="181"/>
      <c r="M1643" s="186"/>
      <c r="N1643" s="187"/>
      <c r="O1643" s="187"/>
      <c r="P1643" s="187"/>
      <c r="Q1643" s="187"/>
      <c r="R1643" s="187"/>
      <c r="S1643" s="187"/>
      <c r="T1643" s="188"/>
      <c r="AT1643" s="182" t="s">
        <v>167</v>
      </c>
      <c r="AU1643" s="182" t="s">
        <v>157</v>
      </c>
      <c r="AV1643" s="14" t="s">
        <v>157</v>
      </c>
      <c r="AW1643" s="14" t="s">
        <v>30</v>
      </c>
      <c r="AX1643" s="14" t="s">
        <v>76</v>
      </c>
      <c r="AY1643" s="182" t="s">
        <v>150</v>
      </c>
    </row>
    <row r="1644" spans="1:65" s="15" customFormat="1" ht="11.25">
      <c r="B1644" s="189"/>
      <c r="D1644" s="174" t="s">
        <v>167</v>
      </c>
      <c r="E1644" s="190" t="s">
        <v>1</v>
      </c>
      <c r="F1644" s="191" t="s">
        <v>173</v>
      </c>
      <c r="H1644" s="192">
        <v>14.25</v>
      </c>
      <c r="I1644" s="193"/>
      <c r="L1644" s="189"/>
      <c r="M1644" s="194"/>
      <c r="N1644" s="195"/>
      <c r="O1644" s="195"/>
      <c r="P1644" s="195"/>
      <c r="Q1644" s="195"/>
      <c r="R1644" s="195"/>
      <c r="S1644" s="195"/>
      <c r="T1644" s="196"/>
      <c r="AT1644" s="190" t="s">
        <v>167</v>
      </c>
      <c r="AU1644" s="190" t="s">
        <v>157</v>
      </c>
      <c r="AV1644" s="15" t="s">
        <v>156</v>
      </c>
      <c r="AW1644" s="15" t="s">
        <v>30</v>
      </c>
      <c r="AX1644" s="15" t="s">
        <v>81</v>
      </c>
      <c r="AY1644" s="190" t="s">
        <v>150</v>
      </c>
    </row>
    <row r="1645" spans="1:65" s="2" customFormat="1" ht="36" customHeight="1">
      <c r="A1645" s="33"/>
      <c r="B1645" s="158"/>
      <c r="C1645" s="159" t="s">
        <v>1469</v>
      </c>
      <c r="D1645" s="159" t="s">
        <v>152</v>
      </c>
      <c r="E1645" s="160" t="s">
        <v>1470</v>
      </c>
      <c r="F1645" s="161" t="s">
        <v>1471</v>
      </c>
      <c r="G1645" s="162" t="s">
        <v>155</v>
      </c>
      <c r="H1645" s="163">
        <v>852.90499999999997</v>
      </c>
      <c r="I1645" s="164"/>
      <c r="J1645" s="163">
        <f>ROUND(I1645*H1645,3)</f>
        <v>0</v>
      </c>
      <c r="K1645" s="165"/>
      <c r="L1645" s="34"/>
      <c r="M1645" s="166" t="s">
        <v>1</v>
      </c>
      <c r="N1645" s="167" t="s">
        <v>42</v>
      </c>
      <c r="O1645" s="59"/>
      <c r="P1645" s="168">
        <f>O1645*H1645</f>
        <v>0</v>
      </c>
      <c r="Q1645" s="168">
        <v>0</v>
      </c>
      <c r="R1645" s="168">
        <f>Q1645*H1645</f>
        <v>0</v>
      </c>
      <c r="S1645" s="168">
        <v>5.8999999999999997E-2</v>
      </c>
      <c r="T1645" s="169">
        <f>S1645*H1645</f>
        <v>50.321394999999995</v>
      </c>
      <c r="U1645" s="33"/>
      <c r="V1645" s="33"/>
      <c r="W1645" s="33"/>
      <c r="X1645" s="33"/>
      <c r="Y1645" s="33"/>
      <c r="Z1645" s="33"/>
      <c r="AA1645" s="33"/>
      <c r="AB1645" s="33"/>
      <c r="AC1645" s="33"/>
      <c r="AD1645" s="33"/>
      <c r="AE1645" s="33"/>
      <c r="AR1645" s="170" t="s">
        <v>156</v>
      </c>
      <c r="AT1645" s="170" t="s">
        <v>152</v>
      </c>
      <c r="AU1645" s="170" t="s">
        <v>157</v>
      </c>
      <c r="AY1645" s="18" t="s">
        <v>150</v>
      </c>
      <c r="BE1645" s="171">
        <f>IF(N1645="základná",J1645,0)</f>
        <v>0</v>
      </c>
      <c r="BF1645" s="171">
        <f>IF(N1645="znížená",J1645,0)</f>
        <v>0</v>
      </c>
      <c r="BG1645" s="171">
        <f>IF(N1645="zákl. prenesená",J1645,0)</f>
        <v>0</v>
      </c>
      <c r="BH1645" s="171">
        <f>IF(N1645="zníž. prenesená",J1645,0)</f>
        <v>0</v>
      </c>
      <c r="BI1645" s="171">
        <f>IF(N1645="nulová",J1645,0)</f>
        <v>0</v>
      </c>
      <c r="BJ1645" s="18" t="s">
        <v>157</v>
      </c>
      <c r="BK1645" s="172">
        <f>ROUND(I1645*H1645,3)</f>
        <v>0</v>
      </c>
      <c r="BL1645" s="18" t="s">
        <v>156</v>
      </c>
      <c r="BM1645" s="170" t="s">
        <v>1472</v>
      </c>
    </row>
    <row r="1646" spans="1:65" s="14" customFormat="1" ht="11.25">
      <c r="B1646" s="181"/>
      <c r="D1646" s="174" t="s">
        <v>167</v>
      </c>
      <c r="E1646" s="182" t="s">
        <v>1</v>
      </c>
      <c r="F1646" s="183" t="s">
        <v>1473</v>
      </c>
      <c r="H1646" s="184">
        <v>1012.63</v>
      </c>
      <c r="I1646" s="185"/>
      <c r="L1646" s="181"/>
      <c r="M1646" s="186"/>
      <c r="N1646" s="187"/>
      <c r="O1646" s="187"/>
      <c r="P1646" s="187"/>
      <c r="Q1646" s="187"/>
      <c r="R1646" s="187"/>
      <c r="S1646" s="187"/>
      <c r="T1646" s="188"/>
      <c r="AT1646" s="182" t="s">
        <v>167</v>
      </c>
      <c r="AU1646" s="182" t="s">
        <v>157</v>
      </c>
      <c r="AV1646" s="14" t="s">
        <v>157</v>
      </c>
      <c r="AW1646" s="14" t="s">
        <v>30</v>
      </c>
      <c r="AX1646" s="14" t="s">
        <v>76</v>
      </c>
      <c r="AY1646" s="182" t="s">
        <v>150</v>
      </c>
    </row>
    <row r="1647" spans="1:65" s="14" customFormat="1" ht="11.25">
      <c r="B1647" s="181"/>
      <c r="D1647" s="174" t="s">
        <v>167</v>
      </c>
      <c r="E1647" s="182" t="s">
        <v>1</v>
      </c>
      <c r="F1647" s="183" t="s">
        <v>1474</v>
      </c>
      <c r="H1647" s="184">
        <v>-150.08000000000001</v>
      </c>
      <c r="I1647" s="185"/>
      <c r="L1647" s="181"/>
      <c r="M1647" s="186"/>
      <c r="N1647" s="187"/>
      <c r="O1647" s="187"/>
      <c r="P1647" s="187"/>
      <c r="Q1647" s="187"/>
      <c r="R1647" s="187"/>
      <c r="S1647" s="187"/>
      <c r="T1647" s="188"/>
      <c r="AT1647" s="182" t="s">
        <v>167</v>
      </c>
      <c r="AU1647" s="182" t="s">
        <v>157</v>
      </c>
      <c r="AV1647" s="14" t="s">
        <v>157</v>
      </c>
      <c r="AW1647" s="14" t="s">
        <v>30</v>
      </c>
      <c r="AX1647" s="14" t="s">
        <v>76</v>
      </c>
      <c r="AY1647" s="182" t="s">
        <v>150</v>
      </c>
    </row>
    <row r="1648" spans="1:65" s="14" customFormat="1" ht="11.25">
      <c r="B1648" s="181"/>
      <c r="D1648" s="174" t="s">
        <v>167</v>
      </c>
      <c r="E1648" s="182" t="s">
        <v>1</v>
      </c>
      <c r="F1648" s="183" t="s">
        <v>1062</v>
      </c>
      <c r="H1648" s="184">
        <v>-3.78</v>
      </c>
      <c r="I1648" s="185"/>
      <c r="L1648" s="181"/>
      <c r="M1648" s="186"/>
      <c r="N1648" s="187"/>
      <c r="O1648" s="187"/>
      <c r="P1648" s="187"/>
      <c r="Q1648" s="187"/>
      <c r="R1648" s="187"/>
      <c r="S1648" s="187"/>
      <c r="T1648" s="188"/>
      <c r="AT1648" s="182" t="s">
        <v>167</v>
      </c>
      <c r="AU1648" s="182" t="s">
        <v>157</v>
      </c>
      <c r="AV1648" s="14" t="s">
        <v>157</v>
      </c>
      <c r="AW1648" s="14" t="s">
        <v>30</v>
      </c>
      <c r="AX1648" s="14" t="s">
        <v>76</v>
      </c>
      <c r="AY1648" s="182" t="s">
        <v>150</v>
      </c>
    </row>
    <row r="1649" spans="1:65" s="14" customFormat="1" ht="11.25">
      <c r="B1649" s="181"/>
      <c r="D1649" s="174" t="s">
        <v>167</v>
      </c>
      <c r="E1649" s="182" t="s">
        <v>1</v>
      </c>
      <c r="F1649" s="183" t="s">
        <v>1475</v>
      </c>
      <c r="H1649" s="184">
        <v>-5.8650000000000002</v>
      </c>
      <c r="I1649" s="185"/>
      <c r="L1649" s="181"/>
      <c r="M1649" s="186"/>
      <c r="N1649" s="187"/>
      <c r="O1649" s="187"/>
      <c r="P1649" s="187"/>
      <c r="Q1649" s="187"/>
      <c r="R1649" s="187"/>
      <c r="S1649" s="187"/>
      <c r="T1649" s="188"/>
      <c r="AT1649" s="182" t="s">
        <v>167</v>
      </c>
      <c r="AU1649" s="182" t="s">
        <v>157</v>
      </c>
      <c r="AV1649" s="14" t="s">
        <v>157</v>
      </c>
      <c r="AW1649" s="14" t="s">
        <v>30</v>
      </c>
      <c r="AX1649" s="14" t="s">
        <v>76</v>
      </c>
      <c r="AY1649" s="182" t="s">
        <v>150</v>
      </c>
    </row>
    <row r="1650" spans="1:65" s="15" customFormat="1" ht="11.25">
      <c r="B1650" s="189"/>
      <c r="D1650" s="174" t="s">
        <v>167</v>
      </c>
      <c r="E1650" s="190" t="s">
        <v>1</v>
      </c>
      <c r="F1650" s="191" t="s">
        <v>173</v>
      </c>
      <c r="H1650" s="192">
        <v>852.90499999999997</v>
      </c>
      <c r="I1650" s="193"/>
      <c r="L1650" s="189"/>
      <c r="M1650" s="194"/>
      <c r="N1650" s="195"/>
      <c r="O1650" s="195"/>
      <c r="P1650" s="195"/>
      <c r="Q1650" s="195"/>
      <c r="R1650" s="195"/>
      <c r="S1650" s="195"/>
      <c r="T1650" s="196"/>
      <c r="AT1650" s="190" t="s">
        <v>167</v>
      </c>
      <c r="AU1650" s="190" t="s">
        <v>157</v>
      </c>
      <c r="AV1650" s="15" t="s">
        <v>156</v>
      </c>
      <c r="AW1650" s="15" t="s">
        <v>30</v>
      </c>
      <c r="AX1650" s="15" t="s">
        <v>81</v>
      </c>
      <c r="AY1650" s="190" t="s">
        <v>150</v>
      </c>
    </row>
    <row r="1651" spans="1:65" s="2" customFormat="1" ht="36" customHeight="1">
      <c r="A1651" s="33"/>
      <c r="B1651" s="158"/>
      <c r="C1651" s="159" t="s">
        <v>1476</v>
      </c>
      <c r="D1651" s="215" t="s">
        <v>152</v>
      </c>
      <c r="E1651" s="160" t="s">
        <v>1477</v>
      </c>
      <c r="F1651" s="161" t="s">
        <v>1478</v>
      </c>
      <c r="G1651" s="162" t="s">
        <v>155</v>
      </c>
      <c r="H1651" s="163">
        <v>503.54</v>
      </c>
      <c r="I1651" s="164"/>
      <c r="J1651" s="163">
        <f>ROUND(I1651*H1651,3)</f>
        <v>0</v>
      </c>
      <c r="K1651" s="165"/>
      <c r="L1651" s="34"/>
      <c r="M1651" s="166" t="s">
        <v>1</v>
      </c>
      <c r="N1651" s="167" t="s">
        <v>42</v>
      </c>
      <c r="O1651" s="59"/>
      <c r="P1651" s="168">
        <f>O1651*H1651</f>
        <v>0</v>
      </c>
      <c r="Q1651" s="168">
        <v>0</v>
      </c>
      <c r="R1651" s="168">
        <f>Q1651*H1651</f>
        <v>0</v>
      </c>
      <c r="S1651" s="168">
        <v>6.8000000000000005E-2</v>
      </c>
      <c r="T1651" s="169">
        <f>S1651*H1651</f>
        <v>34.240720000000003</v>
      </c>
      <c r="U1651" s="33"/>
      <c r="V1651" s="33"/>
      <c r="W1651" s="33"/>
      <c r="X1651" s="33"/>
      <c r="Y1651" s="33"/>
      <c r="Z1651" s="33"/>
      <c r="AA1651" s="33"/>
      <c r="AB1651" s="33"/>
      <c r="AC1651" s="33"/>
      <c r="AD1651" s="33"/>
      <c r="AE1651" s="33"/>
      <c r="AR1651" s="170" t="s">
        <v>156</v>
      </c>
      <c r="AT1651" s="170" t="s">
        <v>152</v>
      </c>
      <c r="AU1651" s="170" t="s">
        <v>157</v>
      </c>
      <c r="AY1651" s="18" t="s">
        <v>150</v>
      </c>
      <c r="BE1651" s="171">
        <f>IF(N1651="základná",J1651,0)</f>
        <v>0</v>
      </c>
      <c r="BF1651" s="171">
        <f>IF(N1651="znížená",J1651,0)</f>
        <v>0</v>
      </c>
      <c r="BG1651" s="171">
        <f>IF(N1651="zákl. prenesená",J1651,0)</f>
        <v>0</v>
      </c>
      <c r="BH1651" s="171">
        <f>IF(N1651="zníž. prenesená",J1651,0)</f>
        <v>0</v>
      </c>
      <c r="BI1651" s="171">
        <f>IF(N1651="nulová",J1651,0)</f>
        <v>0</v>
      </c>
      <c r="BJ1651" s="18" t="s">
        <v>157</v>
      </c>
      <c r="BK1651" s="172">
        <f>ROUND(I1651*H1651,3)</f>
        <v>0</v>
      </c>
      <c r="BL1651" s="18" t="s">
        <v>156</v>
      </c>
      <c r="BM1651" s="170" t="s">
        <v>1479</v>
      </c>
    </row>
    <row r="1652" spans="1:65" s="13" customFormat="1" ht="11.25">
      <c r="B1652" s="173"/>
      <c r="D1652" s="174" t="s">
        <v>167</v>
      </c>
      <c r="E1652" s="175" t="s">
        <v>1</v>
      </c>
      <c r="F1652" s="176" t="s">
        <v>212</v>
      </c>
      <c r="H1652" s="175" t="s">
        <v>1</v>
      </c>
      <c r="I1652" s="177"/>
      <c r="L1652" s="173"/>
      <c r="M1652" s="178"/>
      <c r="N1652" s="179"/>
      <c r="O1652" s="179"/>
      <c r="P1652" s="179"/>
      <c r="Q1652" s="179"/>
      <c r="R1652" s="179"/>
      <c r="S1652" s="179"/>
      <c r="T1652" s="180"/>
      <c r="AT1652" s="175" t="s">
        <v>167</v>
      </c>
      <c r="AU1652" s="175" t="s">
        <v>157</v>
      </c>
      <c r="AV1652" s="13" t="s">
        <v>81</v>
      </c>
      <c r="AW1652" s="13" t="s">
        <v>30</v>
      </c>
      <c r="AX1652" s="13" t="s">
        <v>76</v>
      </c>
      <c r="AY1652" s="175" t="s">
        <v>150</v>
      </c>
    </row>
    <row r="1653" spans="1:65" s="13" customFormat="1" ht="11.25">
      <c r="B1653" s="173"/>
      <c r="D1653" s="174" t="s">
        <v>167</v>
      </c>
      <c r="E1653" s="175" t="s">
        <v>1</v>
      </c>
      <c r="F1653" s="176" t="s">
        <v>1480</v>
      </c>
      <c r="H1653" s="175" t="s">
        <v>1</v>
      </c>
      <c r="I1653" s="177"/>
      <c r="L1653" s="173"/>
      <c r="M1653" s="178"/>
      <c r="N1653" s="179"/>
      <c r="O1653" s="179"/>
      <c r="P1653" s="179"/>
      <c r="Q1653" s="179"/>
      <c r="R1653" s="179"/>
      <c r="S1653" s="179"/>
      <c r="T1653" s="180"/>
      <c r="AT1653" s="175" t="s">
        <v>167</v>
      </c>
      <c r="AU1653" s="175" t="s">
        <v>157</v>
      </c>
      <c r="AV1653" s="13" t="s">
        <v>81</v>
      </c>
      <c r="AW1653" s="13" t="s">
        <v>30</v>
      </c>
      <c r="AX1653" s="13" t="s">
        <v>76</v>
      </c>
      <c r="AY1653" s="175" t="s">
        <v>150</v>
      </c>
    </row>
    <row r="1654" spans="1:65" s="13" customFormat="1" ht="11.25">
      <c r="B1654" s="173"/>
      <c r="D1654" s="174" t="s">
        <v>167</v>
      </c>
      <c r="E1654" s="175" t="s">
        <v>1</v>
      </c>
      <c r="F1654" s="176" t="s">
        <v>1481</v>
      </c>
      <c r="H1654" s="175" t="s">
        <v>1</v>
      </c>
      <c r="I1654" s="177"/>
      <c r="L1654" s="173"/>
      <c r="M1654" s="178"/>
      <c r="N1654" s="179"/>
      <c r="O1654" s="179"/>
      <c r="P1654" s="179"/>
      <c r="Q1654" s="179"/>
      <c r="R1654" s="179"/>
      <c r="S1654" s="179"/>
      <c r="T1654" s="180"/>
      <c r="AT1654" s="175" t="s">
        <v>167</v>
      </c>
      <c r="AU1654" s="175" t="s">
        <v>157</v>
      </c>
      <c r="AV1654" s="13" t="s">
        <v>81</v>
      </c>
      <c r="AW1654" s="13" t="s">
        <v>30</v>
      </c>
      <c r="AX1654" s="13" t="s">
        <v>76</v>
      </c>
      <c r="AY1654" s="175" t="s">
        <v>150</v>
      </c>
    </row>
    <row r="1655" spans="1:65" s="14" customFormat="1" ht="11.25">
      <c r="B1655" s="181"/>
      <c r="D1655" s="174" t="s">
        <v>167</v>
      </c>
      <c r="E1655" s="182" t="s">
        <v>1</v>
      </c>
      <c r="F1655" s="183" t="s">
        <v>849</v>
      </c>
      <c r="H1655" s="184">
        <v>19.559999999999999</v>
      </c>
      <c r="I1655" s="185"/>
      <c r="L1655" s="181"/>
      <c r="M1655" s="186"/>
      <c r="N1655" s="187"/>
      <c r="O1655" s="187"/>
      <c r="P1655" s="187"/>
      <c r="Q1655" s="187"/>
      <c r="R1655" s="187"/>
      <c r="S1655" s="187"/>
      <c r="T1655" s="188"/>
      <c r="AT1655" s="182" t="s">
        <v>167</v>
      </c>
      <c r="AU1655" s="182" t="s">
        <v>157</v>
      </c>
      <c r="AV1655" s="14" t="s">
        <v>157</v>
      </c>
      <c r="AW1655" s="14" t="s">
        <v>30</v>
      </c>
      <c r="AX1655" s="14" t="s">
        <v>76</v>
      </c>
      <c r="AY1655" s="182" t="s">
        <v>150</v>
      </c>
    </row>
    <row r="1656" spans="1:65" s="14" customFormat="1" ht="11.25">
      <c r="B1656" s="181"/>
      <c r="D1656" s="174" t="s">
        <v>167</v>
      </c>
      <c r="E1656" s="182" t="s">
        <v>1</v>
      </c>
      <c r="F1656" s="183" t="s">
        <v>706</v>
      </c>
      <c r="H1656" s="184">
        <v>-1.4</v>
      </c>
      <c r="I1656" s="185"/>
      <c r="L1656" s="181"/>
      <c r="M1656" s="186"/>
      <c r="N1656" s="187"/>
      <c r="O1656" s="187"/>
      <c r="P1656" s="187"/>
      <c r="Q1656" s="187"/>
      <c r="R1656" s="187"/>
      <c r="S1656" s="187"/>
      <c r="T1656" s="188"/>
      <c r="AT1656" s="182" t="s">
        <v>167</v>
      </c>
      <c r="AU1656" s="182" t="s">
        <v>157</v>
      </c>
      <c r="AV1656" s="14" t="s">
        <v>157</v>
      </c>
      <c r="AW1656" s="14" t="s">
        <v>30</v>
      </c>
      <c r="AX1656" s="14" t="s">
        <v>76</v>
      </c>
      <c r="AY1656" s="182" t="s">
        <v>150</v>
      </c>
    </row>
    <row r="1657" spans="1:65" s="13" customFormat="1" ht="11.25">
      <c r="B1657" s="173"/>
      <c r="D1657" s="174" t="s">
        <v>167</v>
      </c>
      <c r="E1657" s="175" t="s">
        <v>1</v>
      </c>
      <c r="F1657" s="176" t="s">
        <v>710</v>
      </c>
      <c r="H1657" s="175" t="s">
        <v>1</v>
      </c>
      <c r="I1657" s="177"/>
      <c r="L1657" s="173"/>
      <c r="M1657" s="178"/>
      <c r="N1657" s="179"/>
      <c r="O1657" s="179"/>
      <c r="P1657" s="179"/>
      <c r="Q1657" s="179"/>
      <c r="R1657" s="179"/>
      <c r="S1657" s="179"/>
      <c r="T1657" s="180"/>
      <c r="AT1657" s="175" t="s">
        <v>167</v>
      </c>
      <c r="AU1657" s="175" t="s">
        <v>157</v>
      </c>
      <c r="AV1657" s="13" t="s">
        <v>81</v>
      </c>
      <c r="AW1657" s="13" t="s">
        <v>30</v>
      </c>
      <c r="AX1657" s="13" t="s">
        <v>76</v>
      </c>
      <c r="AY1657" s="175" t="s">
        <v>150</v>
      </c>
    </row>
    <row r="1658" spans="1:65" s="14" customFormat="1" ht="11.25">
      <c r="B1658" s="181"/>
      <c r="D1658" s="174" t="s">
        <v>167</v>
      </c>
      <c r="E1658" s="182" t="s">
        <v>1</v>
      </c>
      <c r="F1658" s="183" t="s">
        <v>853</v>
      </c>
      <c r="H1658" s="184">
        <v>23.8</v>
      </c>
      <c r="I1658" s="185"/>
      <c r="L1658" s="181"/>
      <c r="M1658" s="186"/>
      <c r="N1658" s="187"/>
      <c r="O1658" s="187"/>
      <c r="P1658" s="187"/>
      <c r="Q1658" s="187"/>
      <c r="R1658" s="187"/>
      <c r="S1658" s="187"/>
      <c r="T1658" s="188"/>
      <c r="AT1658" s="182" t="s">
        <v>167</v>
      </c>
      <c r="AU1658" s="182" t="s">
        <v>157</v>
      </c>
      <c r="AV1658" s="14" t="s">
        <v>157</v>
      </c>
      <c r="AW1658" s="14" t="s">
        <v>30</v>
      </c>
      <c r="AX1658" s="14" t="s">
        <v>76</v>
      </c>
      <c r="AY1658" s="182" t="s">
        <v>150</v>
      </c>
    </row>
    <row r="1659" spans="1:65" s="14" customFormat="1" ht="11.25">
      <c r="B1659" s="181"/>
      <c r="D1659" s="174" t="s">
        <v>167</v>
      </c>
      <c r="E1659" s="182" t="s">
        <v>1</v>
      </c>
      <c r="F1659" s="183" t="s">
        <v>700</v>
      </c>
      <c r="H1659" s="184">
        <v>-1.6</v>
      </c>
      <c r="I1659" s="185"/>
      <c r="L1659" s="181"/>
      <c r="M1659" s="186"/>
      <c r="N1659" s="187"/>
      <c r="O1659" s="187"/>
      <c r="P1659" s="187"/>
      <c r="Q1659" s="187"/>
      <c r="R1659" s="187"/>
      <c r="S1659" s="187"/>
      <c r="T1659" s="188"/>
      <c r="AT1659" s="182" t="s">
        <v>167</v>
      </c>
      <c r="AU1659" s="182" t="s">
        <v>157</v>
      </c>
      <c r="AV1659" s="14" t="s">
        <v>157</v>
      </c>
      <c r="AW1659" s="14" t="s">
        <v>30</v>
      </c>
      <c r="AX1659" s="14" t="s">
        <v>76</v>
      </c>
      <c r="AY1659" s="182" t="s">
        <v>150</v>
      </c>
    </row>
    <row r="1660" spans="1:65" s="16" customFormat="1" ht="11.25">
      <c r="B1660" s="197"/>
      <c r="D1660" s="174" t="s">
        <v>167</v>
      </c>
      <c r="E1660" s="198" t="s">
        <v>1</v>
      </c>
      <c r="F1660" s="199" t="s">
        <v>299</v>
      </c>
      <c r="H1660" s="200">
        <v>40.36</v>
      </c>
      <c r="I1660" s="201"/>
      <c r="L1660" s="197"/>
      <c r="M1660" s="202"/>
      <c r="N1660" s="203"/>
      <c r="O1660" s="203"/>
      <c r="P1660" s="203"/>
      <c r="Q1660" s="203"/>
      <c r="R1660" s="203"/>
      <c r="S1660" s="203"/>
      <c r="T1660" s="204"/>
      <c r="AT1660" s="198" t="s">
        <v>167</v>
      </c>
      <c r="AU1660" s="198" t="s">
        <v>157</v>
      </c>
      <c r="AV1660" s="16" t="s">
        <v>162</v>
      </c>
      <c r="AW1660" s="16" t="s">
        <v>30</v>
      </c>
      <c r="AX1660" s="16" t="s">
        <v>76</v>
      </c>
      <c r="AY1660" s="198" t="s">
        <v>150</v>
      </c>
    </row>
    <row r="1661" spans="1:65" s="13" customFormat="1" ht="11.25">
      <c r="B1661" s="173"/>
      <c r="D1661" s="174" t="s">
        <v>167</v>
      </c>
      <c r="E1661" s="175" t="s">
        <v>1</v>
      </c>
      <c r="F1661" s="176" t="s">
        <v>215</v>
      </c>
      <c r="H1661" s="175" t="s">
        <v>1</v>
      </c>
      <c r="I1661" s="177"/>
      <c r="L1661" s="173"/>
      <c r="M1661" s="178"/>
      <c r="N1661" s="179"/>
      <c r="O1661" s="179"/>
      <c r="P1661" s="179"/>
      <c r="Q1661" s="179"/>
      <c r="R1661" s="179"/>
      <c r="S1661" s="179"/>
      <c r="T1661" s="180"/>
      <c r="AT1661" s="175" t="s">
        <v>167</v>
      </c>
      <c r="AU1661" s="175" t="s">
        <v>157</v>
      </c>
      <c r="AV1661" s="13" t="s">
        <v>81</v>
      </c>
      <c r="AW1661" s="13" t="s">
        <v>30</v>
      </c>
      <c r="AX1661" s="13" t="s">
        <v>76</v>
      </c>
      <c r="AY1661" s="175" t="s">
        <v>150</v>
      </c>
    </row>
    <row r="1662" spans="1:65" s="13" customFormat="1" ht="11.25">
      <c r="B1662" s="173"/>
      <c r="D1662" s="174" t="s">
        <v>167</v>
      </c>
      <c r="E1662" s="175" t="s">
        <v>1</v>
      </c>
      <c r="F1662" s="176" t="s">
        <v>1482</v>
      </c>
      <c r="H1662" s="175" t="s">
        <v>1</v>
      </c>
      <c r="I1662" s="177"/>
      <c r="L1662" s="173"/>
      <c r="M1662" s="178"/>
      <c r="N1662" s="179"/>
      <c r="O1662" s="179"/>
      <c r="P1662" s="179"/>
      <c r="Q1662" s="179"/>
      <c r="R1662" s="179"/>
      <c r="S1662" s="179"/>
      <c r="T1662" s="180"/>
      <c r="AT1662" s="175" t="s">
        <v>167</v>
      </c>
      <c r="AU1662" s="175" t="s">
        <v>157</v>
      </c>
      <c r="AV1662" s="13" t="s">
        <v>81</v>
      </c>
      <c r="AW1662" s="13" t="s">
        <v>30</v>
      </c>
      <c r="AX1662" s="13" t="s">
        <v>76</v>
      </c>
      <c r="AY1662" s="175" t="s">
        <v>150</v>
      </c>
    </row>
    <row r="1663" spans="1:65" s="14" customFormat="1" ht="11.25">
      <c r="B1663" s="181"/>
      <c r="D1663" s="174" t="s">
        <v>167</v>
      </c>
      <c r="E1663" s="182" t="s">
        <v>1</v>
      </c>
      <c r="F1663" s="183" t="s">
        <v>1483</v>
      </c>
      <c r="H1663" s="184">
        <v>22.5</v>
      </c>
      <c r="I1663" s="185"/>
      <c r="L1663" s="181"/>
      <c r="M1663" s="186"/>
      <c r="N1663" s="187"/>
      <c r="O1663" s="187"/>
      <c r="P1663" s="187"/>
      <c r="Q1663" s="187"/>
      <c r="R1663" s="187"/>
      <c r="S1663" s="187"/>
      <c r="T1663" s="188"/>
      <c r="AT1663" s="182" t="s">
        <v>167</v>
      </c>
      <c r="AU1663" s="182" t="s">
        <v>157</v>
      </c>
      <c r="AV1663" s="14" t="s">
        <v>157</v>
      </c>
      <c r="AW1663" s="14" t="s">
        <v>30</v>
      </c>
      <c r="AX1663" s="14" t="s">
        <v>76</v>
      </c>
      <c r="AY1663" s="182" t="s">
        <v>150</v>
      </c>
    </row>
    <row r="1664" spans="1:65" s="13" customFormat="1" ht="11.25">
      <c r="B1664" s="173"/>
      <c r="D1664" s="174" t="s">
        <v>167</v>
      </c>
      <c r="E1664" s="175" t="s">
        <v>1</v>
      </c>
      <c r="F1664" s="176" t="s">
        <v>1484</v>
      </c>
      <c r="H1664" s="175" t="s">
        <v>1</v>
      </c>
      <c r="I1664" s="177"/>
      <c r="L1664" s="173"/>
      <c r="M1664" s="178"/>
      <c r="N1664" s="179"/>
      <c r="O1664" s="179"/>
      <c r="P1664" s="179"/>
      <c r="Q1664" s="179"/>
      <c r="R1664" s="179"/>
      <c r="S1664" s="179"/>
      <c r="T1664" s="180"/>
      <c r="AT1664" s="175" t="s">
        <v>167</v>
      </c>
      <c r="AU1664" s="175" t="s">
        <v>157</v>
      </c>
      <c r="AV1664" s="13" t="s">
        <v>81</v>
      </c>
      <c r="AW1664" s="13" t="s">
        <v>30</v>
      </c>
      <c r="AX1664" s="13" t="s">
        <v>76</v>
      </c>
      <c r="AY1664" s="175" t="s">
        <v>150</v>
      </c>
    </row>
    <row r="1665" spans="2:51" s="14" customFormat="1" ht="11.25">
      <c r="B1665" s="181"/>
      <c r="D1665" s="174" t="s">
        <v>167</v>
      </c>
      <c r="E1665" s="182" t="s">
        <v>1</v>
      </c>
      <c r="F1665" s="183" t="s">
        <v>1485</v>
      </c>
      <c r="H1665" s="184">
        <v>33.6</v>
      </c>
      <c r="I1665" s="185"/>
      <c r="L1665" s="181"/>
      <c r="M1665" s="186"/>
      <c r="N1665" s="187"/>
      <c r="O1665" s="187"/>
      <c r="P1665" s="187"/>
      <c r="Q1665" s="187"/>
      <c r="R1665" s="187"/>
      <c r="S1665" s="187"/>
      <c r="T1665" s="188"/>
      <c r="AT1665" s="182" t="s">
        <v>167</v>
      </c>
      <c r="AU1665" s="182" t="s">
        <v>157</v>
      </c>
      <c r="AV1665" s="14" t="s">
        <v>157</v>
      </c>
      <c r="AW1665" s="14" t="s">
        <v>30</v>
      </c>
      <c r="AX1665" s="14" t="s">
        <v>76</v>
      </c>
      <c r="AY1665" s="182" t="s">
        <v>150</v>
      </c>
    </row>
    <row r="1666" spans="2:51" s="14" customFormat="1" ht="11.25">
      <c r="B1666" s="181"/>
      <c r="D1666" s="174" t="s">
        <v>167</v>
      </c>
      <c r="E1666" s="182" t="s">
        <v>1</v>
      </c>
      <c r="F1666" s="183" t="s">
        <v>717</v>
      </c>
      <c r="H1666" s="184">
        <v>-1.8</v>
      </c>
      <c r="I1666" s="185"/>
      <c r="L1666" s="181"/>
      <c r="M1666" s="186"/>
      <c r="N1666" s="187"/>
      <c r="O1666" s="187"/>
      <c r="P1666" s="187"/>
      <c r="Q1666" s="187"/>
      <c r="R1666" s="187"/>
      <c r="S1666" s="187"/>
      <c r="T1666" s="188"/>
      <c r="AT1666" s="182" t="s">
        <v>167</v>
      </c>
      <c r="AU1666" s="182" t="s">
        <v>157</v>
      </c>
      <c r="AV1666" s="14" t="s">
        <v>157</v>
      </c>
      <c r="AW1666" s="14" t="s">
        <v>30</v>
      </c>
      <c r="AX1666" s="14" t="s">
        <v>76</v>
      </c>
      <c r="AY1666" s="182" t="s">
        <v>150</v>
      </c>
    </row>
    <row r="1667" spans="2:51" s="14" customFormat="1" ht="11.25">
      <c r="B1667" s="181"/>
      <c r="D1667" s="174" t="s">
        <v>167</v>
      </c>
      <c r="E1667" s="182" t="s">
        <v>1</v>
      </c>
      <c r="F1667" s="183" t="s">
        <v>1486</v>
      </c>
      <c r="H1667" s="184">
        <v>16.8</v>
      </c>
      <c r="I1667" s="185"/>
      <c r="L1667" s="181"/>
      <c r="M1667" s="186"/>
      <c r="N1667" s="187"/>
      <c r="O1667" s="187"/>
      <c r="P1667" s="187"/>
      <c r="Q1667" s="187"/>
      <c r="R1667" s="187"/>
      <c r="S1667" s="187"/>
      <c r="T1667" s="188"/>
      <c r="AT1667" s="182" t="s">
        <v>167</v>
      </c>
      <c r="AU1667" s="182" t="s">
        <v>157</v>
      </c>
      <c r="AV1667" s="14" t="s">
        <v>157</v>
      </c>
      <c r="AW1667" s="14" t="s">
        <v>30</v>
      </c>
      <c r="AX1667" s="14" t="s">
        <v>76</v>
      </c>
      <c r="AY1667" s="182" t="s">
        <v>150</v>
      </c>
    </row>
    <row r="1668" spans="2:51" s="13" customFormat="1" ht="11.25">
      <c r="B1668" s="173"/>
      <c r="D1668" s="174" t="s">
        <v>167</v>
      </c>
      <c r="E1668" s="175" t="s">
        <v>1</v>
      </c>
      <c r="F1668" s="176" t="s">
        <v>734</v>
      </c>
      <c r="H1668" s="175" t="s">
        <v>1</v>
      </c>
      <c r="I1668" s="177"/>
      <c r="L1668" s="173"/>
      <c r="M1668" s="178"/>
      <c r="N1668" s="179"/>
      <c r="O1668" s="179"/>
      <c r="P1668" s="179"/>
      <c r="Q1668" s="179"/>
      <c r="R1668" s="179"/>
      <c r="S1668" s="179"/>
      <c r="T1668" s="180"/>
      <c r="AT1668" s="175" t="s">
        <v>167</v>
      </c>
      <c r="AU1668" s="175" t="s">
        <v>157</v>
      </c>
      <c r="AV1668" s="13" t="s">
        <v>81</v>
      </c>
      <c r="AW1668" s="13" t="s">
        <v>30</v>
      </c>
      <c r="AX1668" s="13" t="s">
        <v>76</v>
      </c>
      <c r="AY1668" s="175" t="s">
        <v>150</v>
      </c>
    </row>
    <row r="1669" spans="2:51" s="14" customFormat="1" ht="11.25">
      <c r="B1669" s="181"/>
      <c r="D1669" s="174" t="s">
        <v>167</v>
      </c>
      <c r="E1669" s="182" t="s">
        <v>1</v>
      </c>
      <c r="F1669" s="183" t="s">
        <v>1487</v>
      </c>
      <c r="H1669" s="184">
        <v>53.42</v>
      </c>
      <c r="I1669" s="185"/>
      <c r="L1669" s="181"/>
      <c r="M1669" s="186"/>
      <c r="N1669" s="187"/>
      <c r="O1669" s="187"/>
      <c r="P1669" s="187"/>
      <c r="Q1669" s="187"/>
      <c r="R1669" s="187"/>
      <c r="S1669" s="187"/>
      <c r="T1669" s="188"/>
      <c r="AT1669" s="182" t="s">
        <v>167</v>
      </c>
      <c r="AU1669" s="182" t="s">
        <v>157</v>
      </c>
      <c r="AV1669" s="14" t="s">
        <v>157</v>
      </c>
      <c r="AW1669" s="14" t="s">
        <v>30</v>
      </c>
      <c r="AX1669" s="14" t="s">
        <v>76</v>
      </c>
      <c r="AY1669" s="182" t="s">
        <v>150</v>
      </c>
    </row>
    <row r="1670" spans="2:51" s="14" customFormat="1" ht="11.25">
      <c r="B1670" s="181"/>
      <c r="D1670" s="174" t="s">
        <v>167</v>
      </c>
      <c r="E1670" s="182" t="s">
        <v>1</v>
      </c>
      <c r="F1670" s="183" t="s">
        <v>717</v>
      </c>
      <c r="H1670" s="184">
        <v>-1.8</v>
      </c>
      <c r="I1670" s="185"/>
      <c r="L1670" s="181"/>
      <c r="M1670" s="186"/>
      <c r="N1670" s="187"/>
      <c r="O1670" s="187"/>
      <c r="P1670" s="187"/>
      <c r="Q1670" s="187"/>
      <c r="R1670" s="187"/>
      <c r="S1670" s="187"/>
      <c r="T1670" s="188"/>
      <c r="AT1670" s="182" t="s">
        <v>167</v>
      </c>
      <c r="AU1670" s="182" t="s">
        <v>157</v>
      </c>
      <c r="AV1670" s="14" t="s">
        <v>157</v>
      </c>
      <c r="AW1670" s="14" t="s">
        <v>30</v>
      </c>
      <c r="AX1670" s="14" t="s">
        <v>76</v>
      </c>
      <c r="AY1670" s="182" t="s">
        <v>150</v>
      </c>
    </row>
    <row r="1671" spans="2:51" s="14" customFormat="1" ht="11.25">
      <c r="B1671" s="181"/>
      <c r="D1671" s="174" t="s">
        <v>167</v>
      </c>
      <c r="E1671" s="182" t="s">
        <v>1</v>
      </c>
      <c r="F1671" s="183" t="s">
        <v>1488</v>
      </c>
      <c r="H1671" s="184">
        <v>-4.2</v>
      </c>
      <c r="I1671" s="185"/>
      <c r="L1671" s="181"/>
      <c r="M1671" s="186"/>
      <c r="N1671" s="187"/>
      <c r="O1671" s="187"/>
      <c r="P1671" s="187"/>
      <c r="Q1671" s="187"/>
      <c r="R1671" s="187"/>
      <c r="S1671" s="187"/>
      <c r="T1671" s="188"/>
      <c r="AT1671" s="182" t="s">
        <v>167</v>
      </c>
      <c r="AU1671" s="182" t="s">
        <v>157</v>
      </c>
      <c r="AV1671" s="14" t="s">
        <v>157</v>
      </c>
      <c r="AW1671" s="14" t="s">
        <v>30</v>
      </c>
      <c r="AX1671" s="14" t="s">
        <v>76</v>
      </c>
      <c r="AY1671" s="182" t="s">
        <v>150</v>
      </c>
    </row>
    <row r="1672" spans="2:51" s="13" customFormat="1" ht="11.25">
      <c r="B1672" s="173"/>
      <c r="D1672" s="174" t="s">
        <v>167</v>
      </c>
      <c r="E1672" s="175" t="s">
        <v>1</v>
      </c>
      <c r="F1672" s="176" t="s">
        <v>736</v>
      </c>
      <c r="H1672" s="175" t="s">
        <v>1</v>
      </c>
      <c r="I1672" s="177"/>
      <c r="L1672" s="173"/>
      <c r="M1672" s="178"/>
      <c r="N1672" s="179"/>
      <c r="O1672" s="179"/>
      <c r="P1672" s="179"/>
      <c r="Q1672" s="179"/>
      <c r="R1672" s="179"/>
      <c r="S1672" s="179"/>
      <c r="T1672" s="180"/>
      <c r="AT1672" s="175" t="s">
        <v>167</v>
      </c>
      <c r="AU1672" s="175" t="s">
        <v>157</v>
      </c>
      <c r="AV1672" s="13" t="s">
        <v>81</v>
      </c>
      <c r="AW1672" s="13" t="s">
        <v>30</v>
      </c>
      <c r="AX1672" s="13" t="s">
        <v>76</v>
      </c>
      <c r="AY1672" s="175" t="s">
        <v>150</v>
      </c>
    </row>
    <row r="1673" spans="2:51" s="14" customFormat="1" ht="11.25">
      <c r="B1673" s="181"/>
      <c r="D1673" s="174" t="s">
        <v>167</v>
      </c>
      <c r="E1673" s="182" t="s">
        <v>1</v>
      </c>
      <c r="F1673" s="183" t="s">
        <v>1489</v>
      </c>
      <c r="H1673" s="184">
        <v>39.799999999999997</v>
      </c>
      <c r="I1673" s="185"/>
      <c r="L1673" s="181"/>
      <c r="M1673" s="186"/>
      <c r="N1673" s="187"/>
      <c r="O1673" s="187"/>
      <c r="P1673" s="187"/>
      <c r="Q1673" s="187"/>
      <c r="R1673" s="187"/>
      <c r="S1673" s="187"/>
      <c r="T1673" s="188"/>
      <c r="AT1673" s="182" t="s">
        <v>167</v>
      </c>
      <c r="AU1673" s="182" t="s">
        <v>157</v>
      </c>
      <c r="AV1673" s="14" t="s">
        <v>157</v>
      </c>
      <c r="AW1673" s="14" t="s">
        <v>30</v>
      </c>
      <c r="AX1673" s="14" t="s">
        <v>76</v>
      </c>
      <c r="AY1673" s="182" t="s">
        <v>150</v>
      </c>
    </row>
    <row r="1674" spans="2:51" s="14" customFormat="1" ht="11.25">
      <c r="B1674" s="181"/>
      <c r="D1674" s="174" t="s">
        <v>167</v>
      </c>
      <c r="E1674" s="182" t="s">
        <v>1</v>
      </c>
      <c r="F1674" s="183" t="s">
        <v>717</v>
      </c>
      <c r="H1674" s="184">
        <v>-1.8</v>
      </c>
      <c r="I1674" s="185"/>
      <c r="L1674" s="181"/>
      <c r="M1674" s="186"/>
      <c r="N1674" s="187"/>
      <c r="O1674" s="187"/>
      <c r="P1674" s="187"/>
      <c r="Q1674" s="187"/>
      <c r="R1674" s="187"/>
      <c r="S1674" s="187"/>
      <c r="T1674" s="188"/>
      <c r="AT1674" s="182" t="s">
        <v>167</v>
      </c>
      <c r="AU1674" s="182" t="s">
        <v>157</v>
      </c>
      <c r="AV1674" s="14" t="s">
        <v>157</v>
      </c>
      <c r="AW1674" s="14" t="s">
        <v>30</v>
      </c>
      <c r="AX1674" s="14" t="s">
        <v>76</v>
      </c>
      <c r="AY1674" s="182" t="s">
        <v>150</v>
      </c>
    </row>
    <row r="1675" spans="2:51" s="13" customFormat="1" ht="11.25">
      <c r="B1675" s="173"/>
      <c r="D1675" s="174" t="s">
        <v>167</v>
      </c>
      <c r="E1675" s="175" t="s">
        <v>1</v>
      </c>
      <c r="F1675" s="176" t="s">
        <v>743</v>
      </c>
      <c r="H1675" s="175" t="s">
        <v>1</v>
      </c>
      <c r="I1675" s="177"/>
      <c r="L1675" s="173"/>
      <c r="M1675" s="178"/>
      <c r="N1675" s="179"/>
      <c r="O1675" s="179"/>
      <c r="P1675" s="179"/>
      <c r="Q1675" s="179"/>
      <c r="R1675" s="179"/>
      <c r="S1675" s="179"/>
      <c r="T1675" s="180"/>
      <c r="AT1675" s="175" t="s">
        <v>167</v>
      </c>
      <c r="AU1675" s="175" t="s">
        <v>157</v>
      </c>
      <c r="AV1675" s="13" t="s">
        <v>81</v>
      </c>
      <c r="AW1675" s="13" t="s">
        <v>30</v>
      </c>
      <c r="AX1675" s="13" t="s">
        <v>76</v>
      </c>
      <c r="AY1675" s="175" t="s">
        <v>150</v>
      </c>
    </row>
    <row r="1676" spans="2:51" s="14" customFormat="1" ht="11.25">
      <c r="B1676" s="181"/>
      <c r="D1676" s="174" t="s">
        <v>167</v>
      </c>
      <c r="E1676" s="182" t="s">
        <v>1</v>
      </c>
      <c r="F1676" s="183" t="s">
        <v>1490</v>
      </c>
      <c r="H1676" s="184">
        <v>25.4</v>
      </c>
      <c r="I1676" s="185"/>
      <c r="L1676" s="181"/>
      <c r="M1676" s="186"/>
      <c r="N1676" s="187"/>
      <c r="O1676" s="187"/>
      <c r="P1676" s="187"/>
      <c r="Q1676" s="187"/>
      <c r="R1676" s="187"/>
      <c r="S1676" s="187"/>
      <c r="T1676" s="188"/>
      <c r="AT1676" s="182" t="s">
        <v>167</v>
      </c>
      <c r="AU1676" s="182" t="s">
        <v>157</v>
      </c>
      <c r="AV1676" s="14" t="s">
        <v>157</v>
      </c>
      <c r="AW1676" s="14" t="s">
        <v>30</v>
      </c>
      <c r="AX1676" s="14" t="s">
        <v>76</v>
      </c>
      <c r="AY1676" s="182" t="s">
        <v>150</v>
      </c>
    </row>
    <row r="1677" spans="2:51" s="14" customFormat="1" ht="11.25">
      <c r="B1677" s="181"/>
      <c r="D1677" s="174" t="s">
        <v>167</v>
      </c>
      <c r="E1677" s="182" t="s">
        <v>1</v>
      </c>
      <c r="F1677" s="183" t="s">
        <v>1491</v>
      </c>
      <c r="H1677" s="184">
        <v>3.6</v>
      </c>
      <c r="I1677" s="185"/>
      <c r="L1677" s="181"/>
      <c r="M1677" s="186"/>
      <c r="N1677" s="187"/>
      <c r="O1677" s="187"/>
      <c r="P1677" s="187"/>
      <c r="Q1677" s="187"/>
      <c r="R1677" s="187"/>
      <c r="S1677" s="187"/>
      <c r="T1677" s="188"/>
      <c r="AT1677" s="182" t="s">
        <v>167</v>
      </c>
      <c r="AU1677" s="182" t="s">
        <v>157</v>
      </c>
      <c r="AV1677" s="14" t="s">
        <v>157</v>
      </c>
      <c r="AW1677" s="14" t="s">
        <v>30</v>
      </c>
      <c r="AX1677" s="14" t="s">
        <v>76</v>
      </c>
      <c r="AY1677" s="182" t="s">
        <v>150</v>
      </c>
    </row>
    <row r="1678" spans="2:51" s="13" customFormat="1" ht="11.25">
      <c r="B1678" s="173"/>
      <c r="D1678" s="174" t="s">
        <v>167</v>
      </c>
      <c r="E1678" s="175" t="s">
        <v>1</v>
      </c>
      <c r="F1678" s="176" t="s">
        <v>745</v>
      </c>
      <c r="H1678" s="175" t="s">
        <v>1</v>
      </c>
      <c r="I1678" s="177"/>
      <c r="L1678" s="173"/>
      <c r="M1678" s="178"/>
      <c r="N1678" s="179"/>
      <c r="O1678" s="179"/>
      <c r="P1678" s="179"/>
      <c r="Q1678" s="179"/>
      <c r="R1678" s="179"/>
      <c r="S1678" s="179"/>
      <c r="T1678" s="180"/>
      <c r="AT1678" s="175" t="s">
        <v>167</v>
      </c>
      <c r="AU1678" s="175" t="s">
        <v>157</v>
      </c>
      <c r="AV1678" s="13" t="s">
        <v>81</v>
      </c>
      <c r="AW1678" s="13" t="s">
        <v>30</v>
      </c>
      <c r="AX1678" s="13" t="s">
        <v>76</v>
      </c>
      <c r="AY1678" s="175" t="s">
        <v>150</v>
      </c>
    </row>
    <row r="1679" spans="2:51" s="14" customFormat="1" ht="11.25">
      <c r="B1679" s="181"/>
      <c r="D1679" s="174" t="s">
        <v>167</v>
      </c>
      <c r="E1679" s="182" t="s">
        <v>1</v>
      </c>
      <c r="F1679" s="183" t="s">
        <v>1492</v>
      </c>
      <c r="H1679" s="184">
        <v>24.4</v>
      </c>
      <c r="I1679" s="185"/>
      <c r="L1679" s="181"/>
      <c r="M1679" s="186"/>
      <c r="N1679" s="187"/>
      <c r="O1679" s="187"/>
      <c r="P1679" s="187"/>
      <c r="Q1679" s="187"/>
      <c r="R1679" s="187"/>
      <c r="S1679" s="187"/>
      <c r="T1679" s="188"/>
      <c r="AT1679" s="182" t="s">
        <v>167</v>
      </c>
      <c r="AU1679" s="182" t="s">
        <v>157</v>
      </c>
      <c r="AV1679" s="14" t="s">
        <v>157</v>
      </c>
      <c r="AW1679" s="14" t="s">
        <v>30</v>
      </c>
      <c r="AX1679" s="14" t="s">
        <v>76</v>
      </c>
      <c r="AY1679" s="182" t="s">
        <v>150</v>
      </c>
    </row>
    <row r="1680" spans="2:51" s="14" customFormat="1" ht="11.25">
      <c r="B1680" s="181"/>
      <c r="D1680" s="174" t="s">
        <v>167</v>
      </c>
      <c r="E1680" s="182" t="s">
        <v>1</v>
      </c>
      <c r="F1680" s="183" t="s">
        <v>717</v>
      </c>
      <c r="H1680" s="184">
        <v>-1.8</v>
      </c>
      <c r="I1680" s="185"/>
      <c r="L1680" s="181"/>
      <c r="M1680" s="186"/>
      <c r="N1680" s="187"/>
      <c r="O1680" s="187"/>
      <c r="P1680" s="187"/>
      <c r="Q1680" s="187"/>
      <c r="R1680" s="187"/>
      <c r="S1680" s="187"/>
      <c r="T1680" s="188"/>
      <c r="AT1680" s="182" t="s">
        <v>167</v>
      </c>
      <c r="AU1680" s="182" t="s">
        <v>157</v>
      </c>
      <c r="AV1680" s="14" t="s">
        <v>157</v>
      </c>
      <c r="AW1680" s="14" t="s">
        <v>30</v>
      </c>
      <c r="AX1680" s="14" t="s">
        <v>76</v>
      </c>
      <c r="AY1680" s="182" t="s">
        <v>150</v>
      </c>
    </row>
    <row r="1681" spans="2:51" s="14" customFormat="1" ht="11.25">
      <c r="B1681" s="181"/>
      <c r="D1681" s="174" t="s">
        <v>167</v>
      </c>
      <c r="E1681" s="182" t="s">
        <v>1</v>
      </c>
      <c r="F1681" s="183" t="s">
        <v>1493</v>
      </c>
      <c r="H1681" s="184">
        <v>19.8</v>
      </c>
      <c r="I1681" s="185"/>
      <c r="L1681" s="181"/>
      <c r="M1681" s="186"/>
      <c r="N1681" s="187"/>
      <c r="O1681" s="187"/>
      <c r="P1681" s="187"/>
      <c r="Q1681" s="187"/>
      <c r="R1681" s="187"/>
      <c r="S1681" s="187"/>
      <c r="T1681" s="188"/>
      <c r="AT1681" s="182" t="s">
        <v>167</v>
      </c>
      <c r="AU1681" s="182" t="s">
        <v>157</v>
      </c>
      <c r="AV1681" s="14" t="s">
        <v>157</v>
      </c>
      <c r="AW1681" s="14" t="s">
        <v>30</v>
      </c>
      <c r="AX1681" s="14" t="s">
        <v>76</v>
      </c>
      <c r="AY1681" s="182" t="s">
        <v>150</v>
      </c>
    </row>
    <row r="1682" spans="2:51" s="14" customFormat="1" ht="11.25">
      <c r="B1682" s="181"/>
      <c r="D1682" s="174" t="s">
        <v>167</v>
      </c>
      <c r="E1682" s="182" t="s">
        <v>1</v>
      </c>
      <c r="F1682" s="183" t="s">
        <v>697</v>
      </c>
      <c r="H1682" s="184">
        <v>-3.2</v>
      </c>
      <c r="I1682" s="185"/>
      <c r="L1682" s="181"/>
      <c r="M1682" s="186"/>
      <c r="N1682" s="187"/>
      <c r="O1682" s="187"/>
      <c r="P1682" s="187"/>
      <c r="Q1682" s="187"/>
      <c r="R1682" s="187"/>
      <c r="S1682" s="187"/>
      <c r="T1682" s="188"/>
      <c r="AT1682" s="182" t="s">
        <v>167</v>
      </c>
      <c r="AU1682" s="182" t="s">
        <v>157</v>
      </c>
      <c r="AV1682" s="14" t="s">
        <v>157</v>
      </c>
      <c r="AW1682" s="14" t="s">
        <v>30</v>
      </c>
      <c r="AX1682" s="14" t="s">
        <v>76</v>
      </c>
      <c r="AY1682" s="182" t="s">
        <v>150</v>
      </c>
    </row>
    <row r="1683" spans="2:51" s="16" customFormat="1" ht="11.25">
      <c r="B1683" s="197"/>
      <c r="D1683" s="174" t="s">
        <v>167</v>
      </c>
      <c r="E1683" s="198" t="s">
        <v>1</v>
      </c>
      <c r="F1683" s="199" t="s">
        <v>299</v>
      </c>
      <c r="H1683" s="200">
        <v>224.72</v>
      </c>
      <c r="I1683" s="201"/>
      <c r="L1683" s="197"/>
      <c r="M1683" s="202"/>
      <c r="N1683" s="203"/>
      <c r="O1683" s="203"/>
      <c r="P1683" s="203"/>
      <c r="Q1683" s="203"/>
      <c r="R1683" s="203"/>
      <c r="S1683" s="203"/>
      <c r="T1683" s="204"/>
      <c r="AT1683" s="198" t="s">
        <v>167</v>
      </c>
      <c r="AU1683" s="198" t="s">
        <v>157</v>
      </c>
      <c r="AV1683" s="16" t="s">
        <v>162</v>
      </c>
      <c r="AW1683" s="16" t="s">
        <v>30</v>
      </c>
      <c r="AX1683" s="16" t="s">
        <v>76</v>
      </c>
      <c r="AY1683" s="198" t="s">
        <v>150</v>
      </c>
    </row>
    <row r="1684" spans="2:51" s="13" customFormat="1" ht="11.25">
      <c r="B1684" s="173"/>
      <c r="D1684" s="174" t="s">
        <v>167</v>
      </c>
      <c r="E1684" s="175" t="s">
        <v>1</v>
      </c>
      <c r="F1684" s="176" t="s">
        <v>302</v>
      </c>
      <c r="H1684" s="175" t="s">
        <v>1</v>
      </c>
      <c r="I1684" s="177"/>
      <c r="L1684" s="173"/>
      <c r="M1684" s="178"/>
      <c r="N1684" s="179"/>
      <c r="O1684" s="179"/>
      <c r="P1684" s="179"/>
      <c r="Q1684" s="179"/>
      <c r="R1684" s="179"/>
      <c r="S1684" s="179"/>
      <c r="T1684" s="180"/>
      <c r="AT1684" s="175" t="s">
        <v>167</v>
      </c>
      <c r="AU1684" s="175" t="s">
        <v>157</v>
      </c>
      <c r="AV1684" s="13" t="s">
        <v>81</v>
      </c>
      <c r="AW1684" s="13" t="s">
        <v>30</v>
      </c>
      <c r="AX1684" s="13" t="s">
        <v>76</v>
      </c>
      <c r="AY1684" s="175" t="s">
        <v>150</v>
      </c>
    </row>
    <row r="1685" spans="2:51" s="13" customFormat="1" ht="11.25">
      <c r="B1685" s="173"/>
      <c r="D1685" s="174" t="s">
        <v>167</v>
      </c>
      <c r="E1685" s="175" t="s">
        <v>1</v>
      </c>
      <c r="F1685" s="176" t="s">
        <v>1494</v>
      </c>
      <c r="H1685" s="175" t="s">
        <v>1</v>
      </c>
      <c r="I1685" s="177"/>
      <c r="L1685" s="173"/>
      <c r="M1685" s="178"/>
      <c r="N1685" s="179"/>
      <c r="O1685" s="179"/>
      <c r="P1685" s="179"/>
      <c r="Q1685" s="179"/>
      <c r="R1685" s="179"/>
      <c r="S1685" s="179"/>
      <c r="T1685" s="180"/>
      <c r="AT1685" s="175" t="s">
        <v>167</v>
      </c>
      <c r="AU1685" s="175" t="s">
        <v>157</v>
      </c>
      <c r="AV1685" s="13" t="s">
        <v>81</v>
      </c>
      <c r="AW1685" s="13" t="s">
        <v>30</v>
      </c>
      <c r="AX1685" s="13" t="s">
        <v>76</v>
      </c>
      <c r="AY1685" s="175" t="s">
        <v>150</v>
      </c>
    </row>
    <row r="1686" spans="2:51" s="14" customFormat="1" ht="11.25">
      <c r="B1686" s="181"/>
      <c r="D1686" s="174" t="s">
        <v>167</v>
      </c>
      <c r="E1686" s="182" t="s">
        <v>1</v>
      </c>
      <c r="F1686" s="183" t="s">
        <v>1495</v>
      </c>
      <c r="H1686" s="184">
        <v>37.5</v>
      </c>
      <c r="I1686" s="185"/>
      <c r="L1686" s="181"/>
      <c r="M1686" s="186"/>
      <c r="N1686" s="187"/>
      <c r="O1686" s="187"/>
      <c r="P1686" s="187"/>
      <c r="Q1686" s="187"/>
      <c r="R1686" s="187"/>
      <c r="S1686" s="187"/>
      <c r="T1686" s="188"/>
      <c r="AT1686" s="182" t="s">
        <v>167</v>
      </c>
      <c r="AU1686" s="182" t="s">
        <v>157</v>
      </c>
      <c r="AV1686" s="14" t="s">
        <v>157</v>
      </c>
      <c r="AW1686" s="14" t="s">
        <v>30</v>
      </c>
      <c r="AX1686" s="14" t="s">
        <v>76</v>
      </c>
      <c r="AY1686" s="182" t="s">
        <v>150</v>
      </c>
    </row>
    <row r="1687" spans="2:51" s="13" customFormat="1" ht="11.25">
      <c r="B1687" s="173"/>
      <c r="D1687" s="174" t="s">
        <v>167</v>
      </c>
      <c r="E1687" s="175" t="s">
        <v>1</v>
      </c>
      <c r="F1687" s="176" t="s">
        <v>1496</v>
      </c>
      <c r="H1687" s="175" t="s">
        <v>1</v>
      </c>
      <c r="I1687" s="177"/>
      <c r="L1687" s="173"/>
      <c r="M1687" s="178"/>
      <c r="N1687" s="179"/>
      <c r="O1687" s="179"/>
      <c r="P1687" s="179"/>
      <c r="Q1687" s="179"/>
      <c r="R1687" s="179"/>
      <c r="S1687" s="179"/>
      <c r="T1687" s="180"/>
      <c r="AT1687" s="175" t="s">
        <v>167</v>
      </c>
      <c r="AU1687" s="175" t="s">
        <v>157</v>
      </c>
      <c r="AV1687" s="13" t="s">
        <v>81</v>
      </c>
      <c r="AW1687" s="13" t="s">
        <v>30</v>
      </c>
      <c r="AX1687" s="13" t="s">
        <v>76</v>
      </c>
      <c r="AY1687" s="175" t="s">
        <v>150</v>
      </c>
    </row>
    <row r="1688" spans="2:51" s="14" customFormat="1" ht="11.25">
      <c r="B1688" s="181"/>
      <c r="D1688" s="174" t="s">
        <v>167</v>
      </c>
      <c r="E1688" s="182" t="s">
        <v>1</v>
      </c>
      <c r="F1688" s="183" t="s">
        <v>1497</v>
      </c>
      <c r="H1688" s="184">
        <v>15.8</v>
      </c>
      <c r="I1688" s="185"/>
      <c r="L1688" s="181"/>
      <c r="M1688" s="186"/>
      <c r="N1688" s="187"/>
      <c r="O1688" s="187"/>
      <c r="P1688" s="187"/>
      <c r="Q1688" s="187"/>
      <c r="R1688" s="187"/>
      <c r="S1688" s="187"/>
      <c r="T1688" s="188"/>
      <c r="AT1688" s="182" t="s">
        <v>167</v>
      </c>
      <c r="AU1688" s="182" t="s">
        <v>157</v>
      </c>
      <c r="AV1688" s="14" t="s">
        <v>157</v>
      </c>
      <c r="AW1688" s="14" t="s">
        <v>30</v>
      </c>
      <c r="AX1688" s="14" t="s">
        <v>76</v>
      </c>
      <c r="AY1688" s="182" t="s">
        <v>150</v>
      </c>
    </row>
    <row r="1689" spans="2:51" s="14" customFormat="1" ht="11.25">
      <c r="B1689" s="181"/>
      <c r="D1689" s="174" t="s">
        <v>167</v>
      </c>
      <c r="E1689" s="182" t="s">
        <v>1</v>
      </c>
      <c r="F1689" s="183" t="s">
        <v>757</v>
      </c>
      <c r="H1689" s="184">
        <v>-5.4</v>
      </c>
      <c r="I1689" s="185"/>
      <c r="L1689" s="181"/>
      <c r="M1689" s="186"/>
      <c r="N1689" s="187"/>
      <c r="O1689" s="187"/>
      <c r="P1689" s="187"/>
      <c r="Q1689" s="187"/>
      <c r="R1689" s="187"/>
      <c r="S1689" s="187"/>
      <c r="T1689" s="188"/>
      <c r="AT1689" s="182" t="s">
        <v>167</v>
      </c>
      <c r="AU1689" s="182" t="s">
        <v>157</v>
      </c>
      <c r="AV1689" s="14" t="s">
        <v>157</v>
      </c>
      <c r="AW1689" s="14" t="s">
        <v>30</v>
      </c>
      <c r="AX1689" s="14" t="s">
        <v>76</v>
      </c>
      <c r="AY1689" s="182" t="s">
        <v>150</v>
      </c>
    </row>
    <row r="1690" spans="2:51" s="14" customFormat="1" ht="11.25">
      <c r="B1690" s="181"/>
      <c r="D1690" s="174" t="s">
        <v>167</v>
      </c>
      <c r="E1690" s="182" t="s">
        <v>1</v>
      </c>
      <c r="F1690" s="183" t="s">
        <v>1498</v>
      </c>
      <c r="H1690" s="184">
        <v>-2.4</v>
      </c>
      <c r="I1690" s="185"/>
      <c r="L1690" s="181"/>
      <c r="M1690" s="186"/>
      <c r="N1690" s="187"/>
      <c r="O1690" s="187"/>
      <c r="P1690" s="187"/>
      <c r="Q1690" s="187"/>
      <c r="R1690" s="187"/>
      <c r="S1690" s="187"/>
      <c r="T1690" s="188"/>
      <c r="AT1690" s="182" t="s">
        <v>167</v>
      </c>
      <c r="AU1690" s="182" t="s">
        <v>157</v>
      </c>
      <c r="AV1690" s="14" t="s">
        <v>157</v>
      </c>
      <c r="AW1690" s="14" t="s">
        <v>30</v>
      </c>
      <c r="AX1690" s="14" t="s">
        <v>76</v>
      </c>
      <c r="AY1690" s="182" t="s">
        <v>150</v>
      </c>
    </row>
    <row r="1691" spans="2:51" s="13" customFormat="1" ht="11.25">
      <c r="B1691" s="173"/>
      <c r="D1691" s="174" t="s">
        <v>167</v>
      </c>
      <c r="E1691" s="175" t="s">
        <v>1</v>
      </c>
      <c r="F1691" s="176" t="s">
        <v>804</v>
      </c>
      <c r="H1691" s="175" t="s">
        <v>1</v>
      </c>
      <c r="I1691" s="177"/>
      <c r="L1691" s="173"/>
      <c r="M1691" s="178"/>
      <c r="N1691" s="179"/>
      <c r="O1691" s="179"/>
      <c r="P1691" s="179"/>
      <c r="Q1691" s="179"/>
      <c r="R1691" s="179"/>
      <c r="S1691" s="179"/>
      <c r="T1691" s="180"/>
      <c r="AT1691" s="175" t="s">
        <v>167</v>
      </c>
      <c r="AU1691" s="175" t="s">
        <v>157</v>
      </c>
      <c r="AV1691" s="13" t="s">
        <v>81</v>
      </c>
      <c r="AW1691" s="13" t="s">
        <v>30</v>
      </c>
      <c r="AX1691" s="13" t="s">
        <v>76</v>
      </c>
      <c r="AY1691" s="175" t="s">
        <v>150</v>
      </c>
    </row>
    <row r="1692" spans="2:51" s="14" customFormat="1" ht="11.25">
      <c r="B1692" s="181"/>
      <c r="D1692" s="174" t="s">
        <v>167</v>
      </c>
      <c r="E1692" s="182" t="s">
        <v>1</v>
      </c>
      <c r="F1692" s="183" t="s">
        <v>1499</v>
      </c>
      <c r="H1692" s="184">
        <v>11.4</v>
      </c>
      <c r="I1692" s="185"/>
      <c r="L1692" s="181"/>
      <c r="M1692" s="186"/>
      <c r="N1692" s="187"/>
      <c r="O1692" s="187"/>
      <c r="P1692" s="187"/>
      <c r="Q1692" s="187"/>
      <c r="R1692" s="187"/>
      <c r="S1692" s="187"/>
      <c r="T1692" s="188"/>
      <c r="AT1692" s="182" t="s">
        <v>167</v>
      </c>
      <c r="AU1692" s="182" t="s">
        <v>157</v>
      </c>
      <c r="AV1692" s="14" t="s">
        <v>157</v>
      </c>
      <c r="AW1692" s="14" t="s">
        <v>30</v>
      </c>
      <c r="AX1692" s="14" t="s">
        <v>76</v>
      </c>
      <c r="AY1692" s="182" t="s">
        <v>150</v>
      </c>
    </row>
    <row r="1693" spans="2:51" s="14" customFormat="1" ht="11.25">
      <c r="B1693" s="181"/>
      <c r="D1693" s="174" t="s">
        <v>167</v>
      </c>
      <c r="E1693" s="182" t="s">
        <v>1</v>
      </c>
      <c r="F1693" s="183" t="s">
        <v>792</v>
      </c>
      <c r="H1693" s="184">
        <v>-1.2</v>
      </c>
      <c r="I1693" s="185"/>
      <c r="L1693" s="181"/>
      <c r="M1693" s="186"/>
      <c r="N1693" s="187"/>
      <c r="O1693" s="187"/>
      <c r="P1693" s="187"/>
      <c r="Q1693" s="187"/>
      <c r="R1693" s="187"/>
      <c r="S1693" s="187"/>
      <c r="T1693" s="188"/>
      <c r="AT1693" s="182" t="s">
        <v>167</v>
      </c>
      <c r="AU1693" s="182" t="s">
        <v>157</v>
      </c>
      <c r="AV1693" s="14" t="s">
        <v>157</v>
      </c>
      <c r="AW1693" s="14" t="s">
        <v>30</v>
      </c>
      <c r="AX1693" s="14" t="s">
        <v>76</v>
      </c>
      <c r="AY1693" s="182" t="s">
        <v>150</v>
      </c>
    </row>
    <row r="1694" spans="2:51" s="13" customFormat="1" ht="11.25">
      <c r="B1694" s="173"/>
      <c r="D1694" s="174" t="s">
        <v>167</v>
      </c>
      <c r="E1694" s="175" t="s">
        <v>1</v>
      </c>
      <c r="F1694" s="176" t="s">
        <v>806</v>
      </c>
      <c r="H1694" s="175" t="s">
        <v>1</v>
      </c>
      <c r="I1694" s="177"/>
      <c r="L1694" s="173"/>
      <c r="M1694" s="178"/>
      <c r="N1694" s="179"/>
      <c r="O1694" s="179"/>
      <c r="P1694" s="179"/>
      <c r="Q1694" s="179"/>
      <c r="R1694" s="179"/>
      <c r="S1694" s="179"/>
      <c r="T1694" s="180"/>
      <c r="AT1694" s="175" t="s">
        <v>167</v>
      </c>
      <c r="AU1694" s="175" t="s">
        <v>157</v>
      </c>
      <c r="AV1694" s="13" t="s">
        <v>81</v>
      </c>
      <c r="AW1694" s="13" t="s">
        <v>30</v>
      </c>
      <c r="AX1694" s="13" t="s">
        <v>76</v>
      </c>
      <c r="AY1694" s="175" t="s">
        <v>150</v>
      </c>
    </row>
    <row r="1695" spans="2:51" s="14" customFormat="1" ht="11.25">
      <c r="B1695" s="181"/>
      <c r="D1695" s="174" t="s">
        <v>167</v>
      </c>
      <c r="E1695" s="182" t="s">
        <v>1</v>
      </c>
      <c r="F1695" s="183" t="s">
        <v>1500</v>
      </c>
      <c r="H1695" s="184">
        <v>15.2</v>
      </c>
      <c r="I1695" s="185"/>
      <c r="L1695" s="181"/>
      <c r="M1695" s="186"/>
      <c r="N1695" s="187"/>
      <c r="O1695" s="187"/>
      <c r="P1695" s="187"/>
      <c r="Q1695" s="187"/>
      <c r="R1695" s="187"/>
      <c r="S1695" s="187"/>
      <c r="T1695" s="188"/>
      <c r="AT1695" s="182" t="s">
        <v>167</v>
      </c>
      <c r="AU1695" s="182" t="s">
        <v>157</v>
      </c>
      <c r="AV1695" s="14" t="s">
        <v>157</v>
      </c>
      <c r="AW1695" s="14" t="s">
        <v>30</v>
      </c>
      <c r="AX1695" s="14" t="s">
        <v>76</v>
      </c>
      <c r="AY1695" s="182" t="s">
        <v>150</v>
      </c>
    </row>
    <row r="1696" spans="2:51" s="14" customFormat="1" ht="11.25">
      <c r="B1696" s="181"/>
      <c r="D1696" s="174" t="s">
        <v>167</v>
      </c>
      <c r="E1696" s="182" t="s">
        <v>1</v>
      </c>
      <c r="F1696" s="183" t="s">
        <v>717</v>
      </c>
      <c r="H1696" s="184">
        <v>-1.8</v>
      </c>
      <c r="I1696" s="185"/>
      <c r="L1696" s="181"/>
      <c r="M1696" s="186"/>
      <c r="N1696" s="187"/>
      <c r="O1696" s="187"/>
      <c r="P1696" s="187"/>
      <c r="Q1696" s="187"/>
      <c r="R1696" s="187"/>
      <c r="S1696" s="187"/>
      <c r="T1696" s="188"/>
      <c r="AT1696" s="182" t="s">
        <v>167</v>
      </c>
      <c r="AU1696" s="182" t="s">
        <v>157</v>
      </c>
      <c r="AV1696" s="14" t="s">
        <v>157</v>
      </c>
      <c r="AW1696" s="14" t="s">
        <v>30</v>
      </c>
      <c r="AX1696" s="14" t="s">
        <v>76</v>
      </c>
      <c r="AY1696" s="182" t="s">
        <v>150</v>
      </c>
    </row>
    <row r="1697" spans="2:51" s="13" customFormat="1" ht="11.25">
      <c r="B1697" s="173"/>
      <c r="D1697" s="174" t="s">
        <v>167</v>
      </c>
      <c r="E1697" s="175" t="s">
        <v>1</v>
      </c>
      <c r="F1697" s="176" t="s">
        <v>808</v>
      </c>
      <c r="H1697" s="175" t="s">
        <v>1</v>
      </c>
      <c r="I1697" s="177"/>
      <c r="L1697" s="173"/>
      <c r="M1697" s="178"/>
      <c r="N1697" s="179"/>
      <c r="O1697" s="179"/>
      <c r="P1697" s="179"/>
      <c r="Q1697" s="179"/>
      <c r="R1697" s="179"/>
      <c r="S1697" s="179"/>
      <c r="T1697" s="180"/>
      <c r="AT1697" s="175" t="s">
        <v>167</v>
      </c>
      <c r="AU1697" s="175" t="s">
        <v>157</v>
      </c>
      <c r="AV1697" s="13" t="s">
        <v>81</v>
      </c>
      <c r="AW1697" s="13" t="s">
        <v>30</v>
      </c>
      <c r="AX1697" s="13" t="s">
        <v>76</v>
      </c>
      <c r="AY1697" s="175" t="s">
        <v>150</v>
      </c>
    </row>
    <row r="1698" spans="2:51" s="14" customFormat="1" ht="11.25">
      <c r="B1698" s="181"/>
      <c r="D1698" s="174" t="s">
        <v>167</v>
      </c>
      <c r="E1698" s="182" t="s">
        <v>1</v>
      </c>
      <c r="F1698" s="183" t="s">
        <v>1500</v>
      </c>
      <c r="H1698" s="184">
        <v>15.2</v>
      </c>
      <c r="I1698" s="185"/>
      <c r="L1698" s="181"/>
      <c r="M1698" s="186"/>
      <c r="N1698" s="187"/>
      <c r="O1698" s="187"/>
      <c r="P1698" s="187"/>
      <c r="Q1698" s="187"/>
      <c r="R1698" s="187"/>
      <c r="S1698" s="187"/>
      <c r="T1698" s="188"/>
      <c r="AT1698" s="182" t="s">
        <v>167</v>
      </c>
      <c r="AU1698" s="182" t="s">
        <v>157</v>
      </c>
      <c r="AV1698" s="14" t="s">
        <v>157</v>
      </c>
      <c r="AW1698" s="14" t="s">
        <v>30</v>
      </c>
      <c r="AX1698" s="14" t="s">
        <v>76</v>
      </c>
      <c r="AY1698" s="182" t="s">
        <v>150</v>
      </c>
    </row>
    <row r="1699" spans="2:51" s="14" customFormat="1" ht="11.25">
      <c r="B1699" s="181"/>
      <c r="D1699" s="174" t="s">
        <v>167</v>
      </c>
      <c r="E1699" s="182" t="s">
        <v>1</v>
      </c>
      <c r="F1699" s="183" t="s">
        <v>717</v>
      </c>
      <c r="H1699" s="184">
        <v>-1.8</v>
      </c>
      <c r="I1699" s="185"/>
      <c r="L1699" s="181"/>
      <c r="M1699" s="186"/>
      <c r="N1699" s="187"/>
      <c r="O1699" s="187"/>
      <c r="P1699" s="187"/>
      <c r="Q1699" s="187"/>
      <c r="R1699" s="187"/>
      <c r="S1699" s="187"/>
      <c r="T1699" s="188"/>
      <c r="AT1699" s="182" t="s">
        <v>167</v>
      </c>
      <c r="AU1699" s="182" t="s">
        <v>157</v>
      </c>
      <c r="AV1699" s="14" t="s">
        <v>157</v>
      </c>
      <c r="AW1699" s="14" t="s">
        <v>30</v>
      </c>
      <c r="AX1699" s="14" t="s">
        <v>76</v>
      </c>
      <c r="AY1699" s="182" t="s">
        <v>150</v>
      </c>
    </row>
    <row r="1700" spans="2:51" s="13" customFormat="1" ht="11.25">
      <c r="B1700" s="173"/>
      <c r="D1700" s="174" t="s">
        <v>167</v>
      </c>
      <c r="E1700" s="175" t="s">
        <v>1</v>
      </c>
      <c r="F1700" s="176" t="s">
        <v>809</v>
      </c>
      <c r="H1700" s="175" t="s">
        <v>1</v>
      </c>
      <c r="I1700" s="177"/>
      <c r="L1700" s="173"/>
      <c r="M1700" s="178"/>
      <c r="N1700" s="179"/>
      <c r="O1700" s="179"/>
      <c r="P1700" s="179"/>
      <c r="Q1700" s="179"/>
      <c r="R1700" s="179"/>
      <c r="S1700" s="179"/>
      <c r="T1700" s="180"/>
      <c r="AT1700" s="175" t="s">
        <v>167</v>
      </c>
      <c r="AU1700" s="175" t="s">
        <v>157</v>
      </c>
      <c r="AV1700" s="13" t="s">
        <v>81</v>
      </c>
      <c r="AW1700" s="13" t="s">
        <v>30</v>
      </c>
      <c r="AX1700" s="13" t="s">
        <v>76</v>
      </c>
      <c r="AY1700" s="175" t="s">
        <v>150</v>
      </c>
    </row>
    <row r="1701" spans="2:51" s="14" customFormat="1" ht="11.25">
      <c r="B1701" s="181"/>
      <c r="D1701" s="174" t="s">
        <v>167</v>
      </c>
      <c r="E1701" s="182" t="s">
        <v>1</v>
      </c>
      <c r="F1701" s="183" t="s">
        <v>1499</v>
      </c>
      <c r="H1701" s="184">
        <v>11.4</v>
      </c>
      <c r="I1701" s="185"/>
      <c r="L1701" s="181"/>
      <c r="M1701" s="186"/>
      <c r="N1701" s="187"/>
      <c r="O1701" s="187"/>
      <c r="P1701" s="187"/>
      <c r="Q1701" s="187"/>
      <c r="R1701" s="187"/>
      <c r="S1701" s="187"/>
      <c r="T1701" s="188"/>
      <c r="AT1701" s="182" t="s">
        <v>167</v>
      </c>
      <c r="AU1701" s="182" t="s">
        <v>157</v>
      </c>
      <c r="AV1701" s="14" t="s">
        <v>157</v>
      </c>
      <c r="AW1701" s="14" t="s">
        <v>30</v>
      </c>
      <c r="AX1701" s="14" t="s">
        <v>76</v>
      </c>
      <c r="AY1701" s="182" t="s">
        <v>150</v>
      </c>
    </row>
    <row r="1702" spans="2:51" s="14" customFormat="1" ht="11.25">
      <c r="B1702" s="181"/>
      <c r="D1702" s="174" t="s">
        <v>167</v>
      </c>
      <c r="E1702" s="182" t="s">
        <v>1</v>
      </c>
      <c r="F1702" s="183" t="s">
        <v>792</v>
      </c>
      <c r="H1702" s="184">
        <v>-1.2</v>
      </c>
      <c r="I1702" s="185"/>
      <c r="L1702" s="181"/>
      <c r="M1702" s="186"/>
      <c r="N1702" s="187"/>
      <c r="O1702" s="187"/>
      <c r="P1702" s="187"/>
      <c r="Q1702" s="187"/>
      <c r="R1702" s="187"/>
      <c r="S1702" s="187"/>
      <c r="T1702" s="188"/>
      <c r="AT1702" s="182" t="s">
        <v>167</v>
      </c>
      <c r="AU1702" s="182" t="s">
        <v>157</v>
      </c>
      <c r="AV1702" s="14" t="s">
        <v>157</v>
      </c>
      <c r="AW1702" s="14" t="s">
        <v>30</v>
      </c>
      <c r="AX1702" s="14" t="s">
        <v>76</v>
      </c>
      <c r="AY1702" s="182" t="s">
        <v>150</v>
      </c>
    </row>
    <row r="1703" spans="2:51" s="13" customFormat="1" ht="11.25">
      <c r="B1703" s="173"/>
      <c r="D1703" s="174" t="s">
        <v>167</v>
      </c>
      <c r="E1703" s="175" t="s">
        <v>1</v>
      </c>
      <c r="F1703" s="176" t="s">
        <v>799</v>
      </c>
      <c r="H1703" s="175" t="s">
        <v>1</v>
      </c>
      <c r="I1703" s="177"/>
      <c r="L1703" s="173"/>
      <c r="M1703" s="178"/>
      <c r="N1703" s="179"/>
      <c r="O1703" s="179"/>
      <c r="P1703" s="179"/>
      <c r="Q1703" s="179"/>
      <c r="R1703" s="179"/>
      <c r="S1703" s="179"/>
      <c r="T1703" s="180"/>
      <c r="AT1703" s="175" t="s">
        <v>167</v>
      </c>
      <c r="AU1703" s="175" t="s">
        <v>157</v>
      </c>
      <c r="AV1703" s="13" t="s">
        <v>81</v>
      </c>
      <c r="AW1703" s="13" t="s">
        <v>30</v>
      </c>
      <c r="AX1703" s="13" t="s">
        <v>76</v>
      </c>
      <c r="AY1703" s="175" t="s">
        <v>150</v>
      </c>
    </row>
    <row r="1704" spans="2:51" s="14" customFormat="1" ht="11.25">
      <c r="B1704" s="181"/>
      <c r="D1704" s="174" t="s">
        <v>167</v>
      </c>
      <c r="E1704" s="182" t="s">
        <v>1</v>
      </c>
      <c r="F1704" s="183" t="s">
        <v>1501</v>
      </c>
      <c r="H1704" s="184">
        <v>39.4</v>
      </c>
      <c r="I1704" s="185"/>
      <c r="L1704" s="181"/>
      <c r="M1704" s="186"/>
      <c r="N1704" s="187"/>
      <c r="O1704" s="187"/>
      <c r="P1704" s="187"/>
      <c r="Q1704" s="187"/>
      <c r="R1704" s="187"/>
      <c r="S1704" s="187"/>
      <c r="T1704" s="188"/>
      <c r="AT1704" s="182" t="s">
        <v>167</v>
      </c>
      <c r="AU1704" s="182" t="s">
        <v>157</v>
      </c>
      <c r="AV1704" s="14" t="s">
        <v>157</v>
      </c>
      <c r="AW1704" s="14" t="s">
        <v>30</v>
      </c>
      <c r="AX1704" s="14" t="s">
        <v>76</v>
      </c>
      <c r="AY1704" s="182" t="s">
        <v>150</v>
      </c>
    </row>
    <row r="1705" spans="2:51" s="14" customFormat="1" ht="11.25">
      <c r="B1705" s="181"/>
      <c r="D1705" s="174" t="s">
        <v>167</v>
      </c>
      <c r="E1705" s="182" t="s">
        <v>1</v>
      </c>
      <c r="F1705" s="183" t="s">
        <v>786</v>
      </c>
      <c r="H1705" s="184">
        <v>-1.7</v>
      </c>
      <c r="I1705" s="185"/>
      <c r="L1705" s="181"/>
      <c r="M1705" s="186"/>
      <c r="N1705" s="187"/>
      <c r="O1705" s="187"/>
      <c r="P1705" s="187"/>
      <c r="Q1705" s="187"/>
      <c r="R1705" s="187"/>
      <c r="S1705" s="187"/>
      <c r="T1705" s="188"/>
      <c r="AT1705" s="182" t="s">
        <v>167</v>
      </c>
      <c r="AU1705" s="182" t="s">
        <v>157</v>
      </c>
      <c r="AV1705" s="14" t="s">
        <v>157</v>
      </c>
      <c r="AW1705" s="14" t="s">
        <v>30</v>
      </c>
      <c r="AX1705" s="14" t="s">
        <v>76</v>
      </c>
      <c r="AY1705" s="182" t="s">
        <v>150</v>
      </c>
    </row>
    <row r="1706" spans="2:51" s="14" customFormat="1" ht="11.25">
      <c r="B1706" s="181"/>
      <c r="D1706" s="174" t="s">
        <v>167</v>
      </c>
      <c r="E1706" s="182" t="s">
        <v>1</v>
      </c>
      <c r="F1706" s="183" t="s">
        <v>717</v>
      </c>
      <c r="H1706" s="184">
        <v>-1.8</v>
      </c>
      <c r="I1706" s="185"/>
      <c r="L1706" s="181"/>
      <c r="M1706" s="186"/>
      <c r="N1706" s="187"/>
      <c r="O1706" s="187"/>
      <c r="P1706" s="187"/>
      <c r="Q1706" s="187"/>
      <c r="R1706" s="187"/>
      <c r="S1706" s="187"/>
      <c r="T1706" s="188"/>
      <c r="AT1706" s="182" t="s">
        <v>167</v>
      </c>
      <c r="AU1706" s="182" t="s">
        <v>157</v>
      </c>
      <c r="AV1706" s="14" t="s">
        <v>157</v>
      </c>
      <c r="AW1706" s="14" t="s">
        <v>30</v>
      </c>
      <c r="AX1706" s="14" t="s">
        <v>76</v>
      </c>
      <c r="AY1706" s="182" t="s">
        <v>150</v>
      </c>
    </row>
    <row r="1707" spans="2:51" s="14" customFormat="1" ht="11.25">
      <c r="B1707" s="181"/>
      <c r="D1707" s="174" t="s">
        <v>167</v>
      </c>
      <c r="E1707" s="182" t="s">
        <v>1</v>
      </c>
      <c r="F1707" s="183" t="s">
        <v>720</v>
      </c>
      <c r="H1707" s="184">
        <v>-2.2400000000000002</v>
      </c>
      <c r="I1707" s="185"/>
      <c r="L1707" s="181"/>
      <c r="M1707" s="186"/>
      <c r="N1707" s="187"/>
      <c r="O1707" s="187"/>
      <c r="P1707" s="187"/>
      <c r="Q1707" s="187"/>
      <c r="R1707" s="187"/>
      <c r="S1707" s="187"/>
      <c r="T1707" s="188"/>
      <c r="AT1707" s="182" t="s">
        <v>167</v>
      </c>
      <c r="AU1707" s="182" t="s">
        <v>157</v>
      </c>
      <c r="AV1707" s="14" t="s">
        <v>157</v>
      </c>
      <c r="AW1707" s="14" t="s">
        <v>30</v>
      </c>
      <c r="AX1707" s="14" t="s">
        <v>76</v>
      </c>
      <c r="AY1707" s="182" t="s">
        <v>150</v>
      </c>
    </row>
    <row r="1708" spans="2:51" s="13" customFormat="1" ht="11.25">
      <c r="B1708" s="173"/>
      <c r="D1708" s="174" t="s">
        <v>167</v>
      </c>
      <c r="E1708" s="175" t="s">
        <v>1</v>
      </c>
      <c r="F1708" s="176" t="s">
        <v>801</v>
      </c>
      <c r="H1708" s="175" t="s">
        <v>1</v>
      </c>
      <c r="I1708" s="177"/>
      <c r="L1708" s="173"/>
      <c r="M1708" s="178"/>
      <c r="N1708" s="179"/>
      <c r="O1708" s="179"/>
      <c r="P1708" s="179"/>
      <c r="Q1708" s="179"/>
      <c r="R1708" s="179"/>
      <c r="S1708" s="179"/>
      <c r="T1708" s="180"/>
      <c r="AT1708" s="175" t="s">
        <v>167</v>
      </c>
      <c r="AU1708" s="175" t="s">
        <v>157</v>
      </c>
      <c r="AV1708" s="13" t="s">
        <v>81</v>
      </c>
      <c r="AW1708" s="13" t="s">
        <v>30</v>
      </c>
      <c r="AX1708" s="13" t="s">
        <v>76</v>
      </c>
      <c r="AY1708" s="175" t="s">
        <v>150</v>
      </c>
    </row>
    <row r="1709" spans="2:51" s="14" customFormat="1" ht="11.25">
      <c r="B1709" s="181"/>
      <c r="D1709" s="174" t="s">
        <v>167</v>
      </c>
      <c r="E1709" s="182" t="s">
        <v>1</v>
      </c>
      <c r="F1709" s="183" t="s">
        <v>1502</v>
      </c>
      <c r="H1709" s="184">
        <v>19.600000000000001</v>
      </c>
      <c r="I1709" s="185"/>
      <c r="L1709" s="181"/>
      <c r="M1709" s="186"/>
      <c r="N1709" s="187"/>
      <c r="O1709" s="187"/>
      <c r="P1709" s="187"/>
      <c r="Q1709" s="187"/>
      <c r="R1709" s="187"/>
      <c r="S1709" s="187"/>
      <c r="T1709" s="188"/>
      <c r="AT1709" s="182" t="s">
        <v>167</v>
      </c>
      <c r="AU1709" s="182" t="s">
        <v>157</v>
      </c>
      <c r="AV1709" s="14" t="s">
        <v>157</v>
      </c>
      <c r="AW1709" s="14" t="s">
        <v>30</v>
      </c>
      <c r="AX1709" s="14" t="s">
        <v>76</v>
      </c>
      <c r="AY1709" s="182" t="s">
        <v>150</v>
      </c>
    </row>
    <row r="1710" spans="2:51" s="14" customFormat="1" ht="11.25">
      <c r="B1710" s="181"/>
      <c r="D1710" s="174" t="s">
        <v>167</v>
      </c>
      <c r="E1710" s="182" t="s">
        <v>1</v>
      </c>
      <c r="F1710" s="183" t="s">
        <v>717</v>
      </c>
      <c r="H1710" s="184">
        <v>-1.8</v>
      </c>
      <c r="I1710" s="185"/>
      <c r="L1710" s="181"/>
      <c r="M1710" s="186"/>
      <c r="N1710" s="187"/>
      <c r="O1710" s="187"/>
      <c r="P1710" s="187"/>
      <c r="Q1710" s="187"/>
      <c r="R1710" s="187"/>
      <c r="S1710" s="187"/>
      <c r="T1710" s="188"/>
      <c r="AT1710" s="182" t="s">
        <v>167</v>
      </c>
      <c r="AU1710" s="182" t="s">
        <v>157</v>
      </c>
      <c r="AV1710" s="14" t="s">
        <v>157</v>
      </c>
      <c r="AW1710" s="14" t="s">
        <v>30</v>
      </c>
      <c r="AX1710" s="14" t="s">
        <v>76</v>
      </c>
      <c r="AY1710" s="182" t="s">
        <v>150</v>
      </c>
    </row>
    <row r="1711" spans="2:51" s="16" customFormat="1" ht="11.25">
      <c r="B1711" s="197"/>
      <c r="D1711" s="174" t="s">
        <v>167</v>
      </c>
      <c r="E1711" s="198" t="s">
        <v>1</v>
      </c>
      <c r="F1711" s="199" t="s">
        <v>299</v>
      </c>
      <c r="H1711" s="200">
        <v>144.16</v>
      </c>
      <c r="I1711" s="201"/>
      <c r="L1711" s="197"/>
      <c r="M1711" s="202"/>
      <c r="N1711" s="203"/>
      <c r="O1711" s="203"/>
      <c r="P1711" s="203"/>
      <c r="Q1711" s="203"/>
      <c r="R1711" s="203"/>
      <c r="S1711" s="203"/>
      <c r="T1711" s="204"/>
      <c r="AT1711" s="198" t="s">
        <v>167</v>
      </c>
      <c r="AU1711" s="198" t="s">
        <v>157</v>
      </c>
      <c r="AV1711" s="16" t="s">
        <v>162</v>
      </c>
      <c r="AW1711" s="16" t="s">
        <v>30</v>
      </c>
      <c r="AX1711" s="16" t="s">
        <v>76</v>
      </c>
      <c r="AY1711" s="198" t="s">
        <v>150</v>
      </c>
    </row>
    <row r="1712" spans="2:51" s="13" customFormat="1" ht="11.25">
      <c r="B1712" s="173"/>
      <c r="D1712" s="174" t="s">
        <v>167</v>
      </c>
      <c r="E1712" s="175" t="s">
        <v>1</v>
      </c>
      <c r="F1712" s="176" t="s">
        <v>396</v>
      </c>
      <c r="H1712" s="175" t="s">
        <v>1</v>
      </c>
      <c r="I1712" s="177"/>
      <c r="L1712" s="173"/>
      <c r="M1712" s="178"/>
      <c r="N1712" s="179"/>
      <c r="O1712" s="179"/>
      <c r="P1712" s="179"/>
      <c r="Q1712" s="179"/>
      <c r="R1712" s="179"/>
      <c r="S1712" s="179"/>
      <c r="T1712" s="180"/>
      <c r="AT1712" s="175" t="s">
        <v>167</v>
      </c>
      <c r="AU1712" s="175" t="s">
        <v>157</v>
      </c>
      <c r="AV1712" s="13" t="s">
        <v>81</v>
      </c>
      <c r="AW1712" s="13" t="s">
        <v>30</v>
      </c>
      <c r="AX1712" s="13" t="s">
        <v>76</v>
      </c>
      <c r="AY1712" s="175" t="s">
        <v>150</v>
      </c>
    </row>
    <row r="1713" spans="2:51" s="13" customFormat="1" ht="11.25">
      <c r="B1713" s="173"/>
      <c r="D1713" s="174" t="s">
        <v>167</v>
      </c>
      <c r="E1713" s="175" t="s">
        <v>1</v>
      </c>
      <c r="F1713" s="176" t="s">
        <v>1503</v>
      </c>
      <c r="H1713" s="175" t="s">
        <v>1</v>
      </c>
      <c r="I1713" s="177"/>
      <c r="L1713" s="173"/>
      <c r="M1713" s="178"/>
      <c r="N1713" s="179"/>
      <c r="O1713" s="179"/>
      <c r="P1713" s="179"/>
      <c r="Q1713" s="179"/>
      <c r="R1713" s="179"/>
      <c r="S1713" s="179"/>
      <c r="T1713" s="180"/>
      <c r="AT1713" s="175" t="s">
        <v>167</v>
      </c>
      <c r="AU1713" s="175" t="s">
        <v>157</v>
      </c>
      <c r="AV1713" s="13" t="s">
        <v>81</v>
      </c>
      <c r="AW1713" s="13" t="s">
        <v>30</v>
      </c>
      <c r="AX1713" s="13" t="s">
        <v>76</v>
      </c>
      <c r="AY1713" s="175" t="s">
        <v>150</v>
      </c>
    </row>
    <row r="1714" spans="2:51" s="14" customFormat="1" ht="11.25">
      <c r="B1714" s="181"/>
      <c r="D1714" s="174" t="s">
        <v>167</v>
      </c>
      <c r="E1714" s="182" t="s">
        <v>1</v>
      </c>
      <c r="F1714" s="183" t="s">
        <v>1504</v>
      </c>
      <c r="H1714" s="184">
        <v>13.5</v>
      </c>
      <c r="I1714" s="185"/>
      <c r="L1714" s="181"/>
      <c r="M1714" s="186"/>
      <c r="N1714" s="187"/>
      <c r="O1714" s="187"/>
      <c r="P1714" s="187"/>
      <c r="Q1714" s="187"/>
      <c r="R1714" s="187"/>
      <c r="S1714" s="187"/>
      <c r="T1714" s="188"/>
      <c r="AT1714" s="182" t="s">
        <v>167</v>
      </c>
      <c r="AU1714" s="182" t="s">
        <v>157</v>
      </c>
      <c r="AV1714" s="14" t="s">
        <v>157</v>
      </c>
      <c r="AW1714" s="14" t="s">
        <v>30</v>
      </c>
      <c r="AX1714" s="14" t="s">
        <v>76</v>
      </c>
      <c r="AY1714" s="182" t="s">
        <v>150</v>
      </c>
    </row>
    <row r="1715" spans="2:51" s="13" customFormat="1" ht="11.25">
      <c r="B1715" s="173"/>
      <c r="D1715" s="174" t="s">
        <v>167</v>
      </c>
      <c r="E1715" s="175" t="s">
        <v>1</v>
      </c>
      <c r="F1715" s="176" t="s">
        <v>1505</v>
      </c>
      <c r="H1715" s="175" t="s">
        <v>1</v>
      </c>
      <c r="I1715" s="177"/>
      <c r="L1715" s="173"/>
      <c r="M1715" s="178"/>
      <c r="N1715" s="179"/>
      <c r="O1715" s="179"/>
      <c r="P1715" s="179"/>
      <c r="Q1715" s="179"/>
      <c r="R1715" s="179"/>
      <c r="S1715" s="179"/>
      <c r="T1715" s="180"/>
      <c r="AT1715" s="175" t="s">
        <v>167</v>
      </c>
      <c r="AU1715" s="175" t="s">
        <v>157</v>
      </c>
      <c r="AV1715" s="13" t="s">
        <v>81</v>
      </c>
      <c r="AW1715" s="13" t="s">
        <v>30</v>
      </c>
      <c r="AX1715" s="13" t="s">
        <v>76</v>
      </c>
      <c r="AY1715" s="175" t="s">
        <v>150</v>
      </c>
    </row>
    <row r="1716" spans="2:51" s="14" customFormat="1" ht="11.25">
      <c r="B1716" s="181"/>
      <c r="D1716" s="174" t="s">
        <v>167</v>
      </c>
      <c r="E1716" s="182" t="s">
        <v>1</v>
      </c>
      <c r="F1716" s="183" t="s">
        <v>1506</v>
      </c>
      <c r="H1716" s="184">
        <v>14.7</v>
      </c>
      <c r="I1716" s="185"/>
      <c r="L1716" s="181"/>
      <c r="M1716" s="186"/>
      <c r="N1716" s="187"/>
      <c r="O1716" s="187"/>
      <c r="P1716" s="187"/>
      <c r="Q1716" s="187"/>
      <c r="R1716" s="187"/>
      <c r="S1716" s="187"/>
      <c r="T1716" s="188"/>
      <c r="AT1716" s="182" t="s">
        <v>167</v>
      </c>
      <c r="AU1716" s="182" t="s">
        <v>157</v>
      </c>
      <c r="AV1716" s="14" t="s">
        <v>157</v>
      </c>
      <c r="AW1716" s="14" t="s">
        <v>30</v>
      </c>
      <c r="AX1716" s="14" t="s">
        <v>76</v>
      </c>
      <c r="AY1716" s="182" t="s">
        <v>150</v>
      </c>
    </row>
    <row r="1717" spans="2:51" s="14" customFormat="1" ht="11.25">
      <c r="B1717" s="181"/>
      <c r="D1717" s="174" t="s">
        <v>167</v>
      </c>
      <c r="E1717" s="182" t="s">
        <v>1</v>
      </c>
      <c r="F1717" s="183" t="s">
        <v>786</v>
      </c>
      <c r="H1717" s="184">
        <v>-1.7</v>
      </c>
      <c r="I1717" s="185"/>
      <c r="L1717" s="181"/>
      <c r="M1717" s="186"/>
      <c r="N1717" s="187"/>
      <c r="O1717" s="187"/>
      <c r="P1717" s="187"/>
      <c r="Q1717" s="187"/>
      <c r="R1717" s="187"/>
      <c r="S1717" s="187"/>
      <c r="T1717" s="188"/>
      <c r="AT1717" s="182" t="s">
        <v>167</v>
      </c>
      <c r="AU1717" s="182" t="s">
        <v>157</v>
      </c>
      <c r="AV1717" s="14" t="s">
        <v>157</v>
      </c>
      <c r="AW1717" s="14" t="s">
        <v>30</v>
      </c>
      <c r="AX1717" s="14" t="s">
        <v>76</v>
      </c>
      <c r="AY1717" s="182" t="s">
        <v>150</v>
      </c>
    </row>
    <row r="1718" spans="2:51" s="14" customFormat="1" ht="11.25">
      <c r="B1718" s="181"/>
      <c r="D1718" s="174" t="s">
        <v>167</v>
      </c>
      <c r="E1718" s="182" t="s">
        <v>1</v>
      </c>
      <c r="F1718" s="183" t="s">
        <v>794</v>
      </c>
      <c r="H1718" s="184">
        <v>-3.6</v>
      </c>
      <c r="I1718" s="185"/>
      <c r="L1718" s="181"/>
      <c r="M1718" s="186"/>
      <c r="N1718" s="187"/>
      <c r="O1718" s="187"/>
      <c r="P1718" s="187"/>
      <c r="Q1718" s="187"/>
      <c r="R1718" s="187"/>
      <c r="S1718" s="187"/>
      <c r="T1718" s="188"/>
      <c r="AT1718" s="182" t="s">
        <v>167</v>
      </c>
      <c r="AU1718" s="182" t="s">
        <v>157</v>
      </c>
      <c r="AV1718" s="14" t="s">
        <v>157</v>
      </c>
      <c r="AW1718" s="14" t="s">
        <v>30</v>
      </c>
      <c r="AX1718" s="14" t="s">
        <v>76</v>
      </c>
      <c r="AY1718" s="182" t="s">
        <v>150</v>
      </c>
    </row>
    <row r="1719" spans="2:51" s="14" customFormat="1" ht="11.25">
      <c r="B1719" s="181"/>
      <c r="D1719" s="174" t="s">
        <v>167</v>
      </c>
      <c r="E1719" s="182" t="s">
        <v>1</v>
      </c>
      <c r="F1719" s="183" t="s">
        <v>1507</v>
      </c>
      <c r="H1719" s="184">
        <v>14.2</v>
      </c>
      <c r="I1719" s="185"/>
      <c r="L1719" s="181"/>
      <c r="M1719" s="186"/>
      <c r="N1719" s="187"/>
      <c r="O1719" s="187"/>
      <c r="P1719" s="187"/>
      <c r="Q1719" s="187"/>
      <c r="R1719" s="187"/>
      <c r="S1719" s="187"/>
      <c r="T1719" s="188"/>
      <c r="AT1719" s="182" t="s">
        <v>167</v>
      </c>
      <c r="AU1719" s="182" t="s">
        <v>157</v>
      </c>
      <c r="AV1719" s="14" t="s">
        <v>157</v>
      </c>
      <c r="AW1719" s="14" t="s">
        <v>30</v>
      </c>
      <c r="AX1719" s="14" t="s">
        <v>76</v>
      </c>
      <c r="AY1719" s="182" t="s">
        <v>150</v>
      </c>
    </row>
    <row r="1720" spans="2:51" s="14" customFormat="1" ht="11.25">
      <c r="B1720" s="181"/>
      <c r="D1720" s="174" t="s">
        <v>167</v>
      </c>
      <c r="E1720" s="182" t="s">
        <v>1</v>
      </c>
      <c r="F1720" s="183" t="s">
        <v>717</v>
      </c>
      <c r="H1720" s="184">
        <v>-1.8</v>
      </c>
      <c r="I1720" s="185"/>
      <c r="L1720" s="181"/>
      <c r="M1720" s="186"/>
      <c r="N1720" s="187"/>
      <c r="O1720" s="187"/>
      <c r="P1720" s="187"/>
      <c r="Q1720" s="187"/>
      <c r="R1720" s="187"/>
      <c r="S1720" s="187"/>
      <c r="T1720" s="188"/>
      <c r="AT1720" s="182" t="s">
        <v>167</v>
      </c>
      <c r="AU1720" s="182" t="s">
        <v>157</v>
      </c>
      <c r="AV1720" s="14" t="s">
        <v>157</v>
      </c>
      <c r="AW1720" s="14" t="s">
        <v>30</v>
      </c>
      <c r="AX1720" s="14" t="s">
        <v>76</v>
      </c>
      <c r="AY1720" s="182" t="s">
        <v>150</v>
      </c>
    </row>
    <row r="1721" spans="2:51" s="14" customFormat="1" ht="11.25">
      <c r="B1721" s="181"/>
      <c r="D1721" s="174" t="s">
        <v>167</v>
      </c>
      <c r="E1721" s="182" t="s">
        <v>1</v>
      </c>
      <c r="F1721" s="183" t="s">
        <v>1508</v>
      </c>
      <c r="H1721" s="184">
        <v>15.8</v>
      </c>
      <c r="I1721" s="185"/>
      <c r="L1721" s="181"/>
      <c r="M1721" s="186"/>
      <c r="N1721" s="187"/>
      <c r="O1721" s="187"/>
      <c r="P1721" s="187"/>
      <c r="Q1721" s="187"/>
      <c r="R1721" s="187"/>
      <c r="S1721" s="187"/>
      <c r="T1721" s="188"/>
      <c r="AT1721" s="182" t="s">
        <v>167</v>
      </c>
      <c r="AU1721" s="182" t="s">
        <v>157</v>
      </c>
      <c r="AV1721" s="14" t="s">
        <v>157</v>
      </c>
      <c r="AW1721" s="14" t="s">
        <v>30</v>
      </c>
      <c r="AX1721" s="14" t="s">
        <v>76</v>
      </c>
      <c r="AY1721" s="182" t="s">
        <v>150</v>
      </c>
    </row>
    <row r="1722" spans="2:51" s="14" customFormat="1" ht="11.25">
      <c r="B1722" s="181"/>
      <c r="D1722" s="174" t="s">
        <v>167</v>
      </c>
      <c r="E1722" s="182" t="s">
        <v>1</v>
      </c>
      <c r="F1722" s="183" t="s">
        <v>717</v>
      </c>
      <c r="H1722" s="184">
        <v>-1.8</v>
      </c>
      <c r="I1722" s="185"/>
      <c r="L1722" s="181"/>
      <c r="M1722" s="186"/>
      <c r="N1722" s="187"/>
      <c r="O1722" s="187"/>
      <c r="P1722" s="187"/>
      <c r="Q1722" s="187"/>
      <c r="R1722" s="187"/>
      <c r="S1722" s="187"/>
      <c r="T1722" s="188"/>
      <c r="AT1722" s="182" t="s">
        <v>167</v>
      </c>
      <c r="AU1722" s="182" t="s">
        <v>157</v>
      </c>
      <c r="AV1722" s="14" t="s">
        <v>157</v>
      </c>
      <c r="AW1722" s="14" t="s">
        <v>30</v>
      </c>
      <c r="AX1722" s="14" t="s">
        <v>76</v>
      </c>
      <c r="AY1722" s="182" t="s">
        <v>150</v>
      </c>
    </row>
    <row r="1723" spans="2:51" s="13" customFormat="1" ht="11.25">
      <c r="B1723" s="173"/>
      <c r="D1723" s="174" t="s">
        <v>167</v>
      </c>
      <c r="E1723" s="175" t="s">
        <v>1</v>
      </c>
      <c r="F1723" s="176" t="s">
        <v>1509</v>
      </c>
      <c r="H1723" s="175" t="s">
        <v>1</v>
      </c>
      <c r="I1723" s="177"/>
      <c r="L1723" s="173"/>
      <c r="M1723" s="178"/>
      <c r="N1723" s="179"/>
      <c r="O1723" s="179"/>
      <c r="P1723" s="179"/>
      <c r="Q1723" s="179"/>
      <c r="R1723" s="179"/>
      <c r="S1723" s="179"/>
      <c r="T1723" s="180"/>
      <c r="AT1723" s="175" t="s">
        <v>167</v>
      </c>
      <c r="AU1723" s="175" t="s">
        <v>157</v>
      </c>
      <c r="AV1723" s="13" t="s">
        <v>81</v>
      </c>
      <c r="AW1723" s="13" t="s">
        <v>30</v>
      </c>
      <c r="AX1723" s="13" t="s">
        <v>76</v>
      </c>
      <c r="AY1723" s="175" t="s">
        <v>150</v>
      </c>
    </row>
    <row r="1724" spans="2:51" s="14" customFormat="1" ht="11.25">
      <c r="B1724" s="181"/>
      <c r="D1724" s="174" t="s">
        <v>167</v>
      </c>
      <c r="E1724" s="182" t="s">
        <v>1</v>
      </c>
      <c r="F1724" s="183" t="s">
        <v>1510</v>
      </c>
      <c r="H1724" s="184">
        <v>30.8</v>
      </c>
      <c r="I1724" s="185"/>
      <c r="L1724" s="181"/>
      <c r="M1724" s="186"/>
      <c r="N1724" s="187"/>
      <c r="O1724" s="187"/>
      <c r="P1724" s="187"/>
      <c r="Q1724" s="187"/>
      <c r="R1724" s="187"/>
      <c r="S1724" s="187"/>
      <c r="T1724" s="188"/>
      <c r="AT1724" s="182" t="s">
        <v>167</v>
      </c>
      <c r="AU1724" s="182" t="s">
        <v>157</v>
      </c>
      <c r="AV1724" s="14" t="s">
        <v>157</v>
      </c>
      <c r="AW1724" s="14" t="s">
        <v>30</v>
      </c>
      <c r="AX1724" s="14" t="s">
        <v>76</v>
      </c>
      <c r="AY1724" s="182" t="s">
        <v>150</v>
      </c>
    </row>
    <row r="1725" spans="2:51" s="14" customFormat="1" ht="11.25">
      <c r="B1725" s="181"/>
      <c r="D1725" s="174" t="s">
        <v>167</v>
      </c>
      <c r="E1725" s="182" t="s">
        <v>1</v>
      </c>
      <c r="F1725" s="183" t="s">
        <v>717</v>
      </c>
      <c r="H1725" s="184">
        <v>-1.8</v>
      </c>
      <c r="I1725" s="185"/>
      <c r="L1725" s="181"/>
      <c r="M1725" s="186"/>
      <c r="N1725" s="187"/>
      <c r="O1725" s="187"/>
      <c r="P1725" s="187"/>
      <c r="Q1725" s="187"/>
      <c r="R1725" s="187"/>
      <c r="S1725" s="187"/>
      <c r="T1725" s="188"/>
      <c r="AT1725" s="182" t="s">
        <v>167</v>
      </c>
      <c r="AU1725" s="182" t="s">
        <v>157</v>
      </c>
      <c r="AV1725" s="14" t="s">
        <v>157</v>
      </c>
      <c r="AW1725" s="14" t="s">
        <v>30</v>
      </c>
      <c r="AX1725" s="14" t="s">
        <v>76</v>
      </c>
      <c r="AY1725" s="182" t="s">
        <v>150</v>
      </c>
    </row>
    <row r="1726" spans="2:51" s="14" customFormat="1" ht="11.25">
      <c r="B1726" s="181"/>
      <c r="D1726" s="174" t="s">
        <v>167</v>
      </c>
      <c r="E1726" s="182" t="s">
        <v>1</v>
      </c>
      <c r="F1726" s="183" t="s">
        <v>700</v>
      </c>
      <c r="H1726" s="184">
        <v>-1.6</v>
      </c>
      <c r="I1726" s="185"/>
      <c r="L1726" s="181"/>
      <c r="M1726" s="186"/>
      <c r="N1726" s="187"/>
      <c r="O1726" s="187"/>
      <c r="P1726" s="187"/>
      <c r="Q1726" s="187"/>
      <c r="R1726" s="187"/>
      <c r="S1726" s="187"/>
      <c r="T1726" s="188"/>
      <c r="AT1726" s="182" t="s">
        <v>167</v>
      </c>
      <c r="AU1726" s="182" t="s">
        <v>157</v>
      </c>
      <c r="AV1726" s="14" t="s">
        <v>157</v>
      </c>
      <c r="AW1726" s="14" t="s">
        <v>30</v>
      </c>
      <c r="AX1726" s="14" t="s">
        <v>76</v>
      </c>
      <c r="AY1726" s="182" t="s">
        <v>150</v>
      </c>
    </row>
    <row r="1727" spans="2:51" s="14" customFormat="1" ht="11.25">
      <c r="B1727" s="181"/>
      <c r="D1727" s="174" t="s">
        <v>167</v>
      </c>
      <c r="E1727" s="182" t="s">
        <v>1</v>
      </c>
      <c r="F1727" s="183" t="s">
        <v>1511</v>
      </c>
      <c r="H1727" s="184">
        <v>19.2</v>
      </c>
      <c r="I1727" s="185"/>
      <c r="L1727" s="181"/>
      <c r="M1727" s="186"/>
      <c r="N1727" s="187"/>
      <c r="O1727" s="187"/>
      <c r="P1727" s="187"/>
      <c r="Q1727" s="187"/>
      <c r="R1727" s="187"/>
      <c r="S1727" s="187"/>
      <c r="T1727" s="188"/>
      <c r="AT1727" s="182" t="s">
        <v>167</v>
      </c>
      <c r="AU1727" s="182" t="s">
        <v>157</v>
      </c>
      <c r="AV1727" s="14" t="s">
        <v>157</v>
      </c>
      <c r="AW1727" s="14" t="s">
        <v>30</v>
      </c>
      <c r="AX1727" s="14" t="s">
        <v>76</v>
      </c>
      <c r="AY1727" s="182" t="s">
        <v>150</v>
      </c>
    </row>
    <row r="1728" spans="2:51" s="14" customFormat="1" ht="11.25">
      <c r="B1728" s="181"/>
      <c r="D1728" s="174" t="s">
        <v>167</v>
      </c>
      <c r="E1728" s="182" t="s">
        <v>1</v>
      </c>
      <c r="F1728" s="183" t="s">
        <v>700</v>
      </c>
      <c r="H1728" s="184">
        <v>-1.6</v>
      </c>
      <c r="I1728" s="185"/>
      <c r="L1728" s="181"/>
      <c r="M1728" s="186"/>
      <c r="N1728" s="187"/>
      <c r="O1728" s="187"/>
      <c r="P1728" s="187"/>
      <c r="Q1728" s="187"/>
      <c r="R1728" s="187"/>
      <c r="S1728" s="187"/>
      <c r="T1728" s="188"/>
      <c r="AT1728" s="182" t="s">
        <v>167</v>
      </c>
      <c r="AU1728" s="182" t="s">
        <v>157</v>
      </c>
      <c r="AV1728" s="14" t="s">
        <v>157</v>
      </c>
      <c r="AW1728" s="14" t="s">
        <v>30</v>
      </c>
      <c r="AX1728" s="14" t="s">
        <v>76</v>
      </c>
      <c r="AY1728" s="182" t="s">
        <v>150</v>
      </c>
    </row>
    <row r="1729" spans="1:65" s="16" customFormat="1" ht="11.25">
      <c r="B1729" s="197"/>
      <c r="D1729" s="174" t="s">
        <v>167</v>
      </c>
      <c r="E1729" s="198" t="s">
        <v>1</v>
      </c>
      <c r="F1729" s="199" t="s">
        <v>299</v>
      </c>
      <c r="H1729" s="200">
        <v>94.300000000000011</v>
      </c>
      <c r="I1729" s="201"/>
      <c r="L1729" s="197"/>
      <c r="M1729" s="202"/>
      <c r="N1729" s="203"/>
      <c r="O1729" s="203"/>
      <c r="P1729" s="203"/>
      <c r="Q1729" s="203"/>
      <c r="R1729" s="203"/>
      <c r="S1729" s="203"/>
      <c r="T1729" s="204"/>
      <c r="AT1729" s="198" t="s">
        <v>167</v>
      </c>
      <c r="AU1729" s="198" t="s">
        <v>157</v>
      </c>
      <c r="AV1729" s="16" t="s">
        <v>162</v>
      </c>
      <c r="AW1729" s="16" t="s">
        <v>30</v>
      </c>
      <c r="AX1729" s="16" t="s">
        <v>76</v>
      </c>
      <c r="AY1729" s="198" t="s">
        <v>150</v>
      </c>
    </row>
    <row r="1730" spans="1:65" s="15" customFormat="1" ht="11.25">
      <c r="B1730" s="189"/>
      <c r="D1730" s="174" t="s">
        <v>167</v>
      </c>
      <c r="E1730" s="190" t="s">
        <v>1</v>
      </c>
      <c r="F1730" s="191" t="s">
        <v>173</v>
      </c>
      <c r="H1730" s="192">
        <v>503.53999999999985</v>
      </c>
      <c r="I1730" s="193"/>
      <c r="L1730" s="189"/>
      <c r="M1730" s="194"/>
      <c r="N1730" s="195"/>
      <c r="O1730" s="195"/>
      <c r="P1730" s="195"/>
      <c r="Q1730" s="195"/>
      <c r="R1730" s="195"/>
      <c r="S1730" s="195"/>
      <c r="T1730" s="196"/>
      <c r="AT1730" s="190" t="s">
        <v>167</v>
      </c>
      <c r="AU1730" s="190" t="s">
        <v>157</v>
      </c>
      <c r="AV1730" s="15" t="s">
        <v>156</v>
      </c>
      <c r="AW1730" s="15" t="s">
        <v>30</v>
      </c>
      <c r="AX1730" s="15" t="s">
        <v>81</v>
      </c>
      <c r="AY1730" s="190" t="s">
        <v>150</v>
      </c>
    </row>
    <row r="1731" spans="1:65" s="2" customFormat="1" ht="36" customHeight="1">
      <c r="A1731" s="33"/>
      <c r="B1731" s="158"/>
      <c r="C1731" s="159" t="s">
        <v>1512</v>
      </c>
      <c r="D1731" s="159" t="s">
        <v>152</v>
      </c>
      <c r="E1731" s="160" t="s">
        <v>1513</v>
      </c>
      <c r="F1731" s="161" t="s">
        <v>1514</v>
      </c>
      <c r="G1731" s="162" t="s">
        <v>155</v>
      </c>
      <c r="H1731" s="163">
        <v>5.73</v>
      </c>
      <c r="I1731" s="164"/>
      <c r="J1731" s="163">
        <f>ROUND(I1731*H1731,3)</f>
        <v>0</v>
      </c>
      <c r="K1731" s="165"/>
      <c r="L1731" s="34"/>
      <c r="M1731" s="166" t="s">
        <v>1</v>
      </c>
      <c r="N1731" s="167" t="s">
        <v>42</v>
      </c>
      <c r="O1731" s="59"/>
      <c r="P1731" s="168">
        <f>O1731*H1731</f>
        <v>0</v>
      </c>
      <c r="Q1731" s="168">
        <v>0</v>
      </c>
      <c r="R1731" s="168">
        <f>Q1731*H1731</f>
        <v>0</v>
      </c>
      <c r="S1731" s="168">
        <v>8.8999999999999996E-2</v>
      </c>
      <c r="T1731" s="169">
        <f>S1731*H1731</f>
        <v>0.50997000000000003</v>
      </c>
      <c r="U1731" s="33"/>
      <c r="V1731" s="33"/>
      <c r="W1731" s="33"/>
      <c r="X1731" s="33"/>
      <c r="Y1731" s="33"/>
      <c r="Z1731" s="33"/>
      <c r="AA1731" s="33"/>
      <c r="AB1731" s="33"/>
      <c r="AC1731" s="33"/>
      <c r="AD1731" s="33"/>
      <c r="AE1731" s="33"/>
      <c r="AR1731" s="170" t="s">
        <v>156</v>
      </c>
      <c r="AT1731" s="170" t="s">
        <v>152</v>
      </c>
      <c r="AU1731" s="170" t="s">
        <v>157</v>
      </c>
      <c r="AY1731" s="18" t="s">
        <v>150</v>
      </c>
      <c r="BE1731" s="171">
        <f>IF(N1731="základná",J1731,0)</f>
        <v>0</v>
      </c>
      <c r="BF1731" s="171">
        <f>IF(N1731="znížená",J1731,0)</f>
        <v>0</v>
      </c>
      <c r="BG1731" s="171">
        <f>IF(N1731="zákl. prenesená",J1731,0)</f>
        <v>0</v>
      </c>
      <c r="BH1731" s="171">
        <f>IF(N1731="zníž. prenesená",J1731,0)</f>
        <v>0</v>
      </c>
      <c r="BI1731" s="171">
        <f>IF(N1731="nulová",J1731,0)</f>
        <v>0</v>
      </c>
      <c r="BJ1731" s="18" t="s">
        <v>157</v>
      </c>
      <c r="BK1731" s="172">
        <f>ROUND(I1731*H1731,3)</f>
        <v>0</v>
      </c>
      <c r="BL1731" s="18" t="s">
        <v>156</v>
      </c>
      <c r="BM1731" s="170" t="s">
        <v>1515</v>
      </c>
    </row>
    <row r="1732" spans="1:65" s="13" customFormat="1" ht="11.25">
      <c r="B1732" s="173"/>
      <c r="D1732" s="174" t="s">
        <v>167</v>
      </c>
      <c r="E1732" s="175" t="s">
        <v>1</v>
      </c>
      <c r="F1732" s="176" t="s">
        <v>212</v>
      </c>
      <c r="H1732" s="175" t="s">
        <v>1</v>
      </c>
      <c r="I1732" s="177"/>
      <c r="L1732" s="173"/>
      <c r="M1732" s="178"/>
      <c r="N1732" s="179"/>
      <c r="O1732" s="179"/>
      <c r="P1732" s="179"/>
      <c r="Q1732" s="179"/>
      <c r="R1732" s="179"/>
      <c r="S1732" s="179"/>
      <c r="T1732" s="180"/>
      <c r="AT1732" s="175" t="s">
        <v>167</v>
      </c>
      <c r="AU1732" s="175" t="s">
        <v>157</v>
      </c>
      <c r="AV1732" s="13" t="s">
        <v>81</v>
      </c>
      <c r="AW1732" s="13" t="s">
        <v>30</v>
      </c>
      <c r="AX1732" s="13" t="s">
        <v>76</v>
      </c>
      <c r="AY1732" s="175" t="s">
        <v>150</v>
      </c>
    </row>
    <row r="1733" spans="1:65" s="13" customFormat="1" ht="11.25">
      <c r="B1733" s="173"/>
      <c r="D1733" s="174" t="s">
        <v>167</v>
      </c>
      <c r="E1733" s="175" t="s">
        <v>1</v>
      </c>
      <c r="F1733" s="176" t="s">
        <v>1516</v>
      </c>
      <c r="H1733" s="175" t="s">
        <v>1</v>
      </c>
      <c r="I1733" s="177"/>
      <c r="L1733" s="173"/>
      <c r="M1733" s="178"/>
      <c r="N1733" s="179"/>
      <c r="O1733" s="179"/>
      <c r="P1733" s="179"/>
      <c r="Q1733" s="179"/>
      <c r="R1733" s="179"/>
      <c r="S1733" s="179"/>
      <c r="T1733" s="180"/>
      <c r="AT1733" s="175" t="s">
        <v>167</v>
      </c>
      <c r="AU1733" s="175" t="s">
        <v>157</v>
      </c>
      <c r="AV1733" s="13" t="s">
        <v>81</v>
      </c>
      <c r="AW1733" s="13" t="s">
        <v>30</v>
      </c>
      <c r="AX1733" s="13" t="s">
        <v>76</v>
      </c>
      <c r="AY1733" s="175" t="s">
        <v>150</v>
      </c>
    </row>
    <row r="1734" spans="1:65" s="14" customFormat="1" ht="11.25">
      <c r="B1734" s="181"/>
      <c r="D1734" s="174" t="s">
        <v>167</v>
      </c>
      <c r="E1734" s="182" t="s">
        <v>1</v>
      </c>
      <c r="F1734" s="183" t="s">
        <v>1517</v>
      </c>
      <c r="H1734" s="184">
        <v>4.8600000000000003</v>
      </c>
      <c r="I1734" s="185"/>
      <c r="L1734" s="181"/>
      <c r="M1734" s="186"/>
      <c r="N1734" s="187"/>
      <c r="O1734" s="187"/>
      <c r="P1734" s="187"/>
      <c r="Q1734" s="187"/>
      <c r="R1734" s="187"/>
      <c r="S1734" s="187"/>
      <c r="T1734" s="188"/>
      <c r="AT1734" s="182" t="s">
        <v>167</v>
      </c>
      <c r="AU1734" s="182" t="s">
        <v>157</v>
      </c>
      <c r="AV1734" s="14" t="s">
        <v>157</v>
      </c>
      <c r="AW1734" s="14" t="s">
        <v>30</v>
      </c>
      <c r="AX1734" s="14" t="s">
        <v>76</v>
      </c>
      <c r="AY1734" s="182" t="s">
        <v>150</v>
      </c>
    </row>
    <row r="1735" spans="1:65" s="13" customFormat="1" ht="11.25">
      <c r="B1735" s="173"/>
      <c r="D1735" s="174" t="s">
        <v>167</v>
      </c>
      <c r="E1735" s="175" t="s">
        <v>1</v>
      </c>
      <c r="F1735" s="176" t="s">
        <v>1518</v>
      </c>
      <c r="H1735" s="175" t="s">
        <v>1</v>
      </c>
      <c r="I1735" s="177"/>
      <c r="L1735" s="173"/>
      <c r="M1735" s="178"/>
      <c r="N1735" s="179"/>
      <c r="O1735" s="179"/>
      <c r="P1735" s="179"/>
      <c r="Q1735" s="179"/>
      <c r="R1735" s="179"/>
      <c r="S1735" s="179"/>
      <c r="T1735" s="180"/>
      <c r="AT1735" s="175" t="s">
        <v>167</v>
      </c>
      <c r="AU1735" s="175" t="s">
        <v>157</v>
      </c>
      <c r="AV1735" s="13" t="s">
        <v>81</v>
      </c>
      <c r="AW1735" s="13" t="s">
        <v>30</v>
      </c>
      <c r="AX1735" s="13" t="s">
        <v>76</v>
      </c>
      <c r="AY1735" s="175" t="s">
        <v>150</v>
      </c>
    </row>
    <row r="1736" spans="1:65" s="14" customFormat="1" ht="11.25">
      <c r="B1736" s="181"/>
      <c r="D1736" s="174" t="s">
        <v>167</v>
      </c>
      <c r="E1736" s="182" t="s">
        <v>1</v>
      </c>
      <c r="F1736" s="183" t="s">
        <v>1519</v>
      </c>
      <c r="H1736" s="184">
        <v>0.54</v>
      </c>
      <c r="I1736" s="185"/>
      <c r="L1736" s="181"/>
      <c r="M1736" s="186"/>
      <c r="N1736" s="187"/>
      <c r="O1736" s="187"/>
      <c r="P1736" s="187"/>
      <c r="Q1736" s="187"/>
      <c r="R1736" s="187"/>
      <c r="S1736" s="187"/>
      <c r="T1736" s="188"/>
      <c r="AT1736" s="182" t="s">
        <v>167</v>
      </c>
      <c r="AU1736" s="182" t="s">
        <v>157</v>
      </c>
      <c r="AV1736" s="14" t="s">
        <v>157</v>
      </c>
      <c r="AW1736" s="14" t="s">
        <v>30</v>
      </c>
      <c r="AX1736" s="14" t="s">
        <v>76</v>
      </c>
      <c r="AY1736" s="182" t="s">
        <v>150</v>
      </c>
    </row>
    <row r="1737" spans="1:65" s="13" customFormat="1" ht="11.25">
      <c r="B1737" s="173"/>
      <c r="D1737" s="174" t="s">
        <v>167</v>
      </c>
      <c r="E1737" s="175" t="s">
        <v>1</v>
      </c>
      <c r="F1737" s="176" t="s">
        <v>1520</v>
      </c>
      <c r="H1737" s="175" t="s">
        <v>1</v>
      </c>
      <c r="I1737" s="177"/>
      <c r="L1737" s="173"/>
      <c r="M1737" s="178"/>
      <c r="N1737" s="179"/>
      <c r="O1737" s="179"/>
      <c r="P1737" s="179"/>
      <c r="Q1737" s="179"/>
      <c r="R1737" s="179"/>
      <c r="S1737" s="179"/>
      <c r="T1737" s="180"/>
      <c r="AT1737" s="175" t="s">
        <v>167</v>
      </c>
      <c r="AU1737" s="175" t="s">
        <v>157</v>
      </c>
      <c r="AV1737" s="13" t="s">
        <v>81</v>
      </c>
      <c r="AW1737" s="13" t="s">
        <v>30</v>
      </c>
      <c r="AX1737" s="13" t="s">
        <v>76</v>
      </c>
      <c r="AY1737" s="175" t="s">
        <v>150</v>
      </c>
    </row>
    <row r="1738" spans="1:65" s="14" customFormat="1" ht="11.25">
      <c r="B1738" s="181"/>
      <c r="D1738" s="174" t="s">
        <v>167</v>
      </c>
      <c r="E1738" s="182" t="s">
        <v>1</v>
      </c>
      <c r="F1738" s="183" t="s">
        <v>1521</v>
      </c>
      <c r="H1738" s="184">
        <v>0.33</v>
      </c>
      <c r="I1738" s="185"/>
      <c r="L1738" s="181"/>
      <c r="M1738" s="186"/>
      <c r="N1738" s="187"/>
      <c r="O1738" s="187"/>
      <c r="P1738" s="187"/>
      <c r="Q1738" s="187"/>
      <c r="R1738" s="187"/>
      <c r="S1738" s="187"/>
      <c r="T1738" s="188"/>
      <c r="AT1738" s="182" t="s">
        <v>167</v>
      </c>
      <c r="AU1738" s="182" t="s">
        <v>157</v>
      </c>
      <c r="AV1738" s="14" t="s">
        <v>157</v>
      </c>
      <c r="AW1738" s="14" t="s">
        <v>30</v>
      </c>
      <c r="AX1738" s="14" t="s">
        <v>76</v>
      </c>
      <c r="AY1738" s="182" t="s">
        <v>150</v>
      </c>
    </row>
    <row r="1739" spans="1:65" s="15" customFormat="1" ht="11.25">
      <c r="B1739" s="189"/>
      <c r="D1739" s="174" t="s">
        <v>167</v>
      </c>
      <c r="E1739" s="190" t="s">
        <v>1</v>
      </c>
      <c r="F1739" s="191" t="s">
        <v>173</v>
      </c>
      <c r="H1739" s="192">
        <v>5.73</v>
      </c>
      <c r="I1739" s="193"/>
      <c r="L1739" s="189"/>
      <c r="M1739" s="194"/>
      <c r="N1739" s="195"/>
      <c r="O1739" s="195"/>
      <c r="P1739" s="195"/>
      <c r="Q1739" s="195"/>
      <c r="R1739" s="195"/>
      <c r="S1739" s="195"/>
      <c r="T1739" s="196"/>
      <c r="AT1739" s="190" t="s">
        <v>167</v>
      </c>
      <c r="AU1739" s="190" t="s">
        <v>157</v>
      </c>
      <c r="AV1739" s="15" t="s">
        <v>156</v>
      </c>
      <c r="AW1739" s="15" t="s">
        <v>30</v>
      </c>
      <c r="AX1739" s="15" t="s">
        <v>81</v>
      </c>
      <c r="AY1739" s="190" t="s">
        <v>150</v>
      </c>
    </row>
    <row r="1740" spans="1:65" s="2" customFormat="1" ht="24" customHeight="1">
      <c r="A1740" s="33"/>
      <c r="B1740" s="158"/>
      <c r="C1740" s="159" t="s">
        <v>1522</v>
      </c>
      <c r="D1740" s="159" t="s">
        <v>152</v>
      </c>
      <c r="E1740" s="160" t="s">
        <v>1523</v>
      </c>
      <c r="F1740" s="161" t="s">
        <v>1524</v>
      </c>
      <c r="G1740" s="162" t="s">
        <v>155</v>
      </c>
      <c r="H1740" s="163">
        <v>162.33000000000001</v>
      </c>
      <c r="I1740" s="164"/>
      <c r="J1740" s="163">
        <f>ROUND(I1740*H1740,3)</f>
        <v>0</v>
      </c>
      <c r="K1740" s="165"/>
      <c r="L1740" s="34"/>
      <c r="M1740" s="166" t="s">
        <v>1</v>
      </c>
      <c r="N1740" s="167" t="s">
        <v>42</v>
      </c>
      <c r="O1740" s="59"/>
      <c r="P1740" s="168">
        <f>O1740*H1740</f>
        <v>0</v>
      </c>
      <c r="Q1740" s="168">
        <v>0</v>
      </c>
      <c r="R1740" s="168">
        <f>Q1740*H1740</f>
        <v>0</v>
      </c>
      <c r="S1740" s="168">
        <v>8.8999999999999996E-2</v>
      </c>
      <c r="T1740" s="169">
        <f>S1740*H1740</f>
        <v>14.447370000000001</v>
      </c>
      <c r="U1740" s="33"/>
      <c r="V1740" s="33"/>
      <c r="W1740" s="33"/>
      <c r="X1740" s="33"/>
      <c r="Y1740" s="33"/>
      <c r="Z1740" s="33"/>
      <c r="AA1740" s="33"/>
      <c r="AB1740" s="33"/>
      <c r="AC1740" s="33"/>
      <c r="AD1740" s="33"/>
      <c r="AE1740" s="33"/>
      <c r="AR1740" s="170" t="s">
        <v>156</v>
      </c>
      <c r="AT1740" s="170" t="s">
        <v>152</v>
      </c>
      <c r="AU1740" s="170" t="s">
        <v>157</v>
      </c>
      <c r="AY1740" s="18" t="s">
        <v>150</v>
      </c>
      <c r="BE1740" s="171">
        <f>IF(N1740="základná",J1740,0)</f>
        <v>0</v>
      </c>
      <c r="BF1740" s="171">
        <f>IF(N1740="znížená",J1740,0)</f>
        <v>0</v>
      </c>
      <c r="BG1740" s="171">
        <f>IF(N1740="zákl. prenesená",J1740,0)</f>
        <v>0</v>
      </c>
      <c r="BH1740" s="171">
        <f>IF(N1740="zníž. prenesená",J1740,0)</f>
        <v>0</v>
      </c>
      <c r="BI1740" s="171">
        <f>IF(N1740="nulová",J1740,0)</f>
        <v>0</v>
      </c>
      <c r="BJ1740" s="18" t="s">
        <v>157</v>
      </c>
      <c r="BK1740" s="172">
        <f>ROUND(I1740*H1740,3)</f>
        <v>0</v>
      </c>
      <c r="BL1740" s="18" t="s">
        <v>156</v>
      </c>
      <c r="BM1740" s="170" t="s">
        <v>1525</v>
      </c>
    </row>
    <row r="1741" spans="1:65" s="14" customFormat="1" ht="11.25">
      <c r="B1741" s="181"/>
      <c r="D1741" s="174" t="s">
        <v>167</v>
      </c>
      <c r="E1741" s="182" t="s">
        <v>1</v>
      </c>
      <c r="F1741" s="183" t="s">
        <v>1526</v>
      </c>
      <c r="H1741" s="184">
        <v>162.33000000000001</v>
      </c>
      <c r="I1741" s="185"/>
      <c r="L1741" s="181"/>
      <c r="M1741" s="186"/>
      <c r="N1741" s="187"/>
      <c r="O1741" s="187"/>
      <c r="P1741" s="187"/>
      <c r="Q1741" s="187"/>
      <c r="R1741" s="187"/>
      <c r="S1741" s="187"/>
      <c r="T1741" s="188"/>
      <c r="AT1741" s="182" t="s">
        <v>167</v>
      </c>
      <c r="AU1741" s="182" t="s">
        <v>157</v>
      </c>
      <c r="AV1741" s="14" t="s">
        <v>157</v>
      </c>
      <c r="AW1741" s="14" t="s">
        <v>30</v>
      </c>
      <c r="AX1741" s="14" t="s">
        <v>81</v>
      </c>
      <c r="AY1741" s="182" t="s">
        <v>150</v>
      </c>
    </row>
    <row r="1742" spans="1:65" s="2" customFormat="1" ht="16.5" customHeight="1">
      <c r="A1742" s="33"/>
      <c r="B1742" s="158"/>
      <c r="C1742" s="159" t="s">
        <v>1527</v>
      </c>
      <c r="D1742" s="159" t="s">
        <v>152</v>
      </c>
      <c r="E1742" s="160" t="s">
        <v>1528</v>
      </c>
      <c r="F1742" s="161" t="s">
        <v>1529</v>
      </c>
      <c r="G1742" s="162" t="s">
        <v>350</v>
      </c>
      <c r="H1742" s="163">
        <v>126</v>
      </c>
      <c r="I1742" s="164"/>
      <c r="J1742" s="163">
        <f>ROUND(I1742*H1742,3)</f>
        <v>0</v>
      </c>
      <c r="K1742" s="165"/>
      <c r="L1742" s="34"/>
      <c r="M1742" s="166" t="s">
        <v>1</v>
      </c>
      <c r="N1742" s="167" t="s">
        <v>42</v>
      </c>
      <c r="O1742" s="59"/>
      <c r="P1742" s="168">
        <f>O1742*H1742</f>
        <v>0</v>
      </c>
      <c r="Q1742" s="168">
        <v>0</v>
      </c>
      <c r="R1742" s="168">
        <f>Q1742*H1742</f>
        <v>0</v>
      </c>
      <c r="S1742" s="168">
        <v>0</v>
      </c>
      <c r="T1742" s="169">
        <f>S1742*H1742</f>
        <v>0</v>
      </c>
      <c r="U1742" s="33"/>
      <c r="V1742" s="33"/>
      <c r="W1742" s="33"/>
      <c r="X1742" s="33"/>
      <c r="Y1742" s="33"/>
      <c r="Z1742" s="33"/>
      <c r="AA1742" s="33"/>
      <c r="AB1742" s="33"/>
      <c r="AC1742" s="33"/>
      <c r="AD1742" s="33"/>
      <c r="AE1742" s="33"/>
      <c r="AR1742" s="170" t="s">
        <v>156</v>
      </c>
      <c r="AT1742" s="170" t="s">
        <v>152</v>
      </c>
      <c r="AU1742" s="170" t="s">
        <v>157</v>
      </c>
      <c r="AY1742" s="18" t="s">
        <v>150</v>
      </c>
      <c r="BE1742" s="171">
        <f>IF(N1742="základná",J1742,0)</f>
        <v>0</v>
      </c>
      <c r="BF1742" s="171">
        <f>IF(N1742="znížená",J1742,0)</f>
        <v>0</v>
      </c>
      <c r="BG1742" s="171">
        <f>IF(N1742="zákl. prenesená",J1742,0)</f>
        <v>0</v>
      </c>
      <c r="BH1742" s="171">
        <f>IF(N1742="zníž. prenesená",J1742,0)</f>
        <v>0</v>
      </c>
      <c r="BI1742" s="171">
        <f>IF(N1742="nulová",J1742,0)</f>
        <v>0</v>
      </c>
      <c r="BJ1742" s="18" t="s">
        <v>157</v>
      </c>
      <c r="BK1742" s="172">
        <f>ROUND(I1742*H1742,3)</f>
        <v>0</v>
      </c>
      <c r="BL1742" s="18" t="s">
        <v>156</v>
      </c>
      <c r="BM1742" s="170" t="s">
        <v>1530</v>
      </c>
    </row>
    <row r="1743" spans="1:65" s="2" customFormat="1" ht="24" customHeight="1">
      <c r="A1743" s="33"/>
      <c r="B1743" s="158"/>
      <c r="C1743" s="159" t="s">
        <v>1531</v>
      </c>
      <c r="D1743" s="159" t="s">
        <v>152</v>
      </c>
      <c r="E1743" s="160" t="s">
        <v>1532</v>
      </c>
      <c r="F1743" s="161" t="s">
        <v>1533</v>
      </c>
      <c r="G1743" s="162" t="s">
        <v>459</v>
      </c>
      <c r="H1743" s="163">
        <v>971</v>
      </c>
      <c r="I1743" s="164"/>
      <c r="J1743" s="163">
        <f>ROUND(I1743*H1743,3)</f>
        <v>0</v>
      </c>
      <c r="K1743" s="165"/>
      <c r="L1743" s="34"/>
      <c r="M1743" s="166" t="s">
        <v>1</v>
      </c>
      <c r="N1743" s="167" t="s">
        <v>42</v>
      </c>
      <c r="O1743" s="59"/>
      <c r="P1743" s="168">
        <f>O1743*H1743</f>
        <v>0</v>
      </c>
      <c r="Q1743" s="168">
        <v>0</v>
      </c>
      <c r="R1743" s="168">
        <f>Q1743*H1743</f>
        <v>0</v>
      </c>
      <c r="S1743" s="168">
        <v>0</v>
      </c>
      <c r="T1743" s="169">
        <f>S1743*H1743</f>
        <v>0</v>
      </c>
      <c r="U1743" s="33"/>
      <c r="V1743" s="33"/>
      <c r="W1743" s="33"/>
      <c r="X1743" s="33"/>
      <c r="Y1743" s="33"/>
      <c r="Z1743" s="33"/>
      <c r="AA1743" s="33"/>
      <c r="AB1743" s="33"/>
      <c r="AC1743" s="33"/>
      <c r="AD1743" s="33"/>
      <c r="AE1743" s="33"/>
      <c r="AR1743" s="170" t="s">
        <v>156</v>
      </c>
      <c r="AT1743" s="170" t="s">
        <v>152</v>
      </c>
      <c r="AU1743" s="170" t="s">
        <v>157</v>
      </c>
      <c r="AY1743" s="18" t="s">
        <v>150</v>
      </c>
      <c r="BE1743" s="171">
        <f>IF(N1743="základná",J1743,0)</f>
        <v>0</v>
      </c>
      <c r="BF1743" s="171">
        <f>IF(N1743="znížená",J1743,0)</f>
        <v>0</v>
      </c>
      <c r="BG1743" s="171">
        <f>IF(N1743="zákl. prenesená",J1743,0)</f>
        <v>0</v>
      </c>
      <c r="BH1743" s="171">
        <f>IF(N1743="zníž. prenesená",J1743,0)</f>
        <v>0</v>
      </c>
      <c r="BI1743" s="171">
        <f>IF(N1743="nulová",J1743,0)</f>
        <v>0</v>
      </c>
      <c r="BJ1743" s="18" t="s">
        <v>157</v>
      </c>
      <c r="BK1743" s="172">
        <f>ROUND(I1743*H1743,3)</f>
        <v>0</v>
      </c>
      <c r="BL1743" s="18" t="s">
        <v>156</v>
      </c>
      <c r="BM1743" s="170" t="s">
        <v>1534</v>
      </c>
    </row>
    <row r="1744" spans="1:65" s="13" customFormat="1" ht="11.25">
      <c r="B1744" s="173"/>
      <c r="D1744" s="174" t="s">
        <v>167</v>
      </c>
      <c r="E1744" s="175" t="s">
        <v>1</v>
      </c>
      <c r="F1744" s="176" t="s">
        <v>1535</v>
      </c>
      <c r="H1744" s="175" t="s">
        <v>1</v>
      </c>
      <c r="I1744" s="177"/>
      <c r="L1744" s="173"/>
      <c r="M1744" s="178"/>
      <c r="N1744" s="179"/>
      <c r="O1744" s="179"/>
      <c r="P1744" s="179"/>
      <c r="Q1744" s="179"/>
      <c r="R1744" s="179"/>
      <c r="S1744" s="179"/>
      <c r="T1744" s="180"/>
      <c r="AT1744" s="175" t="s">
        <v>167</v>
      </c>
      <c r="AU1744" s="175" t="s">
        <v>157</v>
      </c>
      <c r="AV1744" s="13" t="s">
        <v>81</v>
      </c>
      <c r="AW1744" s="13" t="s">
        <v>30</v>
      </c>
      <c r="AX1744" s="13" t="s">
        <v>76</v>
      </c>
      <c r="AY1744" s="175" t="s">
        <v>150</v>
      </c>
    </row>
    <row r="1745" spans="1:65" s="14" customFormat="1" ht="11.25">
      <c r="B1745" s="181"/>
      <c r="D1745" s="174" t="s">
        <v>167</v>
      </c>
      <c r="E1745" s="182" t="s">
        <v>1</v>
      </c>
      <c r="F1745" s="183" t="s">
        <v>1536</v>
      </c>
      <c r="H1745" s="184">
        <v>873</v>
      </c>
      <c r="I1745" s="185"/>
      <c r="L1745" s="181"/>
      <c r="M1745" s="186"/>
      <c r="N1745" s="187"/>
      <c r="O1745" s="187"/>
      <c r="P1745" s="187"/>
      <c r="Q1745" s="187"/>
      <c r="R1745" s="187"/>
      <c r="S1745" s="187"/>
      <c r="T1745" s="188"/>
      <c r="AT1745" s="182" t="s">
        <v>167</v>
      </c>
      <c r="AU1745" s="182" t="s">
        <v>157</v>
      </c>
      <c r="AV1745" s="14" t="s">
        <v>157</v>
      </c>
      <c r="AW1745" s="14" t="s">
        <v>30</v>
      </c>
      <c r="AX1745" s="14" t="s">
        <v>76</v>
      </c>
      <c r="AY1745" s="182" t="s">
        <v>150</v>
      </c>
    </row>
    <row r="1746" spans="1:65" s="14" customFormat="1" ht="11.25">
      <c r="B1746" s="181"/>
      <c r="D1746" s="174" t="s">
        <v>167</v>
      </c>
      <c r="E1746" s="182" t="s">
        <v>1</v>
      </c>
      <c r="F1746" s="183" t="s">
        <v>1537</v>
      </c>
      <c r="H1746" s="184">
        <v>98</v>
      </c>
      <c r="I1746" s="185"/>
      <c r="L1746" s="181"/>
      <c r="M1746" s="186"/>
      <c r="N1746" s="187"/>
      <c r="O1746" s="187"/>
      <c r="P1746" s="187"/>
      <c r="Q1746" s="187"/>
      <c r="R1746" s="187"/>
      <c r="S1746" s="187"/>
      <c r="T1746" s="188"/>
      <c r="AT1746" s="182" t="s">
        <v>167</v>
      </c>
      <c r="AU1746" s="182" t="s">
        <v>157</v>
      </c>
      <c r="AV1746" s="14" t="s">
        <v>157</v>
      </c>
      <c r="AW1746" s="14" t="s">
        <v>30</v>
      </c>
      <c r="AX1746" s="14" t="s">
        <v>76</v>
      </c>
      <c r="AY1746" s="182" t="s">
        <v>150</v>
      </c>
    </row>
    <row r="1747" spans="1:65" s="15" customFormat="1" ht="11.25">
      <c r="B1747" s="189"/>
      <c r="D1747" s="174" t="s">
        <v>167</v>
      </c>
      <c r="E1747" s="190" t="s">
        <v>1</v>
      </c>
      <c r="F1747" s="191" t="s">
        <v>173</v>
      </c>
      <c r="H1747" s="192">
        <v>971</v>
      </c>
      <c r="I1747" s="193"/>
      <c r="L1747" s="189"/>
      <c r="M1747" s="194"/>
      <c r="N1747" s="195"/>
      <c r="O1747" s="195"/>
      <c r="P1747" s="195"/>
      <c r="Q1747" s="195"/>
      <c r="R1747" s="195"/>
      <c r="S1747" s="195"/>
      <c r="T1747" s="196"/>
      <c r="AT1747" s="190" t="s">
        <v>167</v>
      </c>
      <c r="AU1747" s="190" t="s">
        <v>157</v>
      </c>
      <c r="AV1747" s="15" t="s">
        <v>156</v>
      </c>
      <c r="AW1747" s="15" t="s">
        <v>30</v>
      </c>
      <c r="AX1747" s="15" t="s">
        <v>81</v>
      </c>
      <c r="AY1747" s="190" t="s">
        <v>150</v>
      </c>
    </row>
    <row r="1748" spans="1:65" s="2" customFormat="1" ht="24" customHeight="1">
      <c r="A1748" s="33"/>
      <c r="B1748" s="158"/>
      <c r="C1748" s="159" t="s">
        <v>1538</v>
      </c>
      <c r="D1748" s="159" t="s">
        <v>152</v>
      </c>
      <c r="E1748" s="160" t="s">
        <v>1539</v>
      </c>
      <c r="F1748" s="161" t="s">
        <v>1540</v>
      </c>
      <c r="G1748" s="162" t="s">
        <v>459</v>
      </c>
      <c r="H1748" s="163">
        <v>2110.5</v>
      </c>
      <c r="I1748" s="164"/>
      <c r="J1748" s="163">
        <f>ROUND(I1748*H1748,3)</f>
        <v>0</v>
      </c>
      <c r="K1748" s="165"/>
      <c r="L1748" s="34"/>
      <c r="M1748" s="166" t="s">
        <v>1</v>
      </c>
      <c r="N1748" s="167" t="s">
        <v>42</v>
      </c>
      <c r="O1748" s="59"/>
      <c r="P1748" s="168">
        <f>O1748*H1748</f>
        <v>0</v>
      </c>
      <c r="Q1748" s="168">
        <v>0</v>
      </c>
      <c r="R1748" s="168">
        <f>Q1748*H1748</f>
        <v>0</v>
      </c>
      <c r="S1748" s="168">
        <v>0</v>
      </c>
      <c r="T1748" s="169">
        <f>S1748*H1748</f>
        <v>0</v>
      </c>
      <c r="U1748" s="33"/>
      <c r="V1748" s="33"/>
      <c r="W1748" s="33"/>
      <c r="X1748" s="33"/>
      <c r="Y1748" s="33"/>
      <c r="Z1748" s="33"/>
      <c r="AA1748" s="33"/>
      <c r="AB1748" s="33"/>
      <c r="AC1748" s="33"/>
      <c r="AD1748" s="33"/>
      <c r="AE1748" s="33"/>
      <c r="AR1748" s="170" t="s">
        <v>156</v>
      </c>
      <c r="AT1748" s="170" t="s">
        <v>152</v>
      </c>
      <c r="AU1748" s="170" t="s">
        <v>157</v>
      </c>
      <c r="AY1748" s="18" t="s">
        <v>150</v>
      </c>
      <c r="BE1748" s="171">
        <f>IF(N1748="základná",J1748,0)</f>
        <v>0</v>
      </c>
      <c r="BF1748" s="171">
        <f>IF(N1748="znížená",J1748,0)</f>
        <v>0</v>
      </c>
      <c r="BG1748" s="171">
        <f>IF(N1748="zákl. prenesená",J1748,0)</f>
        <v>0</v>
      </c>
      <c r="BH1748" s="171">
        <f>IF(N1748="zníž. prenesená",J1748,0)</f>
        <v>0</v>
      </c>
      <c r="BI1748" s="171">
        <f>IF(N1748="nulová",J1748,0)</f>
        <v>0</v>
      </c>
      <c r="BJ1748" s="18" t="s">
        <v>157</v>
      </c>
      <c r="BK1748" s="172">
        <f>ROUND(I1748*H1748,3)</f>
        <v>0</v>
      </c>
      <c r="BL1748" s="18" t="s">
        <v>156</v>
      </c>
      <c r="BM1748" s="170" t="s">
        <v>1541</v>
      </c>
    </row>
    <row r="1749" spans="1:65" s="13" customFormat="1" ht="11.25">
      <c r="B1749" s="173"/>
      <c r="D1749" s="174" t="s">
        <v>167</v>
      </c>
      <c r="E1749" s="175" t="s">
        <v>1</v>
      </c>
      <c r="F1749" s="176" t="s">
        <v>1542</v>
      </c>
      <c r="H1749" s="175" t="s">
        <v>1</v>
      </c>
      <c r="I1749" s="177"/>
      <c r="L1749" s="173"/>
      <c r="M1749" s="178"/>
      <c r="N1749" s="179"/>
      <c r="O1749" s="179"/>
      <c r="P1749" s="179"/>
      <c r="Q1749" s="179"/>
      <c r="R1749" s="179"/>
      <c r="S1749" s="179"/>
      <c r="T1749" s="180"/>
      <c r="AT1749" s="175" t="s">
        <v>167</v>
      </c>
      <c r="AU1749" s="175" t="s">
        <v>157</v>
      </c>
      <c r="AV1749" s="13" t="s">
        <v>81</v>
      </c>
      <c r="AW1749" s="13" t="s">
        <v>30</v>
      </c>
      <c r="AX1749" s="13" t="s">
        <v>76</v>
      </c>
      <c r="AY1749" s="175" t="s">
        <v>150</v>
      </c>
    </row>
    <row r="1750" spans="1:65" s="14" customFormat="1" ht="11.25">
      <c r="B1750" s="181"/>
      <c r="D1750" s="174" t="s">
        <v>167</v>
      </c>
      <c r="E1750" s="182" t="s">
        <v>1</v>
      </c>
      <c r="F1750" s="183" t="s">
        <v>1543</v>
      </c>
      <c r="H1750" s="184">
        <v>154.6</v>
      </c>
      <c r="I1750" s="185"/>
      <c r="L1750" s="181"/>
      <c r="M1750" s="186"/>
      <c r="N1750" s="187"/>
      <c r="O1750" s="187"/>
      <c r="P1750" s="187"/>
      <c r="Q1750" s="187"/>
      <c r="R1750" s="187"/>
      <c r="S1750" s="187"/>
      <c r="T1750" s="188"/>
      <c r="AT1750" s="182" t="s">
        <v>167</v>
      </c>
      <c r="AU1750" s="182" t="s">
        <v>157</v>
      </c>
      <c r="AV1750" s="14" t="s">
        <v>157</v>
      </c>
      <c r="AW1750" s="14" t="s">
        <v>30</v>
      </c>
      <c r="AX1750" s="14" t="s">
        <v>76</v>
      </c>
      <c r="AY1750" s="182" t="s">
        <v>150</v>
      </c>
    </row>
    <row r="1751" spans="1:65" s="14" customFormat="1" ht="11.25">
      <c r="B1751" s="181"/>
      <c r="D1751" s="174" t="s">
        <v>167</v>
      </c>
      <c r="E1751" s="182" t="s">
        <v>1</v>
      </c>
      <c r="F1751" s="183" t="s">
        <v>1544</v>
      </c>
      <c r="H1751" s="184">
        <v>1008</v>
      </c>
      <c r="I1751" s="185"/>
      <c r="L1751" s="181"/>
      <c r="M1751" s="186"/>
      <c r="N1751" s="187"/>
      <c r="O1751" s="187"/>
      <c r="P1751" s="187"/>
      <c r="Q1751" s="187"/>
      <c r="R1751" s="187"/>
      <c r="S1751" s="187"/>
      <c r="T1751" s="188"/>
      <c r="AT1751" s="182" t="s">
        <v>167</v>
      </c>
      <c r="AU1751" s="182" t="s">
        <v>157</v>
      </c>
      <c r="AV1751" s="14" t="s">
        <v>157</v>
      </c>
      <c r="AW1751" s="14" t="s">
        <v>30</v>
      </c>
      <c r="AX1751" s="14" t="s">
        <v>76</v>
      </c>
      <c r="AY1751" s="182" t="s">
        <v>150</v>
      </c>
    </row>
    <row r="1752" spans="1:65" s="14" customFormat="1" ht="11.25">
      <c r="B1752" s="181"/>
      <c r="D1752" s="174" t="s">
        <v>167</v>
      </c>
      <c r="E1752" s="182" t="s">
        <v>1</v>
      </c>
      <c r="F1752" s="183" t="s">
        <v>1545</v>
      </c>
      <c r="H1752" s="184">
        <v>103.4</v>
      </c>
      <c r="I1752" s="185"/>
      <c r="L1752" s="181"/>
      <c r="M1752" s="186"/>
      <c r="N1752" s="187"/>
      <c r="O1752" s="187"/>
      <c r="P1752" s="187"/>
      <c r="Q1752" s="187"/>
      <c r="R1752" s="187"/>
      <c r="S1752" s="187"/>
      <c r="T1752" s="188"/>
      <c r="AT1752" s="182" t="s">
        <v>167</v>
      </c>
      <c r="AU1752" s="182" t="s">
        <v>157</v>
      </c>
      <c r="AV1752" s="14" t="s">
        <v>157</v>
      </c>
      <c r="AW1752" s="14" t="s">
        <v>30</v>
      </c>
      <c r="AX1752" s="14" t="s">
        <v>76</v>
      </c>
      <c r="AY1752" s="182" t="s">
        <v>150</v>
      </c>
    </row>
    <row r="1753" spans="1:65" s="14" customFormat="1" ht="11.25">
      <c r="B1753" s="181"/>
      <c r="D1753" s="174" t="s">
        <v>167</v>
      </c>
      <c r="E1753" s="182" t="s">
        <v>1</v>
      </c>
      <c r="F1753" s="183" t="s">
        <v>1546</v>
      </c>
      <c r="H1753" s="184">
        <v>138</v>
      </c>
      <c r="I1753" s="185"/>
      <c r="L1753" s="181"/>
      <c r="M1753" s="186"/>
      <c r="N1753" s="187"/>
      <c r="O1753" s="187"/>
      <c r="P1753" s="187"/>
      <c r="Q1753" s="187"/>
      <c r="R1753" s="187"/>
      <c r="S1753" s="187"/>
      <c r="T1753" s="188"/>
      <c r="AT1753" s="182" t="s">
        <v>167</v>
      </c>
      <c r="AU1753" s="182" t="s">
        <v>157</v>
      </c>
      <c r="AV1753" s="14" t="s">
        <v>157</v>
      </c>
      <c r="AW1753" s="14" t="s">
        <v>30</v>
      </c>
      <c r="AX1753" s="14" t="s">
        <v>76</v>
      </c>
      <c r="AY1753" s="182" t="s">
        <v>150</v>
      </c>
    </row>
    <row r="1754" spans="1:65" s="14" customFormat="1" ht="11.25">
      <c r="B1754" s="181"/>
      <c r="D1754" s="174" t="s">
        <v>167</v>
      </c>
      <c r="E1754" s="182" t="s">
        <v>1</v>
      </c>
      <c r="F1754" s="183" t="s">
        <v>1547</v>
      </c>
      <c r="H1754" s="184">
        <v>46</v>
      </c>
      <c r="I1754" s="185"/>
      <c r="L1754" s="181"/>
      <c r="M1754" s="186"/>
      <c r="N1754" s="187"/>
      <c r="O1754" s="187"/>
      <c r="P1754" s="187"/>
      <c r="Q1754" s="187"/>
      <c r="R1754" s="187"/>
      <c r="S1754" s="187"/>
      <c r="T1754" s="188"/>
      <c r="AT1754" s="182" t="s">
        <v>167</v>
      </c>
      <c r="AU1754" s="182" t="s">
        <v>157</v>
      </c>
      <c r="AV1754" s="14" t="s">
        <v>157</v>
      </c>
      <c r="AW1754" s="14" t="s">
        <v>30</v>
      </c>
      <c r="AX1754" s="14" t="s">
        <v>76</v>
      </c>
      <c r="AY1754" s="182" t="s">
        <v>150</v>
      </c>
    </row>
    <row r="1755" spans="1:65" s="14" customFormat="1" ht="11.25">
      <c r="B1755" s="181"/>
      <c r="D1755" s="174" t="s">
        <v>167</v>
      </c>
      <c r="E1755" s="182" t="s">
        <v>1</v>
      </c>
      <c r="F1755" s="183" t="s">
        <v>1548</v>
      </c>
      <c r="H1755" s="184">
        <v>215.8</v>
      </c>
      <c r="I1755" s="185"/>
      <c r="L1755" s="181"/>
      <c r="M1755" s="186"/>
      <c r="N1755" s="187"/>
      <c r="O1755" s="187"/>
      <c r="P1755" s="187"/>
      <c r="Q1755" s="187"/>
      <c r="R1755" s="187"/>
      <c r="S1755" s="187"/>
      <c r="T1755" s="188"/>
      <c r="AT1755" s="182" t="s">
        <v>167</v>
      </c>
      <c r="AU1755" s="182" t="s">
        <v>157</v>
      </c>
      <c r="AV1755" s="14" t="s">
        <v>157</v>
      </c>
      <c r="AW1755" s="14" t="s">
        <v>30</v>
      </c>
      <c r="AX1755" s="14" t="s">
        <v>76</v>
      </c>
      <c r="AY1755" s="182" t="s">
        <v>150</v>
      </c>
    </row>
    <row r="1756" spans="1:65" s="14" customFormat="1" ht="11.25">
      <c r="B1756" s="181"/>
      <c r="D1756" s="174" t="s">
        <v>167</v>
      </c>
      <c r="E1756" s="182" t="s">
        <v>1</v>
      </c>
      <c r="F1756" s="183" t="s">
        <v>1549</v>
      </c>
      <c r="H1756" s="184">
        <v>189</v>
      </c>
      <c r="I1756" s="185"/>
      <c r="L1756" s="181"/>
      <c r="M1756" s="186"/>
      <c r="N1756" s="187"/>
      <c r="O1756" s="187"/>
      <c r="P1756" s="187"/>
      <c r="Q1756" s="187"/>
      <c r="R1756" s="187"/>
      <c r="S1756" s="187"/>
      <c r="T1756" s="188"/>
      <c r="AT1756" s="182" t="s">
        <v>167</v>
      </c>
      <c r="AU1756" s="182" t="s">
        <v>157</v>
      </c>
      <c r="AV1756" s="14" t="s">
        <v>157</v>
      </c>
      <c r="AW1756" s="14" t="s">
        <v>30</v>
      </c>
      <c r="AX1756" s="14" t="s">
        <v>76</v>
      </c>
      <c r="AY1756" s="182" t="s">
        <v>150</v>
      </c>
    </row>
    <row r="1757" spans="1:65" s="14" customFormat="1" ht="11.25">
      <c r="B1757" s="181"/>
      <c r="D1757" s="174" t="s">
        <v>167</v>
      </c>
      <c r="E1757" s="182" t="s">
        <v>1</v>
      </c>
      <c r="F1757" s="183" t="s">
        <v>1550</v>
      </c>
      <c r="H1757" s="184">
        <v>33</v>
      </c>
      <c r="I1757" s="185"/>
      <c r="L1757" s="181"/>
      <c r="M1757" s="186"/>
      <c r="N1757" s="187"/>
      <c r="O1757" s="187"/>
      <c r="P1757" s="187"/>
      <c r="Q1757" s="187"/>
      <c r="R1757" s="187"/>
      <c r="S1757" s="187"/>
      <c r="T1757" s="188"/>
      <c r="AT1757" s="182" t="s">
        <v>167</v>
      </c>
      <c r="AU1757" s="182" t="s">
        <v>157</v>
      </c>
      <c r="AV1757" s="14" t="s">
        <v>157</v>
      </c>
      <c r="AW1757" s="14" t="s">
        <v>30</v>
      </c>
      <c r="AX1757" s="14" t="s">
        <v>76</v>
      </c>
      <c r="AY1757" s="182" t="s">
        <v>150</v>
      </c>
    </row>
    <row r="1758" spans="1:65" s="14" customFormat="1" ht="11.25">
      <c r="B1758" s="181"/>
      <c r="D1758" s="174" t="s">
        <v>167</v>
      </c>
      <c r="E1758" s="182" t="s">
        <v>1</v>
      </c>
      <c r="F1758" s="183" t="s">
        <v>1551</v>
      </c>
      <c r="H1758" s="184">
        <v>39.200000000000003</v>
      </c>
      <c r="I1758" s="185"/>
      <c r="L1758" s="181"/>
      <c r="M1758" s="186"/>
      <c r="N1758" s="187"/>
      <c r="O1758" s="187"/>
      <c r="P1758" s="187"/>
      <c r="Q1758" s="187"/>
      <c r="R1758" s="187"/>
      <c r="S1758" s="187"/>
      <c r="T1758" s="188"/>
      <c r="AT1758" s="182" t="s">
        <v>167</v>
      </c>
      <c r="AU1758" s="182" t="s">
        <v>157</v>
      </c>
      <c r="AV1758" s="14" t="s">
        <v>157</v>
      </c>
      <c r="AW1758" s="14" t="s">
        <v>30</v>
      </c>
      <c r="AX1758" s="14" t="s">
        <v>76</v>
      </c>
      <c r="AY1758" s="182" t="s">
        <v>150</v>
      </c>
    </row>
    <row r="1759" spans="1:65" s="14" customFormat="1" ht="11.25">
      <c r="B1759" s="181"/>
      <c r="D1759" s="174" t="s">
        <v>167</v>
      </c>
      <c r="E1759" s="182" t="s">
        <v>1</v>
      </c>
      <c r="F1759" s="183" t="s">
        <v>1552</v>
      </c>
      <c r="H1759" s="184">
        <v>45</v>
      </c>
      <c r="I1759" s="185"/>
      <c r="L1759" s="181"/>
      <c r="M1759" s="186"/>
      <c r="N1759" s="187"/>
      <c r="O1759" s="187"/>
      <c r="P1759" s="187"/>
      <c r="Q1759" s="187"/>
      <c r="R1759" s="187"/>
      <c r="S1759" s="187"/>
      <c r="T1759" s="188"/>
      <c r="AT1759" s="182" t="s">
        <v>167</v>
      </c>
      <c r="AU1759" s="182" t="s">
        <v>157</v>
      </c>
      <c r="AV1759" s="14" t="s">
        <v>157</v>
      </c>
      <c r="AW1759" s="14" t="s">
        <v>30</v>
      </c>
      <c r="AX1759" s="14" t="s">
        <v>76</v>
      </c>
      <c r="AY1759" s="182" t="s">
        <v>150</v>
      </c>
    </row>
    <row r="1760" spans="1:65" s="14" customFormat="1" ht="11.25">
      <c r="B1760" s="181"/>
      <c r="D1760" s="174" t="s">
        <v>167</v>
      </c>
      <c r="E1760" s="182" t="s">
        <v>1</v>
      </c>
      <c r="F1760" s="183" t="s">
        <v>1553</v>
      </c>
      <c r="H1760" s="184">
        <v>35</v>
      </c>
      <c r="I1760" s="185"/>
      <c r="L1760" s="181"/>
      <c r="M1760" s="186"/>
      <c r="N1760" s="187"/>
      <c r="O1760" s="187"/>
      <c r="P1760" s="187"/>
      <c r="Q1760" s="187"/>
      <c r="R1760" s="187"/>
      <c r="S1760" s="187"/>
      <c r="T1760" s="188"/>
      <c r="AT1760" s="182" t="s">
        <v>167</v>
      </c>
      <c r="AU1760" s="182" t="s">
        <v>157</v>
      </c>
      <c r="AV1760" s="14" t="s">
        <v>157</v>
      </c>
      <c r="AW1760" s="14" t="s">
        <v>30</v>
      </c>
      <c r="AX1760" s="14" t="s">
        <v>76</v>
      </c>
      <c r="AY1760" s="182" t="s">
        <v>150</v>
      </c>
    </row>
    <row r="1761" spans="1:65" s="14" customFormat="1" ht="11.25">
      <c r="B1761" s="181"/>
      <c r="D1761" s="174" t="s">
        <v>167</v>
      </c>
      <c r="E1761" s="182" t="s">
        <v>1</v>
      </c>
      <c r="F1761" s="183" t="s">
        <v>1554</v>
      </c>
      <c r="H1761" s="184">
        <v>103.5</v>
      </c>
      <c r="I1761" s="185"/>
      <c r="L1761" s="181"/>
      <c r="M1761" s="186"/>
      <c r="N1761" s="187"/>
      <c r="O1761" s="187"/>
      <c r="P1761" s="187"/>
      <c r="Q1761" s="187"/>
      <c r="R1761" s="187"/>
      <c r="S1761" s="187"/>
      <c r="T1761" s="188"/>
      <c r="AT1761" s="182" t="s">
        <v>167</v>
      </c>
      <c r="AU1761" s="182" t="s">
        <v>157</v>
      </c>
      <c r="AV1761" s="14" t="s">
        <v>157</v>
      </c>
      <c r="AW1761" s="14" t="s">
        <v>30</v>
      </c>
      <c r="AX1761" s="14" t="s">
        <v>76</v>
      </c>
      <c r="AY1761" s="182" t="s">
        <v>150</v>
      </c>
    </row>
    <row r="1762" spans="1:65" s="15" customFormat="1" ht="11.25">
      <c r="B1762" s="189"/>
      <c r="D1762" s="174" t="s">
        <v>167</v>
      </c>
      <c r="E1762" s="190" t="s">
        <v>1</v>
      </c>
      <c r="F1762" s="191" t="s">
        <v>173</v>
      </c>
      <c r="H1762" s="192">
        <v>2110.5</v>
      </c>
      <c r="I1762" s="193"/>
      <c r="L1762" s="189"/>
      <c r="M1762" s="194"/>
      <c r="N1762" s="195"/>
      <c r="O1762" s="195"/>
      <c r="P1762" s="195"/>
      <c r="Q1762" s="195"/>
      <c r="R1762" s="195"/>
      <c r="S1762" s="195"/>
      <c r="T1762" s="196"/>
      <c r="AT1762" s="190" t="s">
        <v>167</v>
      </c>
      <c r="AU1762" s="190" t="s">
        <v>157</v>
      </c>
      <c r="AV1762" s="15" t="s">
        <v>156</v>
      </c>
      <c r="AW1762" s="15" t="s">
        <v>30</v>
      </c>
      <c r="AX1762" s="15" t="s">
        <v>81</v>
      </c>
      <c r="AY1762" s="190" t="s">
        <v>150</v>
      </c>
    </row>
    <row r="1763" spans="1:65" s="2" customFormat="1" ht="24" customHeight="1">
      <c r="A1763" s="33"/>
      <c r="B1763" s="158"/>
      <c r="C1763" s="159" t="s">
        <v>1555</v>
      </c>
      <c r="D1763" s="159" t="s">
        <v>152</v>
      </c>
      <c r="E1763" s="160" t="s">
        <v>1556</v>
      </c>
      <c r="F1763" s="161" t="s">
        <v>1557</v>
      </c>
      <c r="G1763" s="162" t="s">
        <v>155</v>
      </c>
      <c r="H1763" s="163">
        <v>1061.1600000000001</v>
      </c>
      <c r="I1763" s="164"/>
      <c r="J1763" s="163">
        <f>ROUND(I1763*H1763,3)</f>
        <v>0</v>
      </c>
      <c r="K1763" s="165"/>
      <c r="L1763" s="34"/>
      <c r="M1763" s="166" t="s">
        <v>1</v>
      </c>
      <c r="N1763" s="167" t="s">
        <v>42</v>
      </c>
      <c r="O1763" s="59"/>
      <c r="P1763" s="168">
        <f>O1763*H1763</f>
        <v>0</v>
      </c>
      <c r="Q1763" s="168">
        <v>0</v>
      </c>
      <c r="R1763" s="168">
        <f>Q1763*H1763</f>
        <v>0</v>
      </c>
      <c r="S1763" s="168">
        <v>0</v>
      </c>
      <c r="T1763" s="169">
        <f>S1763*H1763</f>
        <v>0</v>
      </c>
      <c r="U1763" s="33"/>
      <c r="V1763" s="33"/>
      <c r="W1763" s="33"/>
      <c r="X1763" s="33"/>
      <c r="Y1763" s="33"/>
      <c r="Z1763" s="33"/>
      <c r="AA1763" s="33"/>
      <c r="AB1763" s="33"/>
      <c r="AC1763" s="33"/>
      <c r="AD1763" s="33"/>
      <c r="AE1763" s="33"/>
      <c r="AR1763" s="170" t="s">
        <v>156</v>
      </c>
      <c r="AT1763" s="170" t="s">
        <v>152</v>
      </c>
      <c r="AU1763" s="170" t="s">
        <v>157</v>
      </c>
      <c r="AY1763" s="18" t="s">
        <v>150</v>
      </c>
      <c r="BE1763" s="171">
        <f>IF(N1763="základná",J1763,0)</f>
        <v>0</v>
      </c>
      <c r="BF1763" s="171">
        <f>IF(N1763="znížená",J1763,0)</f>
        <v>0</v>
      </c>
      <c r="BG1763" s="171">
        <f>IF(N1763="zákl. prenesená",J1763,0)</f>
        <v>0</v>
      </c>
      <c r="BH1763" s="171">
        <f>IF(N1763="zníž. prenesená",J1763,0)</f>
        <v>0</v>
      </c>
      <c r="BI1763" s="171">
        <f>IF(N1763="nulová",J1763,0)</f>
        <v>0</v>
      </c>
      <c r="BJ1763" s="18" t="s">
        <v>157</v>
      </c>
      <c r="BK1763" s="172">
        <f>ROUND(I1763*H1763,3)</f>
        <v>0</v>
      </c>
      <c r="BL1763" s="18" t="s">
        <v>156</v>
      </c>
      <c r="BM1763" s="170" t="s">
        <v>1558</v>
      </c>
    </row>
    <row r="1764" spans="1:65" s="2" customFormat="1" ht="24" customHeight="1">
      <c r="A1764" s="33"/>
      <c r="B1764" s="158"/>
      <c r="C1764" s="159" t="s">
        <v>1559</v>
      </c>
      <c r="D1764" s="159" t="s">
        <v>152</v>
      </c>
      <c r="E1764" s="160" t="s">
        <v>1560</v>
      </c>
      <c r="F1764" s="161" t="s">
        <v>1561</v>
      </c>
      <c r="G1764" s="162" t="s">
        <v>155</v>
      </c>
      <c r="H1764" s="163">
        <v>1061.1600000000001</v>
      </c>
      <c r="I1764" s="164"/>
      <c r="J1764" s="163">
        <f>ROUND(I1764*H1764,3)</f>
        <v>0</v>
      </c>
      <c r="K1764" s="165"/>
      <c r="L1764" s="34"/>
      <c r="M1764" s="166" t="s">
        <v>1</v>
      </c>
      <c r="N1764" s="167" t="s">
        <v>42</v>
      </c>
      <c r="O1764" s="59"/>
      <c r="P1764" s="168">
        <f>O1764*H1764</f>
        <v>0</v>
      </c>
      <c r="Q1764" s="168">
        <v>1.7000000000000001E-4</v>
      </c>
      <c r="R1764" s="168">
        <f>Q1764*H1764</f>
        <v>0.18039720000000004</v>
      </c>
      <c r="S1764" s="168">
        <v>0</v>
      </c>
      <c r="T1764" s="169">
        <f>S1764*H1764</f>
        <v>0</v>
      </c>
      <c r="U1764" s="33"/>
      <c r="V1764" s="33"/>
      <c r="W1764" s="33"/>
      <c r="X1764" s="33"/>
      <c r="Y1764" s="33"/>
      <c r="Z1764" s="33"/>
      <c r="AA1764" s="33"/>
      <c r="AB1764" s="33"/>
      <c r="AC1764" s="33"/>
      <c r="AD1764" s="33"/>
      <c r="AE1764" s="33"/>
      <c r="AR1764" s="170" t="s">
        <v>156</v>
      </c>
      <c r="AT1764" s="170" t="s">
        <v>152</v>
      </c>
      <c r="AU1764" s="170" t="s">
        <v>157</v>
      </c>
      <c r="AY1764" s="18" t="s">
        <v>150</v>
      </c>
      <c r="BE1764" s="171">
        <f>IF(N1764="základná",J1764,0)</f>
        <v>0</v>
      </c>
      <c r="BF1764" s="171">
        <f>IF(N1764="znížená",J1764,0)</f>
        <v>0</v>
      </c>
      <c r="BG1764" s="171">
        <f>IF(N1764="zákl. prenesená",J1764,0)</f>
        <v>0</v>
      </c>
      <c r="BH1764" s="171">
        <f>IF(N1764="zníž. prenesená",J1764,0)</f>
        <v>0</v>
      </c>
      <c r="BI1764" s="171">
        <f>IF(N1764="nulová",J1764,0)</f>
        <v>0</v>
      </c>
      <c r="BJ1764" s="18" t="s">
        <v>157</v>
      </c>
      <c r="BK1764" s="172">
        <f>ROUND(I1764*H1764,3)</f>
        <v>0</v>
      </c>
      <c r="BL1764" s="18" t="s">
        <v>156</v>
      </c>
      <c r="BM1764" s="170" t="s">
        <v>1562</v>
      </c>
    </row>
    <row r="1765" spans="1:65" s="2" customFormat="1" ht="24" customHeight="1">
      <c r="A1765" s="33"/>
      <c r="B1765" s="158"/>
      <c r="C1765" s="159" t="s">
        <v>1563</v>
      </c>
      <c r="D1765" s="159" t="s">
        <v>152</v>
      </c>
      <c r="E1765" s="160" t="s">
        <v>1564</v>
      </c>
      <c r="F1765" s="161" t="s">
        <v>1565</v>
      </c>
      <c r="G1765" s="162" t="s">
        <v>155</v>
      </c>
      <c r="H1765" s="163">
        <v>99.8</v>
      </c>
      <c r="I1765" s="164"/>
      <c r="J1765" s="163">
        <f>ROUND(I1765*H1765,3)</f>
        <v>0</v>
      </c>
      <c r="K1765" s="165"/>
      <c r="L1765" s="34"/>
      <c r="M1765" s="166" t="s">
        <v>1</v>
      </c>
      <c r="N1765" s="167" t="s">
        <v>42</v>
      </c>
      <c r="O1765" s="59"/>
      <c r="P1765" s="168">
        <f>O1765*H1765</f>
        <v>0</v>
      </c>
      <c r="Q1765" s="168">
        <v>0</v>
      </c>
      <c r="R1765" s="168">
        <f>Q1765*H1765</f>
        <v>0</v>
      </c>
      <c r="S1765" s="168">
        <v>0</v>
      </c>
      <c r="T1765" s="169">
        <f>S1765*H1765</f>
        <v>0</v>
      </c>
      <c r="U1765" s="33"/>
      <c r="V1765" s="33"/>
      <c r="W1765" s="33"/>
      <c r="X1765" s="33"/>
      <c r="Y1765" s="33"/>
      <c r="Z1765" s="33"/>
      <c r="AA1765" s="33"/>
      <c r="AB1765" s="33"/>
      <c r="AC1765" s="33"/>
      <c r="AD1765" s="33"/>
      <c r="AE1765" s="33"/>
      <c r="AR1765" s="170" t="s">
        <v>156</v>
      </c>
      <c r="AT1765" s="170" t="s">
        <v>152</v>
      </c>
      <c r="AU1765" s="170" t="s">
        <v>157</v>
      </c>
      <c r="AY1765" s="18" t="s">
        <v>150</v>
      </c>
      <c r="BE1765" s="171">
        <f>IF(N1765="základná",J1765,0)</f>
        <v>0</v>
      </c>
      <c r="BF1765" s="171">
        <f>IF(N1765="znížená",J1765,0)</f>
        <v>0</v>
      </c>
      <c r="BG1765" s="171">
        <f>IF(N1765="zákl. prenesená",J1765,0)</f>
        <v>0</v>
      </c>
      <c r="BH1765" s="171">
        <f>IF(N1765="zníž. prenesená",J1765,0)</f>
        <v>0</v>
      </c>
      <c r="BI1765" s="171">
        <f>IF(N1765="nulová",J1765,0)</f>
        <v>0</v>
      </c>
      <c r="BJ1765" s="18" t="s">
        <v>157</v>
      </c>
      <c r="BK1765" s="172">
        <f>ROUND(I1765*H1765,3)</f>
        <v>0</v>
      </c>
      <c r="BL1765" s="18" t="s">
        <v>156</v>
      </c>
      <c r="BM1765" s="170" t="s">
        <v>1566</v>
      </c>
    </row>
    <row r="1766" spans="1:65" s="14" customFormat="1" ht="11.25">
      <c r="B1766" s="181"/>
      <c r="D1766" s="174" t="s">
        <v>167</v>
      </c>
      <c r="E1766" s="182" t="s">
        <v>1</v>
      </c>
      <c r="F1766" s="183" t="s">
        <v>1567</v>
      </c>
      <c r="H1766" s="184">
        <v>77.3</v>
      </c>
      <c r="I1766" s="185"/>
      <c r="L1766" s="181"/>
      <c r="M1766" s="186"/>
      <c r="N1766" s="187"/>
      <c r="O1766" s="187"/>
      <c r="P1766" s="187"/>
      <c r="Q1766" s="187"/>
      <c r="R1766" s="187"/>
      <c r="S1766" s="187"/>
      <c r="T1766" s="188"/>
      <c r="AT1766" s="182" t="s">
        <v>167</v>
      </c>
      <c r="AU1766" s="182" t="s">
        <v>157</v>
      </c>
      <c r="AV1766" s="14" t="s">
        <v>157</v>
      </c>
      <c r="AW1766" s="14" t="s">
        <v>30</v>
      </c>
      <c r="AX1766" s="14" t="s">
        <v>76</v>
      </c>
      <c r="AY1766" s="182" t="s">
        <v>150</v>
      </c>
    </row>
    <row r="1767" spans="1:65" s="14" customFormat="1" ht="11.25">
      <c r="B1767" s="181"/>
      <c r="D1767" s="174" t="s">
        <v>167</v>
      </c>
      <c r="E1767" s="182" t="s">
        <v>1</v>
      </c>
      <c r="F1767" s="183" t="s">
        <v>1568</v>
      </c>
      <c r="H1767" s="184">
        <v>22.5</v>
      </c>
      <c r="I1767" s="185"/>
      <c r="L1767" s="181"/>
      <c r="M1767" s="186"/>
      <c r="N1767" s="187"/>
      <c r="O1767" s="187"/>
      <c r="P1767" s="187"/>
      <c r="Q1767" s="187"/>
      <c r="R1767" s="187"/>
      <c r="S1767" s="187"/>
      <c r="T1767" s="188"/>
      <c r="AT1767" s="182" t="s">
        <v>167</v>
      </c>
      <c r="AU1767" s="182" t="s">
        <v>157</v>
      </c>
      <c r="AV1767" s="14" t="s">
        <v>157</v>
      </c>
      <c r="AW1767" s="14" t="s">
        <v>30</v>
      </c>
      <c r="AX1767" s="14" t="s">
        <v>76</v>
      </c>
      <c r="AY1767" s="182" t="s">
        <v>150</v>
      </c>
    </row>
    <row r="1768" spans="1:65" s="15" customFormat="1" ht="11.25">
      <c r="B1768" s="189"/>
      <c r="D1768" s="174" t="s">
        <v>167</v>
      </c>
      <c r="E1768" s="190" t="s">
        <v>1</v>
      </c>
      <c r="F1768" s="191" t="s">
        <v>173</v>
      </c>
      <c r="H1768" s="192">
        <v>99.8</v>
      </c>
      <c r="I1768" s="193"/>
      <c r="L1768" s="189"/>
      <c r="M1768" s="194"/>
      <c r="N1768" s="195"/>
      <c r="O1768" s="195"/>
      <c r="P1768" s="195"/>
      <c r="Q1768" s="195"/>
      <c r="R1768" s="195"/>
      <c r="S1768" s="195"/>
      <c r="T1768" s="196"/>
      <c r="AT1768" s="190" t="s">
        <v>167</v>
      </c>
      <c r="AU1768" s="190" t="s">
        <v>157</v>
      </c>
      <c r="AV1768" s="15" t="s">
        <v>156</v>
      </c>
      <c r="AW1768" s="15" t="s">
        <v>30</v>
      </c>
      <c r="AX1768" s="15" t="s">
        <v>81</v>
      </c>
      <c r="AY1768" s="190" t="s">
        <v>150</v>
      </c>
    </row>
    <row r="1769" spans="1:65" s="2" customFormat="1" ht="24" customHeight="1">
      <c r="A1769" s="33"/>
      <c r="B1769" s="158"/>
      <c r="C1769" s="159" t="s">
        <v>1569</v>
      </c>
      <c r="D1769" s="159" t="s">
        <v>152</v>
      </c>
      <c r="E1769" s="160" t="s">
        <v>1570</v>
      </c>
      <c r="F1769" s="161" t="s">
        <v>1571</v>
      </c>
      <c r="G1769" s="162" t="s">
        <v>459</v>
      </c>
      <c r="H1769" s="163">
        <v>150</v>
      </c>
      <c r="I1769" s="164"/>
      <c r="J1769" s="163">
        <f>ROUND(I1769*H1769,3)</f>
        <v>0</v>
      </c>
      <c r="K1769" s="165"/>
      <c r="L1769" s="34"/>
      <c r="M1769" s="166" t="s">
        <v>1</v>
      </c>
      <c r="N1769" s="167" t="s">
        <v>42</v>
      </c>
      <c r="O1769" s="59"/>
      <c r="P1769" s="168">
        <f>O1769*H1769</f>
        <v>0</v>
      </c>
      <c r="Q1769" s="168">
        <v>1.09E-3</v>
      </c>
      <c r="R1769" s="168">
        <f>Q1769*H1769</f>
        <v>0.16350000000000001</v>
      </c>
      <c r="S1769" s="168">
        <v>0</v>
      </c>
      <c r="T1769" s="169">
        <f>S1769*H1769</f>
        <v>0</v>
      </c>
      <c r="U1769" s="33"/>
      <c r="V1769" s="33"/>
      <c r="W1769" s="33"/>
      <c r="X1769" s="33"/>
      <c r="Y1769" s="33"/>
      <c r="Z1769" s="33"/>
      <c r="AA1769" s="33"/>
      <c r="AB1769" s="33"/>
      <c r="AC1769" s="33"/>
      <c r="AD1769" s="33"/>
      <c r="AE1769" s="33"/>
      <c r="AR1769" s="170" t="s">
        <v>156</v>
      </c>
      <c r="AT1769" s="170" t="s">
        <v>152</v>
      </c>
      <c r="AU1769" s="170" t="s">
        <v>157</v>
      </c>
      <c r="AY1769" s="18" t="s">
        <v>150</v>
      </c>
      <c r="BE1769" s="171">
        <f>IF(N1769="základná",J1769,0)</f>
        <v>0</v>
      </c>
      <c r="BF1769" s="171">
        <f>IF(N1769="znížená",J1769,0)</f>
        <v>0</v>
      </c>
      <c r="BG1769" s="171">
        <f>IF(N1769="zákl. prenesená",J1769,0)</f>
        <v>0</v>
      </c>
      <c r="BH1769" s="171">
        <f>IF(N1769="zníž. prenesená",J1769,0)</f>
        <v>0</v>
      </c>
      <c r="BI1769" s="171">
        <f>IF(N1769="nulová",J1769,0)</f>
        <v>0</v>
      </c>
      <c r="BJ1769" s="18" t="s">
        <v>157</v>
      </c>
      <c r="BK1769" s="172">
        <f>ROUND(I1769*H1769,3)</f>
        <v>0</v>
      </c>
      <c r="BL1769" s="18" t="s">
        <v>156</v>
      </c>
      <c r="BM1769" s="170" t="s">
        <v>1572</v>
      </c>
    </row>
    <row r="1770" spans="1:65" s="13" customFormat="1" ht="11.25">
      <c r="B1770" s="173"/>
      <c r="D1770" s="174" t="s">
        <v>167</v>
      </c>
      <c r="E1770" s="175" t="s">
        <v>1</v>
      </c>
      <c r="F1770" s="176" t="s">
        <v>309</v>
      </c>
      <c r="H1770" s="175" t="s">
        <v>1</v>
      </c>
      <c r="I1770" s="177"/>
      <c r="L1770" s="173"/>
      <c r="M1770" s="178"/>
      <c r="N1770" s="179"/>
      <c r="O1770" s="179"/>
      <c r="P1770" s="179"/>
      <c r="Q1770" s="179"/>
      <c r="R1770" s="179"/>
      <c r="S1770" s="179"/>
      <c r="T1770" s="180"/>
      <c r="AT1770" s="175" t="s">
        <v>167</v>
      </c>
      <c r="AU1770" s="175" t="s">
        <v>157</v>
      </c>
      <c r="AV1770" s="13" t="s">
        <v>81</v>
      </c>
      <c r="AW1770" s="13" t="s">
        <v>30</v>
      </c>
      <c r="AX1770" s="13" t="s">
        <v>76</v>
      </c>
      <c r="AY1770" s="175" t="s">
        <v>150</v>
      </c>
    </row>
    <row r="1771" spans="1:65" s="14" customFormat="1" ht="11.25">
      <c r="B1771" s="181"/>
      <c r="D1771" s="174" t="s">
        <v>167</v>
      </c>
      <c r="E1771" s="182" t="s">
        <v>1</v>
      </c>
      <c r="F1771" s="183" t="s">
        <v>1573</v>
      </c>
      <c r="H1771" s="184">
        <v>150</v>
      </c>
      <c r="I1771" s="185"/>
      <c r="L1771" s="181"/>
      <c r="M1771" s="186"/>
      <c r="N1771" s="187"/>
      <c r="O1771" s="187"/>
      <c r="P1771" s="187"/>
      <c r="Q1771" s="187"/>
      <c r="R1771" s="187"/>
      <c r="S1771" s="187"/>
      <c r="T1771" s="188"/>
      <c r="AT1771" s="182" t="s">
        <v>167</v>
      </c>
      <c r="AU1771" s="182" t="s">
        <v>157</v>
      </c>
      <c r="AV1771" s="14" t="s">
        <v>157</v>
      </c>
      <c r="AW1771" s="14" t="s">
        <v>30</v>
      </c>
      <c r="AX1771" s="14" t="s">
        <v>76</v>
      </c>
      <c r="AY1771" s="182" t="s">
        <v>150</v>
      </c>
    </row>
    <row r="1772" spans="1:65" s="15" customFormat="1" ht="11.25">
      <c r="B1772" s="189"/>
      <c r="D1772" s="174" t="s">
        <v>167</v>
      </c>
      <c r="E1772" s="190" t="s">
        <v>1</v>
      </c>
      <c r="F1772" s="191" t="s">
        <v>173</v>
      </c>
      <c r="H1772" s="192">
        <v>150</v>
      </c>
      <c r="I1772" s="193"/>
      <c r="L1772" s="189"/>
      <c r="M1772" s="194"/>
      <c r="N1772" s="195"/>
      <c r="O1772" s="195"/>
      <c r="P1772" s="195"/>
      <c r="Q1772" s="195"/>
      <c r="R1772" s="195"/>
      <c r="S1772" s="195"/>
      <c r="T1772" s="196"/>
      <c r="AT1772" s="190" t="s">
        <v>167</v>
      </c>
      <c r="AU1772" s="190" t="s">
        <v>157</v>
      </c>
      <c r="AV1772" s="15" t="s">
        <v>156</v>
      </c>
      <c r="AW1772" s="15" t="s">
        <v>30</v>
      </c>
      <c r="AX1772" s="15" t="s">
        <v>81</v>
      </c>
      <c r="AY1772" s="190" t="s">
        <v>150</v>
      </c>
    </row>
    <row r="1773" spans="1:65" s="2" customFormat="1" ht="24" customHeight="1">
      <c r="A1773" s="33"/>
      <c r="B1773" s="158"/>
      <c r="C1773" s="159" t="s">
        <v>1574</v>
      </c>
      <c r="D1773" s="159" t="s">
        <v>152</v>
      </c>
      <c r="E1773" s="160" t="s">
        <v>1575</v>
      </c>
      <c r="F1773" s="161" t="s">
        <v>1576</v>
      </c>
      <c r="G1773" s="162" t="s">
        <v>155</v>
      </c>
      <c r="H1773" s="163">
        <v>6.48</v>
      </c>
      <c r="I1773" s="164"/>
      <c r="J1773" s="163">
        <f>ROUND(I1773*H1773,3)</f>
        <v>0</v>
      </c>
      <c r="K1773" s="165"/>
      <c r="L1773" s="34"/>
      <c r="M1773" s="166" t="s">
        <v>1</v>
      </c>
      <c r="N1773" s="167" t="s">
        <v>42</v>
      </c>
      <c r="O1773" s="59"/>
      <c r="P1773" s="168">
        <f>O1773*H1773</f>
        <v>0</v>
      </c>
      <c r="Q1773" s="168">
        <v>0</v>
      </c>
      <c r="R1773" s="168">
        <f>Q1773*H1773</f>
        <v>0</v>
      </c>
      <c r="S1773" s="168">
        <v>5.4469999999999998E-2</v>
      </c>
      <c r="T1773" s="169">
        <f>S1773*H1773</f>
        <v>0.35296559999999999</v>
      </c>
      <c r="U1773" s="33"/>
      <c r="V1773" s="33"/>
      <c r="W1773" s="33"/>
      <c r="X1773" s="33"/>
      <c r="Y1773" s="33"/>
      <c r="Z1773" s="33"/>
      <c r="AA1773" s="33"/>
      <c r="AB1773" s="33"/>
      <c r="AC1773" s="33"/>
      <c r="AD1773" s="33"/>
      <c r="AE1773" s="33"/>
      <c r="AR1773" s="170" t="s">
        <v>241</v>
      </c>
      <c r="AT1773" s="170" t="s">
        <v>152</v>
      </c>
      <c r="AU1773" s="170" t="s">
        <v>157</v>
      </c>
      <c r="AY1773" s="18" t="s">
        <v>150</v>
      </c>
      <c r="BE1773" s="171">
        <f>IF(N1773="základná",J1773,0)</f>
        <v>0</v>
      </c>
      <c r="BF1773" s="171">
        <f>IF(N1773="znížená",J1773,0)</f>
        <v>0</v>
      </c>
      <c r="BG1773" s="171">
        <f>IF(N1773="zákl. prenesená",J1773,0)</f>
        <v>0</v>
      </c>
      <c r="BH1773" s="171">
        <f>IF(N1773="zníž. prenesená",J1773,0)</f>
        <v>0</v>
      </c>
      <c r="BI1773" s="171">
        <f>IF(N1773="nulová",J1773,0)</f>
        <v>0</v>
      </c>
      <c r="BJ1773" s="18" t="s">
        <v>157</v>
      </c>
      <c r="BK1773" s="172">
        <f>ROUND(I1773*H1773,3)</f>
        <v>0</v>
      </c>
      <c r="BL1773" s="18" t="s">
        <v>241</v>
      </c>
      <c r="BM1773" s="170" t="s">
        <v>1577</v>
      </c>
    </row>
    <row r="1774" spans="1:65" s="13" customFormat="1" ht="11.25">
      <c r="B1774" s="173"/>
      <c r="D1774" s="174" t="s">
        <v>167</v>
      </c>
      <c r="E1774" s="175" t="s">
        <v>1</v>
      </c>
      <c r="F1774" s="176" t="s">
        <v>212</v>
      </c>
      <c r="H1774" s="175" t="s">
        <v>1</v>
      </c>
      <c r="I1774" s="177"/>
      <c r="L1774" s="173"/>
      <c r="M1774" s="178"/>
      <c r="N1774" s="179"/>
      <c r="O1774" s="179"/>
      <c r="P1774" s="179"/>
      <c r="Q1774" s="179"/>
      <c r="R1774" s="179"/>
      <c r="S1774" s="179"/>
      <c r="T1774" s="180"/>
      <c r="AT1774" s="175" t="s">
        <v>167</v>
      </c>
      <c r="AU1774" s="175" t="s">
        <v>157</v>
      </c>
      <c r="AV1774" s="13" t="s">
        <v>81</v>
      </c>
      <c r="AW1774" s="13" t="s">
        <v>30</v>
      </c>
      <c r="AX1774" s="13" t="s">
        <v>76</v>
      </c>
      <c r="AY1774" s="175" t="s">
        <v>150</v>
      </c>
    </row>
    <row r="1775" spans="1:65" s="13" customFormat="1" ht="11.25">
      <c r="B1775" s="173"/>
      <c r="D1775" s="174" t="s">
        <v>167</v>
      </c>
      <c r="E1775" s="175" t="s">
        <v>1</v>
      </c>
      <c r="F1775" s="176" t="s">
        <v>1578</v>
      </c>
      <c r="H1775" s="175" t="s">
        <v>1</v>
      </c>
      <c r="I1775" s="177"/>
      <c r="L1775" s="173"/>
      <c r="M1775" s="178"/>
      <c r="N1775" s="179"/>
      <c r="O1775" s="179"/>
      <c r="P1775" s="179"/>
      <c r="Q1775" s="179"/>
      <c r="R1775" s="179"/>
      <c r="S1775" s="179"/>
      <c r="T1775" s="180"/>
      <c r="AT1775" s="175" t="s">
        <v>167</v>
      </c>
      <c r="AU1775" s="175" t="s">
        <v>157</v>
      </c>
      <c r="AV1775" s="13" t="s">
        <v>81</v>
      </c>
      <c r="AW1775" s="13" t="s">
        <v>30</v>
      </c>
      <c r="AX1775" s="13" t="s">
        <v>76</v>
      </c>
      <c r="AY1775" s="175" t="s">
        <v>150</v>
      </c>
    </row>
    <row r="1776" spans="1:65" s="14" customFormat="1" ht="11.25">
      <c r="B1776" s="181"/>
      <c r="D1776" s="174" t="s">
        <v>167</v>
      </c>
      <c r="E1776" s="182" t="s">
        <v>1</v>
      </c>
      <c r="F1776" s="183" t="s">
        <v>1579</v>
      </c>
      <c r="H1776" s="184">
        <v>6.48</v>
      </c>
      <c r="I1776" s="185"/>
      <c r="L1776" s="181"/>
      <c r="M1776" s="186"/>
      <c r="N1776" s="187"/>
      <c r="O1776" s="187"/>
      <c r="P1776" s="187"/>
      <c r="Q1776" s="187"/>
      <c r="R1776" s="187"/>
      <c r="S1776" s="187"/>
      <c r="T1776" s="188"/>
      <c r="AT1776" s="182" t="s">
        <v>167</v>
      </c>
      <c r="AU1776" s="182" t="s">
        <v>157</v>
      </c>
      <c r="AV1776" s="14" t="s">
        <v>157</v>
      </c>
      <c r="AW1776" s="14" t="s">
        <v>30</v>
      </c>
      <c r="AX1776" s="14" t="s">
        <v>81</v>
      </c>
      <c r="AY1776" s="182" t="s">
        <v>150</v>
      </c>
    </row>
    <row r="1777" spans="1:65" s="2" customFormat="1" ht="24" customHeight="1">
      <c r="A1777" s="33"/>
      <c r="B1777" s="158"/>
      <c r="C1777" s="159" t="s">
        <v>1580</v>
      </c>
      <c r="D1777" s="159" t="s">
        <v>152</v>
      </c>
      <c r="E1777" s="160" t="s">
        <v>1581</v>
      </c>
      <c r="F1777" s="161" t="s">
        <v>1582</v>
      </c>
      <c r="G1777" s="162" t="s">
        <v>155</v>
      </c>
      <c r="H1777" s="163">
        <v>1061.1600000000001</v>
      </c>
      <c r="I1777" s="164"/>
      <c r="J1777" s="163">
        <f>ROUND(I1777*H1777,3)</f>
        <v>0</v>
      </c>
      <c r="K1777" s="165"/>
      <c r="L1777" s="34"/>
      <c r="M1777" s="166" t="s">
        <v>1</v>
      </c>
      <c r="N1777" s="167" t="s">
        <v>42</v>
      </c>
      <c r="O1777" s="59"/>
      <c r="P1777" s="168">
        <f>O1777*H1777</f>
        <v>0</v>
      </c>
      <c r="Q1777" s="168">
        <v>0</v>
      </c>
      <c r="R1777" s="168">
        <f>Q1777*H1777</f>
        <v>0</v>
      </c>
      <c r="S1777" s="168">
        <v>0</v>
      </c>
      <c r="T1777" s="169">
        <f>S1777*H1777</f>
        <v>0</v>
      </c>
      <c r="U1777" s="33"/>
      <c r="V1777" s="33"/>
      <c r="W1777" s="33"/>
      <c r="X1777" s="33"/>
      <c r="Y1777" s="33"/>
      <c r="Z1777" s="33"/>
      <c r="AA1777" s="33"/>
      <c r="AB1777" s="33"/>
      <c r="AC1777" s="33"/>
      <c r="AD1777" s="33"/>
      <c r="AE1777" s="33"/>
      <c r="AR1777" s="170" t="s">
        <v>156</v>
      </c>
      <c r="AT1777" s="170" t="s">
        <v>152</v>
      </c>
      <c r="AU1777" s="170" t="s">
        <v>157</v>
      </c>
      <c r="AY1777" s="18" t="s">
        <v>150</v>
      </c>
      <c r="BE1777" s="171">
        <f>IF(N1777="základná",J1777,0)</f>
        <v>0</v>
      </c>
      <c r="BF1777" s="171">
        <f>IF(N1777="znížená",J1777,0)</f>
        <v>0</v>
      </c>
      <c r="BG1777" s="171">
        <f>IF(N1777="zákl. prenesená",J1777,0)</f>
        <v>0</v>
      </c>
      <c r="BH1777" s="171">
        <f>IF(N1777="zníž. prenesená",J1777,0)</f>
        <v>0</v>
      </c>
      <c r="BI1777" s="171">
        <f>IF(N1777="nulová",J1777,0)</f>
        <v>0</v>
      </c>
      <c r="BJ1777" s="18" t="s">
        <v>157</v>
      </c>
      <c r="BK1777" s="172">
        <f>ROUND(I1777*H1777,3)</f>
        <v>0</v>
      </c>
      <c r="BL1777" s="18" t="s">
        <v>156</v>
      </c>
      <c r="BM1777" s="170" t="s">
        <v>1583</v>
      </c>
    </row>
    <row r="1778" spans="1:65" s="2" customFormat="1" ht="24" customHeight="1">
      <c r="A1778" s="33"/>
      <c r="B1778" s="158"/>
      <c r="C1778" s="159" t="s">
        <v>1584</v>
      </c>
      <c r="D1778" s="159" t="s">
        <v>152</v>
      </c>
      <c r="E1778" s="160" t="s">
        <v>1585</v>
      </c>
      <c r="F1778" s="161" t="s">
        <v>1586</v>
      </c>
      <c r="G1778" s="162" t="s">
        <v>459</v>
      </c>
      <c r="H1778" s="163">
        <v>154.6</v>
      </c>
      <c r="I1778" s="164"/>
      <c r="J1778" s="163">
        <f>ROUND(I1778*H1778,3)</f>
        <v>0</v>
      </c>
      <c r="K1778" s="165"/>
      <c r="L1778" s="34"/>
      <c r="M1778" s="166" t="s">
        <v>1</v>
      </c>
      <c r="N1778" s="167" t="s">
        <v>42</v>
      </c>
      <c r="O1778" s="59"/>
      <c r="P1778" s="168">
        <f>O1778*H1778</f>
        <v>0</v>
      </c>
      <c r="Q1778" s="168">
        <v>0</v>
      </c>
      <c r="R1778" s="168">
        <f>Q1778*H1778</f>
        <v>0</v>
      </c>
      <c r="S1778" s="168">
        <v>3.47E-3</v>
      </c>
      <c r="T1778" s="169">
        <f>S1778*H1778</f>
        <v>0.53646199999999999</v>
      </c>
      <c r="U1778" s="33"/>
      <c r="V1778" s="33"/>
      <c r="W1778" s="33"/>
      <c r="X1778" s="33"/>
      <c r="Y1778" s="33"/>
      <c r="Z1778" s="33"/>
      <c r="AA1778" s="33"/>
      <c r="AB1778" s="33"/>
      <c r="AC1778" s="33"/>
      <c r="AD1778" s="33"/>
      <c r="AE1778" s="33"/>
      <c r="AR1778" s="170" t="s">
        <v>241</v>
      </c>
      <c r="AT1778" s="170" t="s">
        <v>152</v>
      </c>
      <c r="AU1778" s="170" t="s">
        <v>157</v>
      </c>
      <c r="AY1778" s="18" t="s">
        <v>150</v>
      </c>
      <c r="BE1778" s="171">
        <f>IF(N1778="základná",J1778,0)</f>
        <v>0</v>
      </c>
      <c r="BF1778" s="171">
        <f>IF(N1778="znížená",J1778,0)</f>
        <v>0</v>
      </c>
      <c r="BG1778" s="171">
        <f>IF(N1778="zákl. prenesená",J1778,0)</f>
        <v>0</v>
      </c>
      <c r="BH1778" s="171">
        <f>IF(N1778="zníž. prenesená",J1778,0)</f>
        <v>0</v>
      </c>
      <c r="BI1778" s="171">
        <f>IF(N1778="nulová",J1778,0)</f>
        <v>0</v>
      </c>
      <c r="BJ1778" s="18" t="s">
        <v>157</v>
      </c>
      <c r="BK1778" s="172">
        <f>ROUND(I1778*H1778,3)</f>
        <v>0</v>
      </c>
      <c r="BL1778" s="18" t="s">
        <v>241</v>
      </c>
      <c r="BM1778" s="170" t="s">
        <v>1587</v>
      </c>
    </row>
    <row r="1779" spans="1:65" s="14" customFormat="1" ht="11.25">
      <c r="B1779" s="181"/>
      <c r="D1779" s="174" t="s">
        <v>167</v>
      </c>
      <c r="E1779" s="182" t="s">
        <v>1</v>
      </c>
      <c r="F1779" s="183" t="s">
        <v>1543</v>
      </c>
      <c r="H1779" s="184">
        <v>154.6</v>
      </c>
      <c r="I1779" s="185"/>
      <c r="L1779" s="181"/>
      <c r="M1779" s="186"/>
      <c r="N1779" s="187"/>
      <c r="O1779" s="187"/>
      <c r="P1779" s="187"/>
      <c r="Q1779" s="187"/>
      <c r="R1779" s="187"/>
      <c r="S1779" s="187"/>
      <c r="T1779" s="188"/>
      <c r="AT1779" s="182" t="s">
        <v>167</v>
      </c>
      <c r="AU1779" s="182" t="s">
        <v>157</v>
      </c>
      <c r="AV1779" s="14" t="s">
        <v>157</v>
      </c>
      <c r="AW1779" s="14" t="s">
        <v>30</v>
      </c>
      <c r="AX1779" s="14" t="s">
        <v>81</v>
      </c>
      <c r="AY1779" s="182" t="s">
        <v>150</v>
      </c>
    </row>
    <row r="1780" spans="1:65" s="2" customFormat="1" ht="24" customHeight="1">
      <c r="A1780" s="33"/>
      <c r="B1780" s="158"/>
      <c r="C1780" s="159" t="s">
        <v>1588</v>
      </c>
      <c r="D1780" s="159" t="s">
        <v>152</v>
      </c>
      <c r="E1780" s="160" t="s">
        <v>1589</v>
      </c>
      <c r="F1780" s="161" t="s">
        <v>1590</v>
      </c>
      <c r="G1780" s="162" t="s">
        <v>459</v>
      </c>
      <c r="H1780" s="163">
        <v>112</v>
      </c>
      <c r="I1780" s="164"/>
      <c r="J1780" s="163">
        <f>ROUND(I1780*H1780,3)</f>
        <v>0</v>
      </c>
      <c r="K1780" s="165"/>
      <c r="L1780" s="34"/>
      <c r="M1780" s="166" t="s">
        <v>1</v>
      </c>
      <c r="N1780" s="167" t="s">
        <v>42</v>
      </c>
      <c r="O1780" s="59"/>
      <c r="P1780" s="168">
        <f>O1780*H1780</f>
        <v>0</v>
      </c>
      <c r="Q1780" s="168">
        <v>0</v>
      </c>
      <c r="R1780" s="168">
        <f>Q1780*H1780</f>
        <v>0</v>
      </c>
      <c r="S1780" s="168">
        <v>0</v>
      </c>
      <c r="T1780" s="169">
        <f>S1780*H1780</f>
        <v>0</v>
      </c>
      <c r="U1780" s="33"/>
      <c r="V1780" s="33"/>
      <c r="W1780" s="33"/>
      <c r="X1780" s="33"/>
      <c r="Y1780" s="33"/>
      <c r="Z1780" s="33"/>
      <c r="AA1780" s="33"/>
      <c r="AB1780" s="33"/>
      <c r="AC1780" s="33"/>
      <c r="AD1780" s="33"/>
      <c r="AE1780" s="33"/>
      <c r="AR1780" s="170" t="s">
        <v>156</v>
      </c>
      <c r="AT1780" s="170" t="s">
        <v>152</v>
      </c>
      <c r="AU1780" s="170" t="s">
        <v>157</v>
      </c>
      <c r="AY1780" s="18" t="s">
        <v>150</v>
      </c>
      <c r="BE1780" s="171">
        <f>IF(N1780="základná",J1780,0)</f>
        <v>0</v>
      </c>
      <c r="BF1780" s="171">
        <f>IF(N1780="znížená",J1780,0)</f>
        <v>0</v>
      </c>
      <c r="BG1780" s="171">
        <f>IF(N1780="zákl. prenesená",J1780,0)</f>
        <v>0</v>
      </c>
      <c r="BH1780" s="171">
        <f>IF(N1780="zníž. prenesená",J1780,0)</f>
        <v>0</v>
      </c>
      <c r="BI1780" s="171">
        <f>IF(N1780="nulová",J1780,0)</f>
        <v>0</v>
      </c>
      <c r="BJ1780" s="18" t="s">
        <v>157</v>
      </c>
      <c r="BK1780" s="172">
        <f>ROUND(I1780*H1780,3)</f>
        <v>0</v>
      </c>
      <c r="BL1780" s="18" t="s">
        <v>156</v>
      </c>
      <c r="BM1780" s="170" t="s">
        <v>1591</v>
      </c>
    </row>
    <row r="1781" spans="1:65" s="14" customFormat="1" ht="11.25">
      <c r="B1781" s="181"/>
      <c r="D1781" s="174" t="s">
        <v>167</v>
      </c>
      <c r="E1781" s="182" t="s">
        <v>1</v>
      </c>
      <c r="F1781" s="183" t="s">
        <v>1592</v>
      </c>
      <c r="H1781" s="184">
        <v>112</v>
      </c>
      <c r="I1781" s="185"/>
      <c r="L1781" s="181"/>
      <c r="M1781" s="186"/>
      <c r="N1781" s="187"/>
      <c r="O1781" s="187"/>
      <c r="P1781" s="187"/>
      <c r="Q1781" s="187"/>
      <c r="R1781" s="187"/>
      <c r="S1781" s="187"/>
      <c r="T1781" s="188"/>
      <c r="AT1781" s="182" t="s">
        <v>167</v>
      </c>
      <c r="AU1781" s="182" t="s">
        <v>157</v>
      </c>
      <c r="AV1781" s="14" t="s">
        <v>157</v>
      </c>
      <c r="AW1781" s="14" t="s">
        <v>30</v>
      </c>
      <c r="AX1781" s="14" t="s">
        <v>76</v>
      </c>
      <c r="AY1781" s="182" t="s">
        <v>150</v>
      </c>
    </row>
    <row r="1782" spans="1:65" s="15" customFormat="1" ht="11.25">
      <c r="B1782" s="189"/>
      <c r="D1782" s="174" t="s">
        <v>167</v>
      </c>
      <c r="E1782" s="190" t="s">
        <v>1</v>
      </c>
      <c r="F1782" s="191" t="s">
        <v>173</v>
      </c>
      <c r="H1782" s="192">
        <v>112</v>
      </c>
      <c r="I1782" s="193"/>
      <c r="L1782" s="189"/>
      <c r="M1782" s="194"/>
      <c r="N1782" s="195"/>
      <c r="O1782" s="195"/>
      <c r="P1782" s="195"/>
      <c r="Q1782" s="195"/>
      <c r="R1782" s="195"/>
      <c r="S1782" s="195"/>
      <c r="T1782" s="196"/>
      <c r="AT1782" s="190" t="s">
        <v>167</v>
      </c>
      <c r="AU1782" s="190" t="s">
        <v>157</v>
      </c>
      <c r="AV1782" s="15" t="s">
        <v>156</v>
      </c>
      <c r="AW1782" s="15" t="s">
        <v>30</v>
      </c>
      <c r="AX1782" s="15" t="s">
        <v>81</v>
      </c>
      <c r="AY1782" s="190" t="s">
        <v>150</v>
      </c>
    </row>
    <row r="1783" spans="1:65" s="2" customFormat="1" ht="16.5" customHeight="1">
      <c r="A1783" s="33"/>
      <c r="B1783" s="158"/>
      <c r="C1783" s="159" t="s">
        <v>1593</v>
      </c>
      <c r="D1783" s="159" t="s">
        <v>152</v>
      </c>
      <c r="E1783" s="160" t="s">
        <v>1594</v>
      </c>
      <c r="F1783" s="161" t="s">
        <v>1595</v>
      </c>
      <c r="G1783" s="162" t="s">
        <v>459</v>
      </c>
      <c r="H1783" s="163">
        <v>110.1</v>
      </c>
      <c r="I1783" s="164"/>
      <c r="J1783" s="163">
        <f>ROUND(I1783*H1783,3)</f>
        <v>0</v>
      </c>
      <c r="K1783" s="165"/>
      <c r="L1783" s="34"/>
      <c r="M1783" s="166" t="s">
        <v>1</v>
      </c>
      <c r="N1783" s="167" t="s">
        <v>42</v>
      </c>
      <c r="O1783" s="59"/>
      <c r="P1783" s="168">
        <f>O1783*H1783</f>
        <v>0</v>
      </c>
      <c r="Q1783" s="168">
        <v>0</v>
      </c>
      <c r="R1783" s="168">
        <f>Q1783*H1783</f>
        <v>0</v>
      </c>
      <c r="S1783" s="168">
        <v>1.3500000000000001E-3</v>
      </c>
      <c r="T1783" s="169">
        <f>S1783*H1783</f>
        <v>0.14863499999999999</v>
      </c>
      <c r="U1783" s="33"/>
      <c r="V1783" s="33"/>
      <c r="W1783" s="33"/>
      <c r="X1783" s="33"/>
      <c r="Y1783" s="33"/>
      <c r="Z1783" s="33"/>
      <c r="AA1783" s="33"/>
      <c r="AB1783" s="33"/>
      <c r="AC1783" s="33"/>
      <c r="AD1783" s="33"/>
      <c r="AE1783" s="33"/>
      <c r="AR1783" s="170" t="s">
        <v>241</v>
      </c>
      <c r="AT1783" s="170" t="s">
        <v>152</v>
      </c>
      <c r="AU1783" s="170" t="s">
        <v>157</v>
      </c>
      <c r="AY1783" s="18" t="s">
        <v>150</v>
      </c>
      <c r="BE1783" s="171">
        <f>IF(N1783="základná",J1783,0)</f>
        <v>0</v>
      </c>
      <c r="BF1783" s="171">
        <f>IF(N1783="znížená",J1783,0)</f>
        <v>0</v>
      </c>
      <c r="BG1783" s="171">
        <f>IF(N1783="zákl. prenesená",J1783,0)</f>
        <v>0</v>
      </c>
      <c r="BH1783" s="171">
        <f>IF(N1783="zníž. prenesená",J1783,0)</f>
        <v>0</v>
      </c>
      <c r="BI1783" s="171">
        <f>IF(N1783="nulová",J1783,0)</f>
        <v>0</v>
      </c>
      <c r="BJ1783" s="18" t="s">
        <v>157</v>
      </c>
      <c r="BK1783" s="172">
        <f>ROUND(I1783*H1783,3)</f>
        <v>0</v>
      </c>
      <c r="BL1783" s="18" t="s">
        <v>241</v>
      </c>
      <c r="BM1783" s="170" t="s">
        <v>1596</v>
      </c>
    </row>
    <row r="1784" spans="1:65" s="13" customFormat="1" ht="11.25">
      <c r="B1784" s="173"/>
      <c r="D1784" s="174" t="s">
        <v>167</v>
      </c>
      <c r="E1784" s="175" t="s">
        <v>1</v>
      </c>
      <c r="F1784" s="176" t="s">
        <v>215</v>
      </c>
      <c r="H1784" s="175" t="s">
        <v>1</v>
      </c>
      <c r="I1784" s="177"/>
      <c r="L1784" s="173"/>
      <c r="M1784" s="178"/>
      <c r="N1784" s="179"/>
      <c r="O1784" s="179"/>
      <c r="P1784" s="179"/>
      <c r="Q1784" s="179"/>
      <c r="R1784" s="179"/>
      <c r="S1784" s="179"/>
      <c r="T1784" s="180"/>
      <c r="AT1784" s="175" t="s">
        <v>167</v>
      </c>
      <c r="AU1784" s="175" t="s">
        <v>157</v>
      </c>
      <c r="AV1784" s="13" t="s">
        <v>81</v>
      </c>
      <c r="AW1784" s="13" t="s">
        <v>30</v>
      </c>
      <c r="AX1784" s="13" t="s">
        <v>76</v>
      </c>
      <c r="AY1784" s="175" t="s">
        <v>150</v>
      </c>
    </row>
    <row r="1785" spans="1:65" s="13" customFormat="1" ht="11.25">
      <c r="B1785" s="173"/>
      <c r="D1785" s="174" t="s">
        <v>167</v>
      </c>
      <c r="E1785" s="175" t="s">
        <v>1</v>
      </c>
      <c r="F1785" s="176" t="s">
        <v>1597</v>
      </c>
      <c r="H1785" s="175" t="s">
        <v>1</v>
      </c>
      <c r="I1785" s="177"/>
      <c r="L1785" s="173"/>
      <c r="M1785" s="178"/>
      <c r="N1785" s="179"/>
      <c r="O1785" s="179"/>
      <c r="P1785" s="179"/>
      <c r="Q1785" s="179"/>
      <c r="R1785" s="179"/>
      <c r="S1785" s="179"/>
      <c r="T1785" s="180"/>
      <c r="AT1785" s="175" t="s">
        <v>167</v>
      </c>
      <c r="AU1785" s="175" t="s">
        <v>157</v>
      </c>
      <c r="AV1785" s="13" t="s">
        <v>81</v>
      </c>
      <c r="AW1785" s="13" t="s">
        <v>30</v>
      </c>
      <c r="AX1785" s="13" t="s">
        <v>76</v>
      </c>
      <c r="AY1785" s="175" t="s">
        <v>150</v>
      </c>
    </row>
    <row r="1786" spans="1:65" s="14" customFormat="1" ht="11.25">
      <c r="B1786" s="181"/>
      <c r="D1786" s="174" t="s">
        <v>167</v>
      </c>
      <c r="E1786" s="182" t="s">
        <v>1</v>
      </c>
      <c r="F1786" s="183" t="s">
        <v>1598</v>
      </c>
      <c r="H1786" s="184">
        <v>43.4</v>
      </c>
      <c r="I1786" s="185"/>
      <c r="L1786" s="181"/>
      <c r="M1786" s="186"/>
      <c r="N1786" s="187"/>
      <c r="O1786" s="187"/>
      <c r="P1786" s="187"/>
      <c r="Q1786" s="187"/>
      <c r="R1786" s="187"/>
      <c r="S1786" s="187"/>
      <c r="T1786" s="188"/>
      <c r="AT1786" s="182" t="s">
        <v>167</v>
      </c>
      <c r="AU1786" s="182" t="s">
        <v>157</v>
      </c>
      <c r="AV1786" s="14" t="s">
        <v>157</v>
      </c>
      <c r="AW1786" s="14" t="s">
        <v>30</v>
      </c>
      <c r="AX1786" s="14" t="s">
        <v>76</v>
      </c>
      <c r="AY1786" s="182" t="s">
        <v>150</v>
      </c>
    </row>
    <row r="1787" spans="1:65" s="13" customFormat="1" ht="11.25">
      <c r="B1787" s="173"/>
      <c r="D1787" s="174" t="s">
        <v>167</v>
      </c>
      <c r="E1787" s="175" t="s">
        <v>1</v>
      </c>
      <c r="F1787" s="176" t="s">
        <v>1599</v>
      </c>
      <c r="H1787" s="175" t="s">
        <v>1</v>
      </c>
      <c r="I1787" s="177"/>
      <c r="L1787" s="173"/>
      <c r="M1787" s="178"/>
      <c r="N1787" s="179"/>
      <c r="O1787" s="179"/>
      <c r="P1787" s="179"/>
      <c r="Q1787" s="179"/>
      <c r="R1787" s="179"/>
      <c r="S1787" s="179"/>
      <c r="T1787" s="180"/>
      <c r="AT1787" s="175" t="s">
        <v>167</v>
      </c>
      <c r="AU1787" s="175" t="s">
        <v>157</v>
      </c>
      <c r="AV1787" s="13" t="s">
        <v>81</v>
      </c>
      <c r="AW1787" s="13" t="s">
        <v>30</v>
      </c>
      <c r="AX1787" s="13" t="s">
        <v>76</v>
      </c>
      <c r="AY1787" s="175" t="s">
        <v>150</v>
      </c>
    </row>
    <row r="1788" spans="1:65" s="14" customFormat="1" ht="11.25">
      <c r="B1788" s="181"/>
      <c r="D1788" s="174" t="s">
        <v>167</v>
      </c>
      <c r="E1788" s="182" t="s">
        <v>1</v>
      </c>
      <c r="F1788" s="183" t="s">
        <v>1600</v>
      </c>
      <c r="H1788" s="184">
        <v>0.6</v>
      </c>
      <c r="I1788" s="185"/>
      <c r="L1788" s="181"/>
      <c r="M1788" s="186"/>
      <c r="N1788" s="187"/>
      <c r="O1788" s="187"/>
      <c r="P1788" s="187"/>
      <c r="Q1788" s="187"/>
      <c r="R1788" s="187"/>
      <c r="S1788" s="187"/>
      <c r="T1788" s="188"/>
      <c r="AT1788" s="182" t="s">
        <v>167</v>
      </c>
      <c r="AU1788" s="182" t="s">
        <v>157</v>
      </c>
      <c r="AV1788" s="14" t="s">
        <v>157</v>
      </c>
      <c r="AW1788" s="14" t="s">
        <v>30</v>
      </c>
      <c r="AX1788" s="14" t="s">
        <v>76</v>
      </c>
      <c r="AY1788" s="182" t="s">
        <v>150</v>
      </c>
    </row>
    <row r="1789" spans="1:65" s="16" customFormat="1" ht="11.25">
      <c r="B1789" s="197"/>
      <c r="D1789" s="174" t="s">
        <v>167</v>
      </c>
      <c r="E1789" s="198" t="s">
        <v>1</v>
      </c>
      <c r="F1789" s="199" t="s">
        <v>299</v>
      </c>
      <c r="H1789" s="200">
        <v>44</v>
      </c>
      <c r="I1789" s="201"/>
      <c r="L1789" s="197"/>
      <c r="M1789" s="202"/>
      <c r="N1789" s="203"/>
      <c r="O1789" s="203"/>
      <c r="P1789" s="203"/>
      <c r="Q1789" s="203"/>
      <c r="R1789" s="203"/>
      <c r="S1789" s="203"/>
      <c r="T1789" s="204"/>
      <c r="AT1789" s="198" t="s">
        <v>167</v>
      </c>
      <c r="AU1789" s="198" t="s">
        <v>157</v>
      </c>
      <c r="AV1789" s="16" t="s">
        <v>162</v>
      </c>
      <c r="AW1789" s="16" t="s">
        <v>30</v>
      </c>
      <c r="AX1789" s="16" t="s">
        <v>76</v>
      </c>
      <c r="AY1789" s="198" t="s">
        <v>150</v>
      </c>
    </row>
    <row r="1790" spans="1:65" s="13" customFormat="1" ht="11.25">
      <c r="B1790" s="173"/>
      <c r="D1790" s="174" t="s">
        <v>167</v>
      </c>
      <c r="E1790" s="175" t="s">
        <v>1</v>
      </c>
      <c r="F1790" s="176" t="s">
        <v>302</v>
      </c>
      <c r="H1790" s="175" t="s">
        <v>1</v>
      </c>
      <c r="I1790" s="177"/>
      <c r="L1790" s="173"/>
      <c r="M1790" s="178"/>
      <c r="N1790" s="179"/>
      <c r="O1790" s="179"/>
      <c r="P1790" s="179"/>
      <c r="Q1790" s="179"/>
      <c r="R1790" s="179"/>
      <c r="S1790" s="179"/>
      <c r="T1790" s="180"/>
      <c r="AT1790" s="175" t="s">
        <v>167</v>
      </c>
      <c r="AU1790" s="175" t="s">
        <v>157</v>
      </c>
      <c r="AV1790" s="13" t="s">
        <v>81</v>
      </c>
      <c r="AW1790" s="13" t="s">
        <v>30</v>
      </c>
      <c r="AX1790" s="13" t="s">
        <v>76</v>
      </c>
      <c r="AY1790" s="175" t="s">
        <v>150</v>
      </c>
    </row>
    <row r="1791" spans="1:65" s="13" customFormat="1" ht="11.25">
      <c r="B1791" s="173"/>
      <c r="D1791" s="174" t="s">
        <v>167</v>
      </c>
      <c r="E1791" s="175" t="s">
        <v>1</v>
      </c>
      <c r="F1791" s="176" t="s">
        <v>1601</v>
      </c>
      <c r="H1791" s="175" t="s">
        <v>1</v>
      </c>
      <c r="I1791" s="177"/>
      <c r="L1791" s="173"/>
      <c r="M1791" s="178"/>
      <c r="N1791" s="179"/>
      <c r="O1791" s="179"/>
      <c r="P1791" s="179"/>
      <c r="Q1791" s="179"/>
      <c r="R1791" s="179"/>
      <c r="S1791" s="179"/>
      <c r="T1791" s="180"/>
      <c r="AT1791" s="175" t="s">
        <v>167</v>
      </c>
      <c r="AU1791" s="175" t="s">
        <v>157</v>
      </c>
      <c r="AV1791" s="13" t="s">
        <v>81</v>
      </c>
      <c r="AW1791" s="13" t="s">
        <v>30</v>
      </c>
      <c r="AX1791" s="13" t="s">
        <v>76</v>
      </c>
      <c r="AY1791" s="175" t="s">
        <v>150</v>
      </c>
    </row>
    <row r="1792" spans="1:65" s="14" customFormat="1" ht="11.25">
      <c r="B1792" s="181"/>
      <c r="D1792" s="174" t="s">
        <v>167</v>
      </c>
      <c r="E1792" s="182" t="s">
        <v>1</v>
      </c>
      <c r="F1792" s="183" t="s">
        <v>1602</v>
      </c>
      <c r="H1792" s="184">
        <v>50.5</v>
      </c>
      <c r="I1792" s="185"/>
      <c r="L1792" s="181"/>
      <c r="M1792" s="186"/>
      <c r="N1792" s="187"/>
      <c r="O1792" s="187"/>
      <c r="P1792" s="187"/>
      <c r="Q1792" s="187"/>
      <c r="R1792" s="187"/>
      <c r="S1792" s="187"/>
      <c r="T1792" s="188"/>
      <c r="AT1792" s="182" t="s">
        <v>167</v>
      </c>
      <c r="AU1792" s="182" t="s">
        <v>157</v>
      </c>
      <c r="AV1792" s="14" t="s">
        <v>157</v>
      </c>
      <c r="AW1792" s="14" t="s">
        <v>30</v>
      </c>
      <c r="AX1792" s="14" t="s">
        <v>76</v>
      </c>
      <c r="AY1792" s="182" t="s">
        <v>150</v>
      </c>
    </row>
    <row r="1793" spans="1:65" s="13" customFormat="1" ht="11.25">
      <c r="B1793" s="173"/>
      <c r="D1793" s="174" t="s">
        <v>167</v>
      </c>
      <c r="E1793" s="175" t="s">
        <v>1</v>
      </c>
      <c r="F1793" s="176" t="s">
        <v>1603</v>
      </c>
      <c r="H1793" s="175" t="s">
        <v>1</v>
      </c>
      <c r="I1793" s="177"/>
      <c r="L1793" s="173"/>
      <c r="M1793" s="178"/>
      <c r="N1793" s="179"/>
      <c r="O1793" s="179"/>
      <c r="P1793" s="179"/>
      <c r="Q1793" s="179"/>
      <c r="R1793" s="179"/>
      <c r="S1793" s="179"/>
      <c r="T1793" s="180"/>
      <c r="AT1793" s="175" t="s">
        <v>167</v>
      </c>
      <c r="AU1793" s="175" t="s">
        <v>157</v>
      </c>
      <c r="AV1793" s="13" t="s">
        <v>81</v>
      </c>
      <c r="AW1793" s="13" t="s">
        <v>30</v>
      </c>
      <c r="AX1793" s="13" t="s">
        <v>76</v>
      </c>
      <c r="AY1793" s="175" t="s">
        <v>150</v>
      </c>
    </row>
    <row r="1794" spans="1:65" s="14" customFormat="1" ht="11.25">
      <c r="B1794" s="181"/>
      <c r="D1794" s="174" t="s">
        <v>167</v>
      </c>
      <c r="E1794" s="182" t="s">
        <v>1</v>
      </c>
      <c r="F1794" s="183" t="s">
        <v>1604</v>
      </c>
      <c r="H1794" s="184">
        <v>1.2</v>
      </c>
      <c r="I1794" s="185"/>
      <c r="L1794" s="181"/>
      <c r="M1794" s="186"/>
      <c r="N1794" s="187"/>
      <c r="O1794" s="187"/>
      <c r="P1794" s="187"/>
      <c r="Q1794" s="187"/>
      <c r="R1794" s="187"/>
      <c r="S1794" s="187"/>
      <c r="T1794" s="188"/>
      <c r="AT1794" s="182" t="s">
        <v>167</v>
      </c>
      <c r="AU1794" s="182" t="s">
        <v>157</v>
      </c>
      <c r="AV1794" s="14" t="s">
        <v>157</v>
      </c>
      <c r="AW1794" s="14" t="s">
        <v>30</v>
      </c>
      <c r="AX1794" s="14" t="s">
        <v>76</v>
      </c>
      <c r="AY1794" s="182" t="s">
        <v>150</v>
      </c>
    </row>
    <row r="1795" spans="1:65" s="16" customFormat="1" ht="11.25">
      <c r="B1795" s="197"/>
      <c r="D1795" s="174" t="s">
        <v>167</v>
      </c>
      <c r="E1795" s="198" t="s">
        <v>1</v>
      </c>
      <c r="F1795" s="199" t="s">
        <v>299</v>
      </c>
      <c r="H1795" s="200">
        <v>51.7</v>
      </c>
      <c r="I1795" s="201"/>
      <c r="L1795" s="197"/>
      <c r="M1795" s="202"/>
      <c r="N1795" s="203"/>
      <c r="O1795" s="203"/>
      <c r="P1795" s="203"/>
      <c r="Q1795" s="203"/>
      <c r="R1795" s="203"/>
      <c r="S1795" s="203"/>
      <c r="T1795" s="204"/>
      <c r="AT1795" s="198" t="s">
        <v>167</v>
      </c>
      <c r="AU1795" s="198" t="s">
        <v>157</v>
      </c>
      <c r="AV1795" s="16" t="s">
        <v>162</v>
      </c>
      <c r="AW1795" s="16" t="s">
        <v>30</v>
      </c>
      <c r="AX1795" s="16" t="s">
        <v>76</v>
      </c>
      <c r="AY1795" s="198" t="s">
        <v>150</v>
      </c>
    </row>
    <row r="1796" spans="1:65" s="13" customFormat="1" ht="11.25">
      <c r="B1796" s="173"/>
      <c r="D1796" s="174" t="s">
        <v>167</v>
      </c>
      <c r="E1796" s="175" t="s">
        <v>1</v>
      </c>
      <c r="F1796" s="176" t="s">
        <v>396</v>
      </c>
      <c r="H1796" s="175" t="s">
        <v>1</v>
      </c>
      <c r="I1796" s="177"/>
      <c r="L1796" s="173"/>
      <c r="M1796" s="178"/>
      <c r="N1796" s="179"/>
      <c r="O1796" s="179"/>
      <c r="P1796" s="179"/>
      <c r="Q1796" s="179"/>
      <c r="R1796" s="179"/>
      <c r="S1796" s="179"/>
      <c r="T1796" s="180"/>
      <c r="AT1796" s="175" t="s">
        <v>167</v>
      </c>
      <c r="AU1796" s="175" t="s">
        <v>157</v>
      </c>
      <c r="AV1796" s="13" t="s">
        <v>81</v>
      </c>
      <c r="AW1796" s="13" t="s">
        <v>30</v>
      </c>
      <c r="AX1796" s="13" t="s">
        <v>76</v>
      </c>
      <c r="AY1796" s="175" t="s">
        <v>150</v>
      </c>
    </row>
    <row r="1797" spans="1:65" s="14" customFormat="1" ht="11.25">
      <c r="B1797" s="181"/>
      <c r="D1797" s="174" t="s">
        <v>167</v>
      </c>
      <c r="E1797" s="182" t="s">
        <v>1</v>
      </c>
      <c r="F1797" s="183" t="s">
        <v>1605</v>
      </c>
      <c r="H1797" s="184">
        <v>14.4</v>
      </c>
      <c r="I1797" s="185"/>
      <c r="L1797" s="181"/>
      <c r="M1797" s="186"/>
      <c r="N1797" s="187"/>
      <c r="O1797" s="187"/>
      <c r="P1797" s="187"/>
      <c r="Q1797" s="187"/>
      <c r="R1797" s="187"/>
      <c r="S1797" s="187"/>
      <c r="T1797" s="188"/>
      <c r="AT1797" s="182" t="s">
        <v>167</v>
      </c>
      <c r="AU1797" s="182" t="s">
        <v>157</v>
      </c>
      <c r="AV1797" s="14" t="s">
        <v>157</v>
      </c>
      <c r="AW1797" s="14" t="s">
        <v>30</v>
      </c>
      <c r="AX1797" s="14" t="s">
        <v>76</v>
      </c>
      <c r="AY1797" s="182" t="s">
        <v>150</v>
      </c>
    </row>
    <row r="1798" spans="1:65" s="15" customFormat="1" ht="11.25">
      <c r="B1798" s="189"/>
      <c r="D1798" s="174" t="s">
        <v>167</v>
      </c>
      <c r="E1798" s="190" t="s">
        <v>1</v>
      </c>
      <c r="F1798" s="191" t="s">
        <v>173</v>
      </c>
      <c r="H1798" s="192">
        <v>110.1</v>
      </c>
      <c r="I1798" s="193"/>
      <c r="L1798" s="189"/>
      <c r="M1798" s="194"/>
      <c r="N1798" s="195"/>
      <c r="O1798" s="195"/>
      <c r="P1798" s="195"/>
      <c r="Q1798" s="195"/>
      <c r="R1798" s="195"/>
      <c r="S1798" s="195"/>
      <c r="T1798" s="196"/>
      <c r="AT1798" s="190" t="s">
        <v>167</v>
      </c>
      <c r="AU1798" s="190" t="s">
        <v>157</v>
      </c>
      <c r="AV1798" s="15" t="s">
        <v>156</v>
      </c>
      <c r="AW1798" s="15" t="s">
        <v>30</v>
      </c>
      <c r="AX1798" s="15" t="s">
        <v>81</v>
      </c>
      <c r="AY1798" s="190" t="s">
        <v>150</v>
      </c>
    </row>
    <row r="1799" spans="1:65" s="2" customFormat="1" ht="24" customHeight="1">
      <c r="A1799" s="33"/>
      <c r="B1799" s="158"/>
      <c r="C1799" s="159" t="s">
        <v>1606</v>
      </c>
      <c r="D1799" s="159" t="s">
        <v>152</v>
      </c>
      <c r="E1799" s="160" t="s">
        <v>1607</v>
      </c>
      <c r="F1799" s="161" t="s">
        <v>1608</v>
      </c>
      <c r="G1799" s="162" t="s">
        <v>1609</v>
      </c>
      <c r="H1799" s="163">
        <v>1</v>
      </c>
      <c r="I1799" s="164"/>
      <c r="J1799" s="163">
        <f>ROUND(I1799*H1799,3)</f>
        <v>0</v>
      </c>
      <c r="K1799" s="165"/>
      <c r="L1799" s="34"/>
      <c r="M1799" s="166" t="s">
        <v>1</v>
      </c>
      <c r="N1799" s="167" t="s">
        <v>42</v>
      </c>
      <c r="O1799" s="59"/>
      <c r="P1799" s="168">
        <f>O1799*H1799</f>
        <v>0</v>
      </c>
      <c r="Q1799" s="168">
        <v>0</v>
      </c>
      <c r="R1799" s="168">
        <f>Q1799*H1799</f>
        <v>0</v>
      </c>
      <c r="S1799" s="168">
        <v>1.3500000000000001E-3</v>
      </c>
      <c r="T1799" s="169">
        <f>S1799*H1799</f>
        <v>1.3500000000000001E-3</v>
      </c>
      <c r="U1799" s="33"/>
      <c r="V1799" s="33"/>
      <c r="W1799" s="33"/>
      <c r="X1799" s="33"/>
      <c r="Y1799" s="33"/>
      <c r="Z1799" s="33"/>
      <c r="AA1799" s="33"/>
      <c r="AB1799" s="33"/>
      <c r="AC1799" s="33"/>
      <c r="AD1799" s="33"/>
      <c r="AE1799" s="33"/>
      <c r="AR1799" s="170" t="s">
        <v>241</v>
      </c>
      <c r="AT1799" s="170" t="s">
        <v>152</v>
      </c>
      <c r="AU1799" s="170" t="s">
        <v>157</v>
      </c>
      <c r="AY1799" s="18" t="s">
        <v>150</v>
      </c>
      <c r="BE1799" s="171">
        <f>IF(N1799="základná",J1799,0)</f>
        <v>0</v>
      </c>
      <c r="BF1799" s="171">
        <f>IF(N1799="znížená",J1799,0)</f>
        <v>0</v>
      </c>
      <c r="BG1799" s="171">
        <f>IF(N1799="zákl. prenesená",J1799,0)</f>
        <v>0</v>
      </c>
      <c r="BH1799" s="171">
        <f>IF(N1799="zníž. prenesená",J1799,0)</f>
        <v>0</v>
      </c>
      <c r="BI1799" s="171">
        <f>IF(N1799="nulová",J1799,0)</f>
        <v>0</v>
      </c>
      <c r="BJ1799" s="18" t="s">
        <v>157</v>
      </c>
      <c r="BK1799" s="172">
        <f>ROUND(I1799*H1799,3)</f>
        <v>0</v>
      </c>
      <c r="BL1799" s="18" t="s">
        <v>241</v>
      </c>
      <c r="BM1799" s="170" t="s">
        <v>1610</v>
      </c>
    </row>
    <row r="1800" spans="1:65" s="13" customFormat="1" ht="11.25">
      <c r="B1800" s="173"/>
      <c r="D1800" s="174" t="s">
        <v>167</v>
      </c>
      <c r="E1800" s="175" t="s">
        <v>1</v>
      </c>
      <c r="F1800" s="176" t="s">
        <v>215</v>
      </c>
      <c r="H1800" s="175" t="s">
        <v>1</v>
      </c>
      <c r="I1800" s="177"/>
      <c r="L1800" s="173"/>
      <c r="M1800" s="178"/>
      <c r="N1800" s="179"/>
      <c r="O1800" s="179"/>
      <c r="P1800" s="179"/>
      <c r="Q1800" s="179"/>
      <c r="R1800" s="179"/>
      <c r="S1800" s="179"/>
      <c r="T1800" s="180"/>
      <c r="AT1800" s="175" t="s">
        <v>167</v>
      </c>
      <c r="AU1800" s="175" t="s">
        <v>157</v>
      </c>
      <c r="AV1800" s="13" t="s">
        <v>81</v>
      </c>
      <c r="AW1800" s="13" t="s">
        <v>30</v>
      </c>
      <c r="AX1800" s="13" t="s">
        <v>76</v>
      </c>
      <c r="AY1800" s="175" t="s">
        <v>150</v>
      </c>
    </row>
    <row r="1801" spans="1:65" s="13" customFormat="1" ht="11.25">
      <c r="B1801" s="173"/>
      <c r="D1801" s="174" t="s">
        <v>167</v>
      </c>
      <c r="E1801" s="175" t="s">
        <v>1</v>
      </c>
      <c r="F1801" s="176" t="s">
        <v>1611</v>
      </c>
      <c r="H1801" s="175" t="s">
        <v>1</v>
      </c>
      <c r="I1801" s="177"/>
      <c r="L1801" s="173"/>
      <c r="M1801" s="178"/>
      <c r="N1801" s="179"/>
      <c r="O1801" s="179"/>
      <c r="P1801" s="179"/>
      <c r="Q1801" s="179"/>
      <c r="R1801" s="179"/>
      <c r="S1801" s="179"/>
      <c r="T1801" s="180"/>
      <c r="AT1801" s="175" t="s">
        <v>167</v>
      </c>
      <c r="AU1801" s="175" t="s">
        <v>157</v>
      </c>
      <c r="AV1801" s="13" t="s">
        <v>81</v>
      </c>
      <c r="AW1801" s="13" t="s">
        <v>30</v>
      </c>
      <c r="AX1801" s="13" t="s">
        <v>76</v>
      </c>
      <c r="AY1801" s="175" t="s">
        <v>150</v>
      </c>
    </row>
    <row r="1802" spans="1:65" s="14" customFormat="1" ht="11.25">
      <c r="B1802" s="181"/>
      <c r="D1802" s="174" t="s">
        <v>167</v>
      </c>
      <c r="E1802" s="182" t="s">
        <v>1</v>
      </c>
      <c r="F1802" s="183" t="s">
        <v>81</v>
      </c>
      <c r="H1802" s="184">
        <v>1</v>
      </c>
      <c r="I1802" s="185"/>
      <c r="L1802" s="181"/>
      <c r="M1802" s="186"/>
      <c r="N1802" s="187"/>
      <c r="O1802" s="187"/>
      <c r="P1802" s="187"/>
      <c r="Q1802" s="187"/>
      <c r="R1802" s="187"/>
      <c r="S1802" s="187"/>
      <c r="T1802" s="188"/>
      <c r="AT1802" s="182" t="s">
        <v>167</v>
      </c>
      <c r="AU1802" s="182" t="s">
        <v>157</v>
      </c>
      <c r="AV1802" s="14" t="s">
        <v>157</v>
      </c>
      <c r="AW1802" s="14" t="s">
        <v>30</v>
      </c>
      <c r="AX1802" s="14" t="s">
        <v>81</v>
      </c>
      <c r="AY1802" s="182" t="s">
        <v>150</v>
      </c>
    </row>
    <row r="1803" spans="1:65" s="2" customFormat="1" ht="24" customHeight="1">
      <c r="A1803" s="33"/>
      <c r="B1803" s="158"/>
      <c r="C1803" s="159" t="s">
        <v>1612</v>
      </c>
      <c r="D1803" s="159" t="s">
        <v>152</v>
      </c>
      <c r="E1803" s="160" t="s">
        <v>1613</v>
      </c>
      <c r="F1803" s="161" t="s">
        <v>1614</v>
      </c>
      <c r="G1803" s="162" t="s">
        <v>1609</v>
      </c>
      <c r="H1803" s="163">
        <v>1</v>
      </c>
      <c r="I1803" s="164"/>
      <c r="J1803" s="163">
        <f>ROUND(I1803*H1803,3)</f>
        <v>0</v>
      </c>
      <c r="K1803" s="165"/>
      <c r="L1803" s="34"/>
      <c r="M1803" s="166" t="s">
        <v>1</v>
      </c>
      <c r="N1803" s="167" t="s">
        <v>42</v>
      </c>
      <c r="O1803" s="59"/>
      <c r="P1803" s="168">
        <f>O1803*H1803</f>
        <v>0</v>
      </c>
      <c r="Q1803" s="168">
        <v>0</v>
      </c>
      <c r="R1803" s="168">
        <f>Q1803*H1803</f>
        <v>0</v>
      </c>
      <c r="S1803" s="168">
        <v>1.3500000000000001E-3</v>
      </c>
      <c r="T1803" s="169">
        <f>S1803*H1803</f>
        <v>1.3500000000000001E-3</v>
      </c>
      <c r="U1803" s="33"/>
      <c r="V1803" s="33"/>
      <c r="W1803" s="33"/>
      <c r="X1803" s="33"/>
      <c r="Y1803" s="33"/>
      <c r="Z1803" s="33"/>
      <c r="AA1803" s="33"/>
      <c r="AB1803" s="33"/>
      <c r="AC1803" s="33"/>
      <c r="AD1803" s="33"/>
      <c r="AE1803" s="33"/>
      <c r="AR1803" s="170" t="s">
        <v>241</v>
      </c>
      <c r="AT1803" s="170" t="s">
        <v>152</v>
      </c>
      <c r="AU1803" s="170" t="s">
        <v>157</v>
      </c>
      <c r="AY1803" s="18" t="s">
        <v>150</v>
      </c>
      <c r="BE1803" s="171">
        <f>IF(N1803="základná",J1803,0)</f>
        <v>0</v>
      </c>
      <c r="BF1803" s="171">
        <f>IF(N1803="znížená",J1803,0)</f>
        <v>0</v>
      </c>
      <c r="BG1803" s="171">
        <f>IF(N1803="zákl. prenesená",J1803,0)</f>
        <v>0</v>
      </c>
      <c r="BH1803" s="171">
        <f>IF(N1803="zníž. prenesená",J1803,0)</f>
        <v>0</v>
      </c>
      <c r="BI1803" s="171">
        <f>IF(N1803="nulová",J1803,0)</f>
        <v>0</v>
      </c>
      <c r="BJ1803" s="18" t="s">
        <v>157</v>
      </c>
      <c r="BK1803" s="172">
        <f>ROUND(I1803*H1803,3)</f>
        <v>0</v>
      </c>
      <c r="BL1803" s="18" t="s">
        <v>241</v>
      </c>
      <c r="BM1803" s="170" t="s">
        <v>1615</v>
      </c>
    </row>
    <row r="1804" spans="1:65" s="13" customFormat="1" ht="11.25">
      <c r="B1804" s="173"/>
      <c r="D1804" s="174" t="s">
        <v>167</v>
      </c>
      <c r="E1804" s="175" t="s">
        <v>1</v>
      </c>
      <c r="F1804" s="176" t="s">
        <v>215</v>
      </c>
      <c r="H1804" s="175" t="s">
        <v>1</v>
      </c>
      <c r="I1804" s="177"/>
      <c r="L1804" s="173"/>
      <c r="M1804" s="178"/>
      <c r="N1804" s="179"/>
      <c r="O1804" s="179"/>
      <c r="P1804" s="179"/>
      <c r="Q1804" s="179"/>
      <c r="R1804" s="179"/>
      <c r="S1804" s="179"/>
      <c r="T1804" s="180"/>
      <c r="AT1804" s="175" t="s">
        <v>167</v>
      </c>
      <c r="AU1804" s="175" t="s">
        <v>157</v>
      </c>
      <c r="AV1804" s="13" t="s">
        <v>81</v>
      </c>
      <c r="AW1804" s="13" t="s">
        <v>30</v>
      </c>
      <c r="AX1804" s="13" t="s">
        <v>76</v>
      </c>
      <c r="AY1804" s="175" t="s">
        <v>150</v>
      </c>
    </row>
    <row r="1805" spans="1:65" s="13" customFormat="1" ht="11.25">
      <c r="B1805" s="173"/>
      <c r="D1805" s="174" t="s">
        <v>167</v>
      </c>
      <c r="E1805" s="175" t="s">
        <v>1</v>
      </c>
      <c r="F1805" s="176" t="s">
        <v>1616</v>
      </c>
      <c r="H1805" s="175" t="s">
        <v>1</v>
      </c>
      <c r="I1805" s="177"/>
      <c r="L1805" s="173"/>
      <c r="M1805" s="178"/>
      <c r="N1805" s="179"/>
      <c r="O1805" s="179"/>
      <c r="P1805" s="179"/>
      <c r="Q1805" s="179"/>
      <c r="R1805" s="179"/>
      <c r="S1805" s="179"/>
      <c r="T1805" s="180"/>
      <c r="AT1805" s="175" t="s">
        <v>167</v>
      </c>
      <c r="AU1805" s="175" t="s">
        <v>157</v>
      </c>
      <c r="AV1805" s="13" t="s">
        <v>81</v>
      </c>
      <c r="AW1805" s="13" t="s">
        <v>30</v>
      </c>
      <c r="AX1805" s="13" t="s">
        <v>76</v>
      </c>
      <c r="AY1805" s="175" t="s">
        <v>150</v>
      </c>
    </row>
    <row r="1806" spans="1:65" s="14" customFormat="1" ht="11.25">
      <c r="B1806" s="181"/>
      <c r="D1806" s="174" t="s">
        <v>167</v>
      </c>
      <c r="E1806" s="182" t="s">
        <v>1</v>
      </c>
      <c r="F1806" s="183" t="s">
        <v>81</v>
      </c>
      <c r="H1806" s="184">
        <v>1</v>
      </c>
      <c r="I1806" s="185"/>
      <c r="L1806" s="181"/>
      <c r="M1806" s="186"/>
      <c r="N1806" s="187"/>
      <c r="O1806" s="187"/>
      <c r="P1806" s="187"/>
      <c r="Q1806" s="187"/>
      <c r="R1806" s="187"/>
      <c r="S1806" s="187"/>
      <c r="T1806" s="188"/>
      <c r="AT1806" s="182" t="s">
        <v>167</v>
      </c>
      <c r="AU1806" s="182" t="s">
        <v>157</v>
      </c>
      <c r="AV1806" s="14" t="s">
        <v>157</v>
      </c>
      <c r="AW1806" s="14" t="s">
        <v>30</v>
      </c>
      <c r="AX1806" s="14" t="s">
        <v>81</v>
      </c>
      <c r="AY1806" s="182" t="s">
        <v>150</v>
      </c>
    </row>
    <row r="1807" spans="1:65" s="2" customFormat="1" ht="24" customHeight="1">
      <c r="A1807" s="33"/>
      <c r="B1807" s="158"/>
      <c r="C1807" s="159" t="s">
        <v>1617</v>
      </c>
      <c r="D1807" s="159" t="s">
        <v>152</v>
      </c>
      <c r="E1807" s="160" t="s">
        <v>1618</v>
      </c>
      <c r="F1807" s="161" t="s">
        <v>1619</v>
      </c>
      <c r="G1807" s="162" t="s">
        <v>1609</v>
      </c>
      <c r="H1807" s="163">
        <v>1</v>
      </c>
      <c r="I1807" s="164"/>
      <c r="J1807" s="163">
        <f>ROUND(I1807*H1807,3)</f>
        <v>0</v>
      </c>
      <c r="K1807" s="165"/>
      <c r="L1807" s="34"/>
      <c r="M1807" s="166" t="s">
        <v>1</v>
      </c>
      <c r="N1807" s="167" t="s">
        <v>42</v>
      </c>
      <c r="O1807" s="59"/>
      <c r="P1807" s="168">
        <f>O1807*H1807</f>
        <v>0</v>
      </c>
      <c r="Q1807" s="168">
        <v>0</v>
      </c>
      <c r="R1807" s="168">
        <f>Q1807*H1807</f>
        <v>0</v>
      </c>
      <c r="S1807" s="168">
        <v>1.3500000000000001E-3</v>
      </c>
      <c r="T1807" s="169">
        <f>S1807*H1807</f>
        <v>1.3500000000000001E-3</v>
      </c>
      <c r="U1807" s="33"/>
      <c r="V1807" s="33"/>
      <c r="W1807" s="33"/>
      <c r="X1807" s="33"/>
      <c r="Y1807" s="33"/>
      <c r="Z1807" s="33"/>
      <c r="AA1807" s="33"/>
      <c r="AB1807" s="33"/>
      <c r="AC1807" s="33"/>
      <c r="AD1807" s="33"/>
      <c r="AE1807" s="33"/>
      <c r="AR1807" s="170" t="s">
        <v>241</v>
      </c>
      <c r="AT1807" s="170" t="s">
        <v>152</v>
      </c>
      <c r="AU1807" s="170" t="s">
        <v>157</v>
      </c>
      <c r="AY1807" s="18" t="s">
        <v>150</v>
      </c>
      <c r="BE1807" s="171">
        <f>IF(N1807="základná",J1807,0)</f>
        <v>0</v>
      </c>
      <c r="BF1807" s="171">
        <f>IF(N1807="znížená",J1807,0)</f>
        <v>0</v>
      </c>
      <c r="BG1807" s="171">
        <f>IF(N1807="zákl. prenesená",J1807,0)</f>
        <v>0</v>
      </c>
      <c r="BH1807" s="171">
        <f>IF(N1807="zníž. prenesená",J1807,0)</f>
        <v>0</v>
      </c>
      <c r="BI1807" s="171">
        <f>IF(N1807="nulová",J1807,0)</f>
        <v>0</v>
      </c>
      <c r="BJ1807" s="18" t="s">
        <v>157</v>
      </c>
      <c r="BK1807" s="172">
        <f>ROUND(I1807*H1807,3)</f>
        <v>0</v>
      </c>
      <c r="BL1807" s="18" t="s">
        <v>241</v>
      </c>
      <c r="BM1807" s="170" t="s">
        <v>1620</v>
      </c>
    </row>
    <row r="1808" spans="1:65" s="13" customFormat="1" ht="11.25">
      <c r="B1808" s="173"/>
      <c r="D1808" s="174" t="s">
        <v>167</v>
      </c>
      <c r="E1808" s="175" t="s">
        <v>1</v>
      </c>
      <c r="F1808" s="176" t="s">
        <v>215</v>
      </c>
      <c r="H1808" s="175" t="s">
        <v>1</v>
      </c>
      <c r="I1808" s="177"/>
      <c r="L1808" s="173"/>
      <c r="M1808" s="178"/>
      <c r="N1808" s="179"/>
      <c r="O1808" s="179"/>
      <c r="P1808" s="179"/>
      <c r="Q1808" s="179"/>
      <c r="R1808" s="179"/>
      <c r="S1808" s="179"/>
      <c r="T1808" s="180"/>
      <c r="AT1808" s="175" t="s">
        <v>167</v>
      </c>
      <c r="AU1808" s="175" t="s">
        <v>157</v>
      </c>
      <c r="AV1808" s="13" t="s">
        <v>81</v>
      </c>
      <c r="AW1808" s="13" t="s">
        <v>30</v>
      </c>
      <c r="AX1808" s="13" t="s">
        <v>76</v>
      </c>
      <c r="AY1808" s="175" t="s">
        <v>150</v>
      </c>
    </row>
    <row r="1809" spans="1:65" s="13" customFormat="1" ht="11.25">
      <c r="B1809" s="173"/>
      <c r="D1809" s="174" t="s">
        <v>167</v>
      </c>
      <c r="E1809" s="175" t="s">
        <v>1</v>
      </c>
      <c r="F1809" s="176" t="s">
        <v>1621</v>
      </c>
      <c r="H1809" s="175" t="s">
        <v>1</v>
      </c>
      <c r="I1809" s="177"/>
      <c r="L1809" s="173"/>
      <c r="M1809" s="178"/>
      <c r="N1809" s="179"/>
      <c r="O1809" s="179"/>
      <c r="P1809" s="179"/>
      <c r="Q1809" s="179"/>
      <c r="R1809" s="179"/>
      <c r="S1809" s="179"/>
      <c r="T1809" s="180"/>
      <c r="AT1809" s="175" t="s">
        <v>167</v>
      </c>
      <c r="AU1809" s="175" t="s">
        <v>157</v>
      </c>
      <c r="AV1809" s="13" t="s">
        <v>81</v>
      </c>
      <c r="AW1809" s="13" t="s">
        <v>30</v>
      </c>
      <c r="AX1809" s="13" t="s">
        <v>76</v>
      </c>
      <c r="AY1809" s="175" t="s">
        <v>150</v>
      </c>
    </row>
    <row r="1810" spans="1:65" s="14" customFormat="1" ht="11.25">
      <c r="B1810" s="181"/>
      <c r="D1810" s="174" t="s">
        <v>167</v>
      </c>
      <c r="E1810" s="182" t="s">
        <v>1</v>
      </c>
      <c r="F1810" s="183" t="s">
        <v>81</v>
      </c>
      <c r="H1810" s="184">
        <v>1</v>
      </c>
      <c r="I1810" s="185"/>
      <c r="L1810" s="181"/>
      <c r="M1810" s="186"/>
      <c r="N1810" s="187"/>
      <c r="O1810" s="187"/>
      <c r="P1810" s="187"/>
      <c r="Q1810" s="187"/>
      <c r="R1810" s="187"/>
      <c r="S1810" s="187"/>
      <c r="T1810" s="188"/>
      <c r="AT1810" s="182" t="s">
        <v>167</v>
      </c>
      <c r="AU1810" s="182" t="s">
        <v>157</v>
      </c>
      <c r="AV1810" s="14" t="s">
        <v>157</v>
      </c>
      <c r="AW1810" s="14" t="s">
        <v>30</v>
      </c>
      <c r="AX1810" s="14" t="s">
        <v>81</v>
      </c>
      <c r="AY1810" s="182" t="s">
        <v>150</v>
      </c>
    </row>
    <row r="1811" spans="1:65" s="2" customFormat="1" ht="24" customHeight="1">
      <c r="A1811" s="33"/>
      <c r="B1811" s="158"/>
      <c r="C1811" s="159" t="s">
        <v>1622</v>
      </c>
      <c r="D1811" s="159" t="s">
        <v>152</v>
      </c>
      <c r="E1811" s="160" t="s">
        <v>1623</v>
      </c>
      <c r="F1811" s="161" t="s">
        <v>1624</v>
      </c>
      <c r="G1811" s="162" t="s">
        <v>155</v>
      </c>
      <c r="H1811" s="163">
        <v>12.25</v>
      </c>
      <c r="I1811" s="164"/>
      <c r="J1811" s="163">
        <f>ROUND(I1811*H1811,3)</f>
        <v>0</v>
      </c>
      <c r="K1811" s="165"/>
      <c r="L1811" s="34"/>
      <c r="M1811" s="166" t="s">
        <v>1</v>
      </c>
      <c r="N1811" s="167" t="s">
        <v>42</v>
      </c>
      <c r="O1811" s="59"/>
      <c r="P1811" s="168">
        <f>O1811*H1811</f>
        <v>0</v>
      </c>
      <c r="Q1811" s="168">
        <v>0</v>
      </c>
      <c r="R1811" s="168">
        <f>Q1811*H1811</f>
        <v>0</v>
      </c>
      <c r="S1811" s="168">
        <v>1.3500000000000001E-3</v>
      </c>
      <c r="T1811" s="169">
        <f>S1811*H1811</f>
        <v>1.65375E-2</v>
      </c>
      <c r="U1811" s="33"/>
      <c r="V1811" s="33"/>
      <c r="W1811" s="33"/>
      <c r="X1811" s="33"/>
      <c r="Y1811" s="33"/>
      <c r="Z1811" s="33"/>
      <c r="AA1811" s="33"/>
      <c r="AB1811" s="33"/>
      <c r="AC1811" s="33"/>
      <c r="AD1811" s="33"/>
      <c r="AE1811" s="33"/>
      <c r="AR1811" s="170" t="s">
        <v>241</v>
      </c>
      <c r="AT1811" s="170" t="s">
        <v>152</v>
      </c>
      <c r="AU1811" s="170" t="s">
        <v>157</v>
      </c>
      <c r="AY1811" s="18" t="s">
        <v>150</v>
      </c>
      <c r="BE1811" s="171">
        <f>IF(N1811="základná",J1811,0)</f>
        <v>0</v>
      </c>
      <c r="BF1811" s="171">
        <f>IF(N1811="znížená",J1811,0)</f>
        <v>0</v>
      </c>
      <c r="BG1811" s="171">
        <f>IF(N1811="zákl. prenesená",J1811,0)</f>
        <v>0</v>
      </c>
      <c r="BH1811" s="171">
        <f>IF(N1811="zníž. prenesená",J1811,0)</f>
        <v>0</v>
      </c>
      <c r="BI1811" s="171">
        <f>IF(N1811="nulová",J1811,0)</f>
        <v>0</v>
      </c>
      <c r="BJ1811" s="18" t="s">
        <v>157</v>
      </c>
      <c r="BK1811" s="172">
        <f>ROUND(I1811*H1811,3)</f>
        <v>0</v>
      </c>
      <c r="BL1811" s="18" t="s">
        <v>241</v>
      </c>
      <c r="BM1811" s="170" t="s">
        <v>1625</v>
      </c>
    </row>
    <row r="1812" spans="1:65" s="13" customFormat="1" ht="11.25">
      <c r="B1812" s="173"/>
      <c r="D1812" s="174" t="s">
        <v>167</v>
      </c>
      <c r="E1812" s="175" t="s">
        <v>1</v>
      </c>
      <c r="F1812" s="176" t="s">
        <v>215</v>
      </c>
      <c r="H1812" s="175" t="s">
        <v>1</v>
      </c>
      <c r="I1812" s="177"/>
      <c r="L1812" s="173"/>
      <c r="M1812" s="178"/>
      <c r="N1812" s="179"/>
      <c r="O1812" s="179"/>
      <c r="P1812" s="179"/>
      <c r="Q1812" s="179"/>
      <c r="R1812" s="179"/>
      <c r="S1812" s="179"/>
      <c r="T1812" s="180"/>
      <c r="AT1812" s="175" t="s">
        <v>167</v>
      </c>
      <c r="AU1812" s="175" t="s">
        <v>157</v>
      </c>
      <c r="AV1812" s="13" t="s">
        <v>81</v>
      </c>
      <c r="AW1812" s="13" t="s">
        <v>30</v>
      </c>
      <c r="AX1812" s="13" t="s">
        <v>76</v>
      </c>
      <c r="AY1812" s="175" t="s">
        <v>150</v>
      </c>
    </row>
    <row r="1813" spans="1:65" s="13" customFormat="1" ht="11.25">
      <c r="B1813" s="173"/>
      <c r="D1813" s="174" t="s">
        <v>167</v>
      </c>
      <c r="E1813" s="175" t="s">
        <v>1</v>
      </c>
      <c r="F1813" s="176" t="s">
        <v>1626</v>
      </c>
      <c r="H1813" s="175" t="s">
        <v>1</v>
      </c>
      <c r="I1813" s="177"/>
      <c r="L1813" s="173"/>
      <c r="M1813" s="178"/>
      <c r="N1813" s="179"/>
      <c r="O1813" s="179"/>
      <c r="P1813" s="179"/>
      <c r="Q1813" s="179"/>
      <c r="R1813" s="179"/>
      <c r="S1813" s="179"/>
      <c r="T1813" s="180"/>
      <c r="AT1813" s="175" t="s">
        <v>167</v>
      </c>
      <c r="AU1813" s="175" t="s">
        <v>157</v>
      </c>
      <c r="AV1813" s="13" t="s">
        <v>81</v>
      </c>
      <c r="AW1813" s="13" t="s">
        <v>30</v>
      </c>
      <c r="AX1813" s="13" t="s">
        <v>76</v>
      </c>
      <c r="AY1813" s="175" t="s">
        <v>150</v>
      </c>
    </row>
    <row r="1814" spans="1:65" s="14" customFormat="1" ht="11.25">
      <c r="B1814" s="181"/>
      <c r="D1814" s="174" t="s">
        <v>167</v>
      </c>
      <c r="E1814" s="182" t="s">
        <v>1</v>
      </c>
      <c r="F1814" s="183" t="s">
        <v>1627</v>
      </c>
      <c r="H1814" s="184">
        <v>12.25</v>
      </c>
      <c r="I1814" s="185"/>
      <c r="L1814" s="181"/>
      <c r="M1814" s="186"/>
      <c r="N1814" s="187"/>
      <c r="O1814" s="187"/>
      <c r="P1814" s="187"/>
      <c r="Q1814" s="187"/>
      <c r="R1814" s="187"/>
      <c r="S1814" s="187"/>
      <c r="T1814" s="188"/>
      <c r="AT1814" s="182" t="s">
        <v>167</v>
      </c>
      <c r="AU1814" s="182" t="s">
        <v>157</v>
      </c>
      <c r="AV1814" s="14" t="s">
        <v>157</v>
      </c>
      <c r="AW1814" s="14" t="s">
        <v>30</v>
      </c>
      <c r="AX1814" s="14" t="s">
        <v>81</v>
      </c>
      <c r="AY1814" s="182" t="s">
        <v>150</v>
      </c>
    </row>
    <row r="1815" spans="1:65" s="2" customFormat="1" ht="16.5" customHeight="1">
      <c r="A1815" s="33"/>
      <c r="B1815" s="158"/>
      <c r="C1815" s="159" t="s">
        <v>1628</v>
      </c>
      <c r="D1815" s="159" t="s">
        <v>152</v>
      </c>
      <c r="E1815" s="160" t="s">
        <v>1629</v>
      </c>
      <c r="F1815" s="161" t="s">
        <v>1630</v>
      </c>
      <c r="G1815" s="162" t="s">
        <v>459</v>
      </c>
      <c r="H1815" s="163">
        <v>15.2</v>
      </c>
      <c r="I1815" s="164"/>
      <c r="J1815" s="163">
        <f>ROUND(I1815*H1815,3)</f>
        <v>0</v>
      </c>
      <c r="K1815" s="165"/>
      <c r="L1815" s="34"/>
      <c r="M1815" s="166" t="s">
        <v>1</v>
      </c>
      <c r="N1815" s="167" t="s">
        <v>42</v>
      </c>
      <c r="O1815" s="59"/>
      <c r="P1815" s="168">
        <f>O1815*H1815</f>
        <v>0</v>
      </c>
      <c r="Q1815" s="168">
        <v>0</v>
      </c>
      <c r="R1815" s="168">
        <f>Q1815*H1815</f>
        <v>0</v>
      </c>
      <c r="S1815" s="168">
        <v>8.9999999999999993E-3</v>
      </c>
      <c r="T1815" s="169">
        <f>S1815*H1815</f>
        <v>0.13679999999999998</v>
      </c>
      <c r="U1815" s="33"/>
      <c r="V1815" s="33"/>
      <c r="W1815" s="33"/>
      <c r="X1815" s="33"/>
      <c r="Y1815" s="33"/>
      <c r="Z1815" s="33"/>
      <c r="AA1815" s="33"/>
      <c r="AB1815" s="33"/>
      <c r="AC1815" s="33"/>
      <c r="AD1815" s="33"/>
      <c r="AE1815" s="33"/>
      <c r="AR1815" s="170" t="s">
        <v>241</v>
      </c>
      <c r="AT1815" s="170" t="s">
        <v>152</v>
      </c>
      <c r="AU1815" s="170" t="s">
        <v>157</v>
      </c>
      <c r="AY1815" s="18" t="s">
        <v>150</v>
      </c>
      <c r="BE1815" s="171">
        <f>IF(N1815="základná",J1815,0)</f>
        <v>0</v>
      </c>
      <c r="BF1815" s="171">
        <f>IF(N1815="znížená",J1815,0)</f>
        <v>0</v>
      </c>
      <c r="BG1815" s="171">
        <f>IF(N1815="zákl. prenesená",J1815,0)</f>
        <v>0</v>
      </c>
      <c r="BH1815" s="171">
        <f>IF(N1815="zníž. prenesená",J1815,0)</f>
        <v>0</v>
      </c>
      <c r="BI1815" s="171">
        <f>IF(N1815="nulová",J1815,0)</f>
        <v>0</v>
      </c>
      <c r="BJ1815" s="18" t="s">
        <v>157</v>
      </c>
      <c r="BK1815" s="172">
        <f>ROUND(I1815*H1815,3)</f>
        <v>0</v>
      </c>
      <c r="BL1815" s="18" t="s">
        <v>241</v>
      </c>
      <c r="BM1815" s="170" t="s">
        <v>1631</v>
      </c>
    </row>
    <row r="1816" spans="1:65" s="13" customFormat="1" ht="11.25">
      <c r="B1816" s="173"/>
      <c r="D1816" s="174" t="s">
        <v>167</v>
      </c>
      <c r="E1816" s="175" t="s">
        <v>1</v>
      </c>
      <c r="F1816" s="176" t="s">
        <v>215</v>
      </c>
      <c r="H1816" s="175" t="s">
        <v>1</v>
      </c>
      <c r="I1816" s="177"/>
      <c r="L1816" s="173"/>
      <c r="M1816" s="178"/>
      <c r="N1816" s="179"/>
      <c r="O1816" s="179"/>
      <c r="P1816" s="179"/>
      <c r="Q1816" s="179"/>
      <c r="R1816" s="179"/>
      <c r="S1816" s="179"/>
      <c r="T1816" s="180"/>
      <c r="AT1816" s="175" t="s">
        <v>167</v>
      </c>
      <c r="AU1816" s="175" t="s">
        <v>157</v>
      </c>
      <c r="AV1816" s="13" t="s">
        <v>81</v>
      </c>
      <c r="AW1816" s="13" t="s">
        <v>30</v>
      </c>
      <c r="AX1816" s="13" t="s">
        <v>76</v>
      </c>
      <c r="AY1816" s="175" t="s">
        <v>150</v>
      </c>
    </row>
    <row r="1817" spans="1:65" s="13" customFormat="1" ht="11.25">
      <c r="B1817" s="173"/>
      <c r="D1817" s="174" t="s">
        <v>167</v>
      </c>
      <c r="E1817" s="175" t="s">
        <v>1</v>
      </c>
      <c r="F1817" s="176" t="s">
        <v>1632</v>
      </c>
      <c r="H1817" s="175" t="s">
        <v>1</v>
      </c>
      <c r="I1817" s="177"/>
      <c r="L1817" s="173"/>
      <c r="M1817" s="178"/>
      <c r="N1817" s="179"/>
      <c r="O1817" s="179"/>
      <c r="P1817" s="179"/>
      <c r="Q1817" s="179"/>
      <c r="R1817" s="179"/>
      <c r="S1817" s="179"/>
      <c r="T1817" s="180"/>
      <c r="AT1817" s="175" t="s">
        <v>167</v>
      </c>
      <c r="AU1817" s="175" t="s">
        <v>157</v>
      </c>
      <c r="AV1817" s="13" t="s">
        <v>81</v>
      </c>
      <c r="AW1817" s="13" t="s">
        <v>30</v>
      </c>
      <c r="AX1817" s="13" t="s">
        <v>76</v>
      </c>
      <c r="AY1817" s="175" t="s">
        <v>150</v>
      </c>
    </row>
    <row r="1818" spans="1:65" s="14" customFormat="1" ht="11.25">
      <c r="B1818" s="181"/>
      <c r="D1818" s="174" t="s">
        <v>167</v>
      </c>
      <c r="E1818" s="182" t="s">
        <v>1</v>
      </c>
      <c r="F1818" s="183" t="s">
        <v>1633</v>
      </c>
      <c r="H1818" s="184">
        <v>1.2</v>
      </c>
      <c r="I1818" s="185"/>
      <c r="L1818" s="181"/>
      <c r="M1818" s="186"/>
      <c r="N1818" s="187"/>
      <c r="O1818" s="187"/>
      <c r="P1818" s="187"/>
      <c r="Q1818" s="187"/>
      <c r="R1818" s="187"/>
      <c r="S1818" s="187"/>
      <c r="T1818" s="188"/>
      <c r="AT1818" s="182" t="s">
        <v>167</v>
      </c>
      <c r="AU1818" s="182" t="s">
        <v>157</v>
      </c>
      <c r="AV1818" s="14" t="s">
        <v>157</v>
      </c>
      <c r="AW1818" s="14" t="s">
        <v>30</v>
      </c>
      <c r="AX1818" s="14" t="s">
        <v>76</v>
      </c>
      <c r="AY1818" s="182" t="s">
        <v>150</v>
      </c>
    </row>
    <row r="1819" spans="1:65" s="13" customFormat="1" ht="11.25">
      <c r="B1819" s="173"/>
      <c r="D1819" s="174" t="s">
        <v>167</v>
      </c>
      <c r="E1819" s="175" t="s">
        <v>1</v>
      </c>
      <c r="F1819" s="176" t="s">
        <v>302</v>
      </c>
      <c r="H1819" s="175" t="s">
        <v>1</v>
      </c>
      <c r="I1819" s="177"/>
      <c r="L1819" s="173"/>
      <c r="M1819" s="178"/>
      <c r="N1819" s="179"/>
      <c r="O1819" s="179"/>
      <c r="P1819" s="179"/>
      <c r="Q1819" s="179"/>
      <c r="R1819" s="179"/>
      <c r="S1819" s="179"/>
      <c r="T1819" s="180"/>
      <c r="AT1819" s="175" t="s">
        <v>167</v>
      </c>
      <c r="AU1819" s="175" t="s">
        <v>157</v>
      </c>
      <c r="AV1819" s="13" t="s">
        <v>81</v>
      </c>
      <c r="AW1819" s="13" t="s">
        <v>30</v>
      </c>
      <c r="AX1819" s="13" t="s">
        <v>76</v>
      </c>
      <c r="AY1819" s="175" t="s">
        <v>150</v>
      </c>
    </row>
    <row r="1820" spans="1:65" s="13" customFormat="1" ht="11.25">
      <c r="B1820" s="173"/>
      <c r="D1820" s="174" t="s">
        <v>167</v>
      </c>
      <c r="E1820" s="175" t="s">
        <v>1</v>
      </c>
      <c r="F1820" s="176" t="s">
        <v>1634</v>
      </c>
      <c r="H1820" s="175" t="s">
        <v>1</v>
      </c>
      <c r="I1820" s="177"/>
      <c r="L1820" s="173"/>
      <c r="M1820" s="178"/>
      <c r="N1820" s="179"/>
      <c r="O1820" s="179"/>
      <c r="P1820" s="179"/>
      <c r="Q1820" s="179"/>
      <c r="R1820" s="179"/>
      <c r="S1820" s="179"/>
      <c r="T1820" s="180"/>
      <c r="AT1820" s="175" t="s">
        <v>167</v>
      </c>
      <c r="AU1820" s="175" t="s">
        <v>157</v>
      </c>
      <c r="AV1820" s="13" t="s">
        <v>81</v>
      </c>
      <c r="AW1820" s="13" t="s">
        <v>30</v>
      </c>
      <c r="AX1820" s="13" t="s">
        <v>76</v>
      </c>
      <c r="AY1820" s="175" t="s">
        <v>150</v>
      </c>
    </row>
    <row r="1821" spans="1:65" s="14" customFormat="1" ht="11.25">
      <c r="B1821" s="181"/>
      <c r="D1821" s="174" t="s">
        <v>167</v>
      </c>
      <c r="E1821" s="182" t="s">
        <v>1</v>
      </c>
      <c r="F1821" s="183" t="s">
        <v>1635</v>
      </c>
      <c r="H1821" s="184">
        <v>14</v>
      </c>
      <c r="I1821" s="185"/>
      <c r="L1821" s="181"/>
      <c r="M1821" s="186"/>
      <c r="N1821" s="187"/>
      <c r="O1821" s="187"/>
      <c r="P1821" s="187"/>
      <c r="Q1821" s="187"/>
      <c r="R1821" s="187"/>
      <c r="S1821" s="187"/>
      <c r="T1821" s="188"/>
      <c r="AT1821" s="182" t="s">
        <v>167</v>
      </c>
      <c r="AU1821" s="182" t="s">
        <v>157</v>
      </c>
      <c r="AV1821" s="14" t="s">
        <v>157</v>
      </c>
      <c r="AW1821" s="14" t="s">
        <v>30</v>
      </c>
      <c r="AX1821" s="14" t="s">
        <v>76</v>
      </c>
      <c r="AY1821" s="182" t="s">
        <v>150</v>
      </c>
    </row>
    <row r="1822" spans="1:65" s="15" customFormat="1" ht="11.25">
      <c r="B1822" s="189"/>
      <c r="D1822" s="174" t="s">
        <v>167</v>
      </c>
      <c r="E1822" s="190" t="s">
        <v>1</v>
      </c>
      <c r="F1822" s="191" t="s">
        <v>173</v>
      </c>
      <c r="H1822" s="192">
        <v>15.2</v>
      </c>
      <c r="I1822" s="193"/>
      <c r="L1822" s="189"/>
      <c r="M1822" s="194"/>
      <c r="N1822" s="195"/>
      <c r="O1822" s="195"/>
      <c r="P1822" s="195"/>
      <c r="Q1822" s="195"/>
      <c r="R1822" s="195"/>
      <c r="S1822" s="195"/>
      <c r="T1822" s="196"/>
      <c r="AT1822" s="190" t="s">
        <v>167</v>
      </c>
      <c r="AU1822" s="190" t="s">
        <v>157</v>
      </c>
      <c r="AV1822" s="15" t="s">
        <v>156</v>
      </c>
      <c r="AW1822" s="15" t="s">
        <v>30</v>
      </c>
      <c r="AX1822" s="15" t="s">
        <v>81</v>
      </c>
      <c r="AY1822" s="190" t="s">
        <v>150</v>
      </c>
    </row>
    <row r="1823" spans="1:65" s="2" customFormat="1" ht="16.5" customHeight="1">
      <c r="A1823" s="33"/>
      <c r="B1823" s="158"/>
      <c r="C1823" s="159" t="s">
        <v>1636</v>
      </c>
      <c r="D1823" s="159" t="s">
        <v>152</v>
      </c>
      <c r="E1823" s="160" t="s">
        <v>1637</v>
      </c>
      <c r="F1823" s="161" t="s">
        <v>1638</v>
      </c>
      <c r="G1823" s="162" t="s">
        <v>459</v>
      </c>
      <c r="H1823" s="163">
        <v>70.8</v>
      </c>
      <c r="I1823" s="164"/>
      <c r="J1823" s="163">
        <f>ROUND(I1823*H1823,3)</f>
        <v>0</v>
      </c>
      <c r="K1823" s="165"/>
      <c r="L1823" s="34"/>
      <c r="M1823" s="166" t="s">
        <v>1</v>
      </c>
      <c r="N1823" s="167" t="s">
        <v>42</v>
      </c>
      <c r="O1823" s="59"/>
      <c r="P1823" s="168">
        <f>O1823*H1823</f>
        <v>0</v>
      </c>
      <c r="Q1823" s="168">
        <v>0</v>
      </c>
      <c r="R1823" s="168">
        <f>Q1823*H1823</f>
        <v>0</v>
      </c>
      <c r="S1823" s="168">
        <v>8.9999999999999993E-3</v>
      </c>
      <c r="T1823" s="169">
        <f>S1823*H1823</f>
        <v>0.63719999999999988</v>
      </c>
      <c r="U1823" s="33"/>
      <c r="V1823" s="33"/>
      <c r="W1823" s="33"/>
      <c r="X1823" s="33"/>
      <c r="Y1823" s="33"/>
      <c r="Z1823" s="33"/>
      <c r="AA1823" s="33"/>
      <c r="AB1823" s="33"/>
      <c r="AC1823" s="33"/>
      <c r="AD1823" s="33"/>
      <c r="AE1823" s="33"/>
      <c r="AR1823" s="170" t="s">
        <v>241</v>
      </c>
      <c r="AT1823" s="170" t="s">
        <v>152</v>
      </c>
      <c r="AU1823" s="170" t="s">
        <v>157</v>
      </c>
      <c r="AY1823" s="18" t="s">
        <v>150</v>
      </c>
      <c r="BE1823" s="171">
        <f>IF(N1823="základná",J1823,0)</f>
        <v>0</v>
      </c>
      <c r="BF1823" s="171">
        <f>IF(N1823="znížená",J1823,0)</f>
        <v>0</v>
      </c>
      <c r="BG1823" s="171">
        <f>IF(N1823="zákl. prenesená",J1823,0)</f>
        <v>0</v>
      </c>
      <c r="BH1823" s="171">
        <f>IF(N1823="zníž. prenesená",J1823,0)</f>
        <v>0</v>
      </c>
      <c r="BI1823" s="171">
        <f>IF(N1823="nulová",J1823,0)</f>
        <v>0</v>
      </c>
      <c r="BJ1823" s="18" t="s">
        <v>157</v>
      </c>
      <c r="BK1823" s="172">
        <f>ROUND(I1823*H1823,3)</f>
        <v>0</v>
      </c>
      <c r="BL1823" s="18" t="s">
        <v>241</v>
      </c>
      <c r="BM1823" s="170" t="s">
        <v>1639</v>
      </c>
    </row>
    <row r="1824" spans="1:65" s="13" customFormat="1" ht="11.25">
      <c r="B1824" s="173"/>
      <c r="D1824" s="174" t="s">
        <v>167</v>
      </c>
      <c r="E1824" s="175" t="s">
        <v>1</v>
      </c>
      <c r="F1824" s="176" t="s">
        <v>215</v>
      </c>
      <c r="H1824" s="175" t="s">
        <v>1</v>
      </c>
      <c r="I1824" s="177"/>
      <c r="L1824" s="173"/>
      <c r="M1824" s="178"/>
      <c r="N1824" s="179"/>
      <c r="O1824" s="179"/>
      <c r="P1824" s="179"/>
      <c r="Q1824" s="179"/>
      <c r="R1824" s="179"/>
      <c r="S1824" s="179"/>
      <c r="T1824" s="180"/>
      <c r="AT1824" s="175" t="s">
        <v>167</v>
      </c>
      <c r="AU1824" s="175" t="s">
        <v>157</v>
      </c>
      <c r="AV1824" s="13" t="s">
        <v>81</v>
      </c>
      <c r="AW1824" s="13" t="s">
        <v>30</v>
      </c>
      <c r="AX1824" s="13" t="s">
        <v>76</v>
      </c>
      <c r="AY1824" s="175" t="s">
        <v>150</v>
      </c>
    </row>
    <row r="1825" spans="1:65" s="13" customFormat="1" ht="11.25">
      <c r="B1825" s="173"/>
      <c r="D1825" s="174" t="s">
        <v>167</v>
      </c>
      <c r="E1825" s="175" t="s">
        <v>1</v>
      </c>
      <c r="F1825" s="176" t="s">
        <v>1640</v>
      </c>
      <c r="H1825" s="175" t="s">
        <v>1</v>
      </c>
      <c r="I1825" s="177"/>
      <c r="L1825" s="173"/>
      <c r="M1825" s="178"/>
      <c r="N1825" s="179"/>
      <c r="O1825" s="179"/>
      <c r="P1825" s="179"/>
      <c r="Q1825" s="179"/>
      <c r="R1825" s="179"/>
      <c r="S1825" s="179"/>
      <c r="T1825" s="180"/>
      <c r="AT1825" s="175" t="s">
        <v>167</v>
      </c>
      <c r="AU1825" s="175" t="s">
        <v>157</v>
      </c>
      <c r="AV1825" s="13" t="s">
        <v>81</v>
      </c>
      <c r="AW1825" s="13" t="s">
        <v>30</v>
      </c>
      <c r="AX1825" s="13" t="s">
        <v>76</v>
      </c>
      <c r="AY1825" s="175" t="s">
        <v>150</v>
      </c>
    </row>
    <row r="1826" spans="1:65" s="14" customFormat="1" ht="11.25">
      <c r="B1826" s="181"/>
      <c r="D1826" s="174" t="s">
        <v>167</v>
      </c>
      <c r="E1826" s="182" t="s">
        <v>1</v>
      </c>
      <c r="F1826" s="183" t="s">
        <v>1641</v>
      </c>
      <c r="H1826" s="184">
        <v>29.2</v>
      </c>
      <c r="I1826" s="185"/>
      <c r="L1826" s="181"/>
      <c r="M1826" s="186"/>
      <c r="N1826" s="187"/>
      <c r="O1826" s="187"/>
      <c r="P1826" s="187"/>
      <c r="Q1826" s="187"/>
      <c r="R1826" s="187"/>
      <c r="S1826" s="187"/>
      <c r="T1826" s="188"/>
      <c r="AT1826" s="182" t="s">
        <v>167</v>
      </c>
      <c r="AU1826" s="182" t="s">
        <v>157</v>
      </c>
      <c r="AV1826" s="14" t="s">
        <v>157</v>
      </c>
      <c r="AW1826" s="14" t="s">
        <v>30</v>
      </c>
      <c r="AX1826" s="14" t="s">
        <v>76</v>
      </c>
      <c r="AY1826" s="182" t="s">
        <v>150</v>
      </c>
    </row>
    <row r="1827" spans="1:65" s="13" customFormat="1" ht="11.25">
      <c r="B1827" s="173"/>
      <c r="D1827" s="174" t="s">
        <v>167</v>
      </c>
      <c r="E1827" s="175" t="s">
        <v>1</v>
      </c>
      <c r="F1827" s="176" t="s">
        <v>302</v>
      </c>
      <c r="H1827" s="175" t="s">
        <v>1</v>
      </c>
      <c r="I1827" s="177"/>
      <c r="L1827" s="173"/>
      <c r="M1827" s="178"/>
      <c r="N1827" s="179"/>
      <c r="O1827" s="179"/>
      <c r="P1827" s="179"/>
      <c r="Q1827" s="179"/>
      <c r="R1827" s="179"/>
      <c r="S1827" s="179"/>
      <c r="T1827" s="180"/>
      <c r="AT1827" s="175" t="s">
        <v>167</v>
      </c>
      <c r="AU1827" s="175" t="s">
        <v>157</v>
      </c>
      <c r="AV1827" s="13" t="s">
        <v>81</v>
      </c>
      <c r="AW1827" s="13" t="s">
        <v>30</v>
      </c>
      <c r="AX1827" s="13" t="s">
        <v>76</v>
      </c>
      <c r="AY1827" s="175" t="s">
        <v>150</v>
      </c>
    </row>
    <row r="1828" spans="1:65" s="13" customFormat="1" ht="11.25">
      <c r="B1828" s="173"/>
      <c r="D1828" s="174" t="s">
        <v>167</v>
      </c>
      <c r="E1828" s="175" t="s">
        <v>1</v>
      </c>
      <c r="F1828" s="176" t="s">
        <v>1642</v>
      </c>
      <c r="H1828" s="175" t="s">
        <v>1</v>
      </c>
      <c r="I1828" s="177"/>
      <c r="L1828" s="173"/>
      <c r="M1828" s="178"/>
      <c r="N1828" s="179"/>
      <c r="O1828" s="179"/>
      <c r="P1828" s="179"/>
      <c r="Q1828" s="179"/>
      <c r="R1828" s="179"/>
      <c r="S1828" s="179"/>
      <c r="T1828" s="180"/>
      <c r="AT1828" s="175" t="s">
        <v>167</v>
      </c>
      <c r="AU1828" s="175" t="s">
        <v>157</v>
      </c>
      <c r="AV1828" s="13" t="s">
        <v>81</v>
      </c>
      <c r="AW1828" s="13" t="s">
        <v>30</v>
      </c>
      <c r="AX1828" s="13" t="s">
        <v>76</v>
      </c>
      <c r="AY1828" s="175" t="s">
        <v>150</v>
      </c>
    </row>
    <row r="1829" spans="1:65" s="14" customFormat="1" ht="11.25">
      <c r="B1829" s="181"/>
      <c r="D1829" s="174" t="s">
        <v>167</v>
      </c>
      <c r="E1829" s="182" t="s">
        <v>1</v>
      </c>
      <c r="F1829" s="183" t="s">
        <v>1643</v>
      </c>
      <c r="H1829" s="184">
        <v>41.6</v>
      </c>
      <c r="I1829" s="185"/>
      <c r="L1829" s="181"/>
      <c r="M1829" s="186"/>
      <c r="N1829" s="187"/>
      <c r="O1829" s="187"/>
      <c r="P1829" s="187"/>
      <c r="Q1829" s="187"/>
      <c r="R1829" s="187"/>
      <c r="S1829" s="187"/>
      <c r="T1829" s="188"/>
      <c r="AT1829" s="182" t="s">
        <v>167</v>
      </c>
      <c r="AU1829" s="182" t="s">
        <v>157</v>
      </c>
      <c r="AV1829" s="14" t="s">
        <v>157</v>
      </c>
      <c r="AW1829" s="14" t="s">
        <v>30</v>
      </c>
      <c r="AX1829" s="14" t="s">
        <v>76</v>
      </c>
      <c r="AY1829" s="182" t="s">
        <v>150</v>
      </c>
    </row>
    <row r="1830" spans="1:65" s="15" customFormat="1" ht="11.25">
      <c r="B1830" s="189"/>
      <c r="D1830" s="174" t="s">
        <v>167</v>
      </c>
      <c r="E1830" s="190" t="s">
        <v>1</v>
      </c>
      <c r="F1830" s="191" t="s">
        <v>173</v>
      </c>
      <c r="H1830" s="192">
        <v>70.8</v>
      </c>
      <c r="I1830" s="193"/>
      <c r="L1830" s="189"/>
      <c r="M1830" s="194"/>
      <c r="N1830" s="195"/>
      <c r="O1830" s="195"/>
      <c r="P1830" s="195"/>
      <c r="Q1830" s="195"/>
      <c r="R1830" s="195"/>
      <c r="S1830" s="195"/>
      <c r="T1830" s="196"/>
      <c r="AT1830" s="190" t="s">
        <v>167</v>
      </c>
      <c r="AU1830" s="190" t="s">
        <v>157</v>
      </c>
      <c r="AV1830" s="15" t="s">
        <v>156</v>
      </c>
      <c r="AW1830" s="15" t="s">
        <v>30</v>
      </c>
      <c r="AX1830" s="15" t="s">
        <v>81</v>
      </c>
      <c r="AY1830" s="190" t="s">
        <v>150</v>
      </c>
    </row>
    <row r="1831" spans="1:65" s="2" customFormat="1" ht="16.5" customHeight="1">
      <c r="A1831" s="33"/>
      <c r="B1831" s="158"/>
      <c r="C1831" s="159" t="s">
        <v>1644</v>
      </c>
      <c r="D1831" s="159" t="s">
        <v>152</v>
      </c>
      <c r="E1831" s="160" t="s">
        <v>1645</v>
      </c>
      <c r="F1831" s="161" t="s">
        <v>1646</v>
      </c>
      <c r="G1831" s="162" t="s">
        <v>155</v>
      </c>
      <c r="H1831" s="163">
        <v>84.92</v>
      </c>
      <c r="I1831" s="164"/>
      <c r="J1831" s="163">
        <f>ROUND(I1831*H1831,3)</f>
        <v>0</v>
      </c>
      <c r="K1831" s="165"/>
      <c r="L1831" s="34"/>
      <c r="M1831" s="166" t="s">
        <v>1</v>
      </c>
      <c r="N1831" s="167" t="s">
        <v>42</v>
      </c>
      <c r="O1831" s="59"/>
      <c r="P1831" s="168">
        <f>O1831*H1831</f>
        <v>0</v>
      </c>
      <c r="Q1831" s="168">
        <v>0</v>
      </c>
      <c r="R1831" s="168">
        <f>Q1831*H1831</f>
        <v>0</v>
      </c>
      <c r="S1831" s="168">
        <v>0</v>
      </c>
      <c r="T1831" s="169">
        <f>S1831*H1831</f>
        <v>0</v>
      </c>
      <c r="U1831" s="33"/>
      <c r="V1831" s="33"/>
      <c r="W1831" s="33"/>
      <c r="X1831" s="33"/>
      <c r="Y1831" s="33"/>
      <c r="Z1831" s="33"/>
      <c r="AA1831" s="33"/>
      <c r="AB1831" s="33"/>
      <c r="AC1831" s="33"/>
      <c r="AD1831" s="33"/>
      <c r="AE1831" s="33"/>
      <c r="AR1831" s="170" t="s">
        <v>241</v>
      </c>
      <c r="AT1831" s="170" t="s">
        <v>152</v>
      </c>
      <c r="AU1831" s="170" t="s">
        <v>157</v>
      </c>
      <c r="AY1831" s="18" t="s">
        <v>150</v>
      </c>
      <c r="BE1831" s="171">
        <f>IF(N1831="základná",J1831,0)</f>
        <v>0</v>
      </c>
      <c r="BF1831" s="171">
        <f>IF(N1831="znížená",J1831,0)</f>
        <v>0</v>
      </c>
      <c r="BG1831" s="171">
        <f>IF(N1831="zákl. prenesená",J1831,0)</f>
        <v>0</v>
      </c>
      <c r="BH1831" s="171">
        <f>IF(N1831="zníž. prenesená",J1831,0)</f>
        <v>0</v>
      </c>
      <c r="BI1831" s="171">
        <f>IF(N1831="nulová",J1831,0)</f>
        <v>0</v>
      </c>
      <c r="BJ1831" s="18" t="s">
        <v>157</v>
      </c>
      <c r="BK1831" s="172">
        <f>ROUND(I1831*H1831,3)</f>
        <v>0</v>
      </c>
      <c r="BL1831" s="18" t="s">
        <v>241</v>
      </c>
      <c r="BM1831" s="170" t="s">
        <v>1647</v>
      </c>
    </row>
    <row r="1832" spans="1:65" s="13" customFormat="1" ht="11.25">
      <c r="B1832" s="173"/>
      <c r="D1832" s="174" t="s">
        <v>167</v>
      </c>
      <c r="E1832" s="175" t="s">
        <v>1</v>
      </c>
      <c r="F1832" s="176" t="s">
        <v>212</v>
      </c>
      <c r="H1832" s="175" t="s">
        <v>1</v>
      </c>
      <c r="I1832" s="177"/>
      <c r="L1832" s="173"/>
      <c r="M1832" s="178"/>
      <c r="N1832" s="179"/>
      <c r="O1832" s="179"/>
      <c r="P1832" s="179"/>
      <c r="Q1832" s="179"/>
      <c r="R1832" s="179"/>
      <c r="S1832" s="179"/>
      <c r="T1832" s="180"/>
      <c r="AT1832" s="175" t="s">
        <v>167</v>
      </c>
      <c r="AU1832" s="175" t="s">
        <v>157</v>
      </c>
      <c r="AV1832" s="13" t="s">
        <v>81</v>
      </c>
      <c r="AW1832" s="13" t="s">
        <v>30</v>
      </c>
      <c r="AX1832" s="13" t="s">
        <v>76</v>
      </c>
      <c r="AY1832" s="175" t="s">
        <v>150</v>
      </c>
    </row>
    <row r="1833" spans="1:65" s="13" customFormat="1" ht="11.25">
      <c r="B1833" s="173"/>
      <c r="D1833" s="174" t="s">
        <v>167</v>
      </c>
      <c r="E1833" s="175" t="s">
        <v>1</v>
      </c>
      <c r="F1833" s="176" t="s">
        <v>1648</v>
      </c>
      <c r="H1833" s="175" t="s">
        <v>1</v>
      </c>
      <c r="I1833" s="177"/>
      <c r="L1833" s="173"/>
      <c r="M1833" s="178"/>
      <c r="N1833" s="179"/>
      <c r="O1833" s="179"/>
      <c r="P1833" s="179"/>
      <c r="Q1833" s="179"/>
      <c r="R1833" s="179"/>
      <c r="S1833" s="179"/>
      <c r="T1833" s="180"/>
      <c r="AT1833" s="175" t="s">
        <v>167</v>
      </c>
      <c r="AU1833" s="175" t="s">
        <v>157</v>
      </c>
      <c r="AV1833" s="13" t="s">
        <v>81</v>
      </c>
      <c r="AW1833" s="13" t="s">
        <v>30</v>
      </c>
      <c r="AX1833" s="13" t="s">
        <v>76</v>
      </c>
      <c r="AY1833" s="175" t="s">
        <v>150</v>
      </c>
    </row>
    <row r="1834" spans="1:65" s="14" customFormat="1" ht="11.25">
      <c r="B1834" s="181"/>
      <c r="D1834" s="174" t="s">
        <v>167</v>
      </c>
      <c r="E1834" s="182" t="s">
        <v>1</v>
      </c>
      <c r="F1834" s="183" t="s">
        <v>1349</v>
      </c>
      <c r="H1834" s="184">
        <v>0.54</v>
      </c>
      <c r="I1834" s="185"/>
      <c r="L1834" s="181"/>
      <c r="M1834" s="186"/>
      <c r="N1834" s="187"/>
      <c r="O1834" s="187"/>
      <c r="P1834" s="187"/>
      <c r="Q1834" s="187"/>
      <c r="R1834" s="187"/>
      <c r="S1834" s="187"/>
      <c r="T1834" s="188"/>
      <c r="AT1834" s="182" t="s">
        <v>167</v>
      </c>
      <c r="AU1834" s="182" t="s">
        <v>157</v>
      </c>
      <c r="AV1834" s="14" t="s">
        <v>157</v>
      </c>
      <c r="AW1834" s="14" t="s">
        <v>30</v>
      </c>
      <c r="AX1834" s="14" t="s">
        <v>76</v>
      </c>
      <c r="AY1834" s="182" t="s">
        <v>150</v>
      </c>
    </row>
    <row r="1835" spans="1:65" s="13" customFormat="1" ht="11.25">
      <c r="B1835" s="173"/>
      <c r="D1835" s="174" t="s">
        <v>167</v>
      </c>
      <c r="E1835" s="175" t="s">
        <v>1</v>
      </c>
      <c r="F1835" s="176" t="s">
        <v>1649</v>
      </c>
      <c r="H1835" s="175" t="s">
        <v>1</v>
      </c>
      <c r="I1835" s="177"/>
      <c r="L1835" s="173"/>
      <c r="M1835" s="178"/>
      <c r="N1835" s="179"/>
      <c r="O1835" s="179"/>
      <c r="P1835" s="179"/>
      <c r="Q1835" s="179"/>
      <c r="R1835" s="179"/>
      <c r="S1835" s="179"/>
      <c r="T1835" s="180"/>
      <c r="AT1835" s="175" t="s">
        <v>167</v>
      </c>
      <c r="AU1835" s="175" t="s">
        <v>157</v>
      </c>
      <c r="AV1835" s="13" t="s">
        <v>81</v>
      </c>
      <c r="AW1835" s="13" t="s">
        <v>30</v>
      </c>
      <c r="AX1835" s="13" t="s">
        <v>76</v>
      </c>
      <c r="AY1835" s="175" t="s">
        <v>150</v>
      </c>
    </row>
    <row r="1836" spans="1:65" s="14" customFormat="1" ht="11.25">
      <c r="B1836" s="181"/>
      <c r="D1836" s="174" t="s">
        <v>167</v>
      </c>
      <c r="E1836" s="182" t="s">
        <v>1</v>
      </c>
      <c r="F1836" s="183" t="s">
        <v>1349</v>
      </c>
      <c r="H1836" s="184">
        <v>0.54</v>
      </c>
      <c r="I1836" s="185"/>
      <c r="L1836" s="181"/>
      <c r="M1836" s="186"/>
      <c r="N1836" s="187"/>
      <c r="O1836" s="187"/>
      <c r="P1836" s="187"/>
      <c r="Q1836" s="187"/>
      <c r="R1836" s="187"/>
      <c r="S1836" s="187"/>
      <c r="T1836" s="188"/>
      <c r="AT1836" s="182" t="s">
        <v>167</v>
      </c>
      <c r="AU1836" s="182" t="s">
        <v>157</v>
      </c>
      <c r="AV1836" s="14" t="s">
        <v>157</v>
      </c>
      <c r="AW1836" s="14" t="s">
        <v>30</v>
      </c>
      <c r="AX1836" s="14" t="s">
        <v>76</v>
      </c>
      <c r="AY1836" s="182" t="s">
        <v>150</v>
      </c>
    </row>
    <row r="1837" spans="1:65" s="16" customFormat="1" ht="11.25">
      <c r="B1837" s="197"/>
      <c r="D1837" s="174" t="s">
        <v>167</v>
      </c>
      <c r="E1837" s="198" t="s">
        <v>1</v>
      </c>
      <c r="F1837" s="199" t="s">
        <v>299</v>
      </c>
      <c r="H1837" s="200">
        <v>1.08</v>
      </c>
      <c r="I1837" s="201"/>
      <c r="L1837" s="197"/>
      <c r="M1837" s="202"/>
      <c r="N1837" s="203"/>
      <c r="O1837" s="203"/>
      <c r="P1837" s="203"/>
      <c r="Q1837" s="203"/>
      <c r="R1837" s="203"/>
      <c r="S1837" s="203"/>
      <c r="T1837" s="204"/>
      <c r="AT1837" s="198" t="s">
        <v>167</v>
      </c>
      <c r="AU1837" s="198" t="s">
        <v>157</v>
      </c>
      <c r="AV1837" s="16" t="s">
        <v>162</v>
      </c>
      <c r="AW1837" s="16" t="s">
        <v>30</v>
      </c>
      <c r="AX1837" s="16" t="s">
        <v>76</v>
      </c>
      <c r="AY1837" s="198" t="s">
        <v>150</v>
      </c>
    </row>
    <row r="1838" spans="1:65" s="13" customFormat="1" ht="11.25">
      <c r="B1838" s="173"/>
      <c r="D1838" s="174" t="s">
        <v>167</v>
      </c>
      <c r="E1838" s="175" t="s">
        <v>1</v>
      </c>
      <c r="F1838" s="176" t="s">
        <v>215</v>
      </c>
      <c r="H1838" s="175" t="s">
        <v>1</v>
      </c>
      <c r="I1838" s="177"/>
      <c r="L1838" s="173"/>
      <c r="M1838" s="178"/>
      <c r="N1838" s="179"/>
      <c r="O1838" s="179"/>
      <c r="P1838" s="179"/>
      <c r="Q1838" s="179"/>
      <c r="R1838" s="179"/>
      <c r="S1838" s="179"/>
      <c r="T1838" s="180"/>
      <c r="AT1838" s="175" t="s">
        <v>167</v>
      </c>
      <c r="AU1838" s="175" t="s">
        <v>157</v>
      </c>
      <c r="AV1838" s="13" t="s">
        <v>81</v>
      </c>
      <c r="AW1838" s="13" t="s">
        <v>30</v>
      </c>
      <c r="AX1838" s="13" t="s">
        <v>76</v>
      </c>
      <c r="AY1838" s="175" t="s">
        <v>150</v>
      </c>
    </row>
    <row r="1839" spans="1:65" s="13" customFormat="1" ht="11.25">
      <c r="B1839" s="173"/>
      <c r="D1839" s="174" t="s">
        <v>167</v>
      </c>
      <c r="E1839" s="175" t="s">
        <v>1</v>
      </c>
      <c r="F1839" s="176" t="s">
        <v>1650</v>
      </c>
      <c r="H1839" s="175" t="s">
        <v>1</v>
      </c>
      <c r="I1839" s="177"/>
      <c r="L1839" s="173"/>
      <c r="M1839" s="178"/>
      <c r="N1839" s="179"/>
      <c r="O1839" s="179"/>
      <c r="P1839" s="179"/>
      <c r="Q1839" s="179"/>
      <c r="R1839" s="179"/>
      <c r="S1839" s="179"/>
      <c r="T1839" s="180"/>
      <c r="AT1839" s="175" t="s">
        <v>167</v>
      </c>
      <c r="AU1839" s="175" t="s">
        <v>157</v>
      </c>
      <c r="AV1839" s="13" t="s">
        <v>81</v>
      </c>
      <c r="AW1839" s="13" t="s">
        <v>30</v>
      </c>
      <c r="AX1839" s="13" t="s">
        <v>76</v>
      </c>
      <c r="AY1839" s="175" t="s">
        <v>150</v>
      </c>
    </row>
    <row r="1840" spans="1:65" s="14" customFormat="1" ht="11.25">
      <c r="B1840" s="181"/>
      <c r="D1840" s="174" t="s">
        <v>167</v>
      </c>
      <c r="E1840" s="182" t="s">
        <v>1</v>
      </c>
      <c r="F1840" s="183" t="s">
        <v>1651</v>
      </c>
      <c r="H1840" s="184">
        <v>44.8</v>
      </c>
      <c r="I1840" s="185"/>
      <c r="L1840" s="181"/>
      <c r="M1840" s="186"/>
      <c r="N1840" s="187"/>
      <c r="O1840" s="187"/>
      <c r="P1840" s="187"/>
      <c r="Q1840" s="187"/>
      <c r="R1840" s="187"/>
      <c r="S1840" s="187"/>
      <c r="T1840" s="188"/>
      <c r="AT1840" s="182" t="s">
        <v>167</v>
      </c>
      <c r="AU1840" s="182" t="s">
        <v>157</v>
      </c>
      <c r="AV1840" s="14" t="s">
        <v>157</v>
      </c>
      <c r="AW1840" s="14" t="s">
        <v>30</v>
      </c>
      <c r="AX1840" s="14" t="s">
        <v>76</v>
      </c>
      <c r="AY1840" s="182" t="s">
        <v>150</v>
      </c>
    </row>
    <row r="1841" spans="1:65" s="13" customFormat="1" ht="11.25">
      <c r="B1841" s="173"/>
      <c r="D1841" s="174" t="s">
        <v>167</v>
      </c>
      <c r="E1841" s="175" t="s">
        <v>1</v>
      </c>
      <c r="F1841" s="176" t="s">
        <v>1652</v>
      </c>
      <c r="H1841" s="175" t="s">
        <v>1</v>
      </c>
      <c r="I1841" s="177"/>
      <c r="L1841" s="173"/>
      <c r="M1841" s="178"/>
      <c r="N1841" s="179"/>
      <c r="O1841" s="179"/>
      <c r="P1841" s="179"/>
      <c r="Q1841" s="179"/>
      <c r="R1841" s="179"/>
      <c r="S1841" s="179"/>
      <c r="T1841" s="180"/>
      <c r="AT1841" s="175" t="s">
        <v>167</v>
      </c>
      <c r="AU1841" s="175" t="s">
        <v>157</v>
      </c>
      <c r="AV1841" s="13" t="s">
        <v>81</v>
      </c>
      <c r="AW1841" s="13" t="s">
        <v>30</v>
      </c>
      <c r="AX1841" s="13" t="s">
        <v>76</v>
      </c>
      <c r="AY1841" s="175" t="s">
        <v>150</v>
      </c>
    </row>
    <row r="1842" spans="1:65" s="14" customFormat="1" ht="11.25">
      <c r="B1842" s="181"/>
      <c r="D1842" s="174" t="s">
        <v>167</v>
      </c>
      <c r="E1842" s="182" t="s">
        <v>1</v>
      </c>
      <c r="F1842" s="183" t="s">
        <v>1653</v>
      </c>
      <c r="H1842" s="184">
        <v>0.96</v>
      </c>
      <c r="I1842" s="185"/>
      <c r="L1842" s="181"/>
      <c r="M1842" s="186"/>
      <c r="N1842" s="187"/>
      <c r="O1842" s="187"/>
      <c r="P1842" s="187"/>
      <c r="Q1842" s="187"/>
      <c r="R1842" s="187"/>
      <c r="S1842" s="187"/>
      <c r="T1842" s="188"/>
      <c r="AT1842" s="182" t="s">
        <v>167</v>
      </c>
      <c r="AU1842" s="182" t="s">
        <v>157</v>
      </c>
      <c r="AV1842" s="14" t="s">
        <v>157</v>
      </c>
      <c r="AW1842" s="14" t="s">
        <v>30</v>
      </c>
      <c r="AX1842" s="14" t="s">
        <v>76</v>
      </c>
      <c r="AY1842" s="182" t="s">
        <v>150</v>
      </c>
    </row>
    <row r="1843" spans="1:65" s="16" customFormat="1" ht="11.25">
      <c r="B1843" s="197"/>
      <c r="D1843" s="174" t="s">
        <v>167</v>
      </c>
      <c r="E1843" s="198" t="s">
        <v>1</v>
      </c>
      <c r="F1843" s="199" t="s">
        <v>299</v>
      </c>
      <c r="H1843" s="200">
        <v>45.76</v>
      </c>
      <c r="I1843" s="201"/>
      <c r="L1843" s="197"/>
      <c r="M1843" s="202"/>
      <c r="N1843" s="203"/>
      <c r="O1843" s="203"/>
      <c r="P1843" s="203"/>
      <c r="Q1843" s="203"/>
      <c r="R1843" s="203"/>
      <c r="S1843" s="203"/>
      <c r="T1843" s="204"/>
      <c r="AT1843" s="198" t="s">
        <v>167</v>
      </c>
      <c r="AU1843" s="198" t="s">
        <v>157</v>
      </c>
      <c r="AV1843" s="16" t="s">
        <v>162</v>
      </c>
      <c r="AW1843" s="16" t="s">
        <v>30</v>
      </c>
      <c r="AX1843" s="16" t="s">
        <v>76</v>
      </c>
      <c r="AY1843" s="198" t="s">
        <v>150</v>
      </c>
    </row>
    <row r="1844" spans="1:65" s="13" customFormat="1" ht="11.25">
      <c r="B1844" s="173"/>
      <c r="D1844" s="174" t="s">
        <v>167</v>
      </c>
      <c r="E1844" s="175" t="s">
        <v>1</v>
      </c>
      <c r="F1844" s="176" t="s">
        <v>302</v>
      </c>
      <c r="H1844" s="175" t="s">
        <v>1</v>
      </c>
      <c r="I1844" s="177"/>
      <c r="L1844" s="173"/>
      <c r="M1844" s="178"/>
      <c r="N1844" s="179"/>
      <c r="O1844" s="179"/>
      <c r="P1844" s="179"/>
      <c r="Q1844" s="179"/>
      <c r="R1844" s="179"/>
      <c r="S1844" s="179"/>
      <c r="T1844" s="180"/>
      <c r="AT1844" s="175" t="s">
        <v>167</v>
      </c>
      <c r="AU1844" s="175" t="s">
        <v>157</v>
      </c>
      <c r="AV1844" s="13" t="s">
        <v>81</v>
      </c>
      <c r="AW1844" s="13" t="s">
        <v>30</v>
      </c>
      <c r="AX1844" s="13" t="s">
        <v>76</v>
      </c>
      <c r="AY1844" s="175" t="s">
        <v>150</v>
      </c>
    </row>
    <row r="1845" spans="1:65" s="13" customFormat="1" ht="11.25">
      <c r="B1845" s="173"/>
      <c r="D1845" s="174" t="s">
        <v>167</v>
      </c>
      <c r="E1845" s="175" t="s">
        <v>1</v>
      </c>
      <c r="F1845" s="176" t="s">
        <v>1654</v>
      </c>
      <c r="H1845" s="175" t="s">
        <v>1</v>
      </c>
      <c r="I1845" s="177"/>
      <c r="L1845" s="173"/>
      <c r="M1845" s="178"/>
      <c r="N1845" s="179"/>
      <c r="O1845" s="179"/>
      <c r="P1845" s="179"/>
      <c r="Q1845" s="179"/>
      <c r="R1845" s="179"/>
      <c r="S1845" s="179"/>
      <c r="T1845" s="180"/>
      <c r="AT1845" s="175" t="s">
        <v>167</v>
      </c>
      <c r="AU1845" s="175" t="s">
        <v>157</v>
      </c>
      <c r="AV1845" s="13" t="s">
        <v>81</v>
      </c>
      <c r="AW1845" s="13" t="s">
        <v>30</v>
      </c>
      <c r="AX1845" s="13" t="s">
        <v>76</v>
      </c>
      <c r="AY1845" s="175" t="s">
        <v>150</v>
      </c>
    </row>
    <row r="1846" spans="1:65" s="14" customFormat="1" ht="11.25">
      <c r="B1846" s="181"/>
      <c r="D1846" s="174" t="s">
        <v>167</v>
      </c>
      <c r="E1846" s="182" t="s">
        <v>1</v>
      </c>
      <c r="F1846" s="183" t="s">
        <v>1655</v>
      </c>
      <c r="H1846" s="184">
        <v>38.08</v>
      </c>
      <c r="I1846" s="185"/>
      <c r="L1846" s="181"/>
      <c r="M1846" s="186"/>
      <c r="N1846" s="187"/>
      <c r="O1846" s="187"/>
      <c r="P1846" s="187"/>
      <c r="Q1846" s="187"/>
      <c r="R1846" s="187"/>
      <c r="S1846" s="187"/>
      <c r="T1846" s="188"/>
      <c r="AT1846" s="182" t="s">
        <v>167</v>
      </c>
      <c r="AU1846" s="182" t="s">
        <v>157</v>
      </c>
      <c r="AV1846" s="14" t="s">
        <v>157</v>
      </c>
      <c r="AW1846" s="14" t="s">
        <v>30</v>
      </c>
      <c r="AX1846" s="14" t="s">
        <v>76</v>
      </c>
      <c r="AY1846" s="182" t="s">
        <v>150</v>
      </c>
    </row>
    <row r="1847" spans="1:65" s="16" customFormat="1" ht="11.25">
      <c r="B1847" s="197"/>
      <c r="D1847" s="174" t="s">
        <v>167</v>
      </c>
      <c r="E1847" s="198" t="s">
        <v>1</v>
      </c>
      <c r="F1847" s="199" t="s">
        <v>299</v>
      </c>
      <c r="H1847" s="200">
        <v>38.08</v>
      </c>
      <c r="I1847" s="201"/>
      <c r="L1847" s="197"/>
      <c r="M1847" s="202"/>
      <c r="N1847" s="203"/>
      <c r="O1847" s="203"/>
      <c r="P1847" s="203"/>
      <c r="Q1847" s="203"/>
      <c r="R1847" s="203"/>
      <c r="S1847" s="203"/>
      <c r="T1847" s="204"/>
      <c r="AT1847" s="198" t="s">
        <v>167</v>
      </c>
      <c r="AU1847" s="198" t="s">
        <v>157</v>
      </c>
      <c r="AV1847" s="16" t="s">
        <v>162</v>
      </c>
      <c r="AW1847" s="16" t="s">
        <v>30</v>
      </c>
      <c r="AX1847" s="16" t="s">
        <v>76</v>
      </c>
      <c r="AY1847" s="198" t="s">
        <v>150</v>
      </c>
    </row>
    <row r="1848" spans="1:65" s="15" customFormat="1" ht="11.25">
      <c r="B1848" s="189"/>
      <c r="D1848" s="174" t="s">
        <v>167</v>
      </c>
      <c r="E1848" s="190" t="s">
        <v>1</v>
      </c>
      <c r="F1848" s="191" t="s">
        <v>173</v>
      </c>
      <c r="H1848" s="192">
        <v>84.92</v>
      </c>
      <c r="I1848" s="193"/>
      <c r="L1848" s="189"/>
      <c r="M1848" s="194"/>
      <c r="N1848" s="195"/>
      <c r="O1848" s="195"/>
      <c r="P1848" s="195"/>
      <c r="Q1848" s="195"/>
      <c r="R1848" s="195"/>
      <c r="S1848" s="195"/>
      <c r="T1848" s="196"/>
      <c r="AT1848" s="190" t="s">
        <v>167</v>
      </c>
      <c r="AU1848" s="190" t="s">
        <v>157</v>
      </c>
      <c r="AV1848" s="15" t="s">
        <v>156</v>
      </c>
      <c r="AW1848" s="15" t="s">
        <v>30</v>
      </c>
      <c r="AX1848" s="15" t="s">
        <v>81</v>
      </c>
      <c r="AY1848" s="190" t="s">
        <v>150</v>
      </c>
    </row>
    <row r="1849" spans="1:65" s="2" customFormat="1" ht="16.5" customHeight="1">
      <c r="A1849" s="33"/>
      <c r="B1849" s="158"/>
      <c r="C1849" s="159" t="s">
        <v>1656</v>
      </c>
      <c r="D1849" s="159" t="s">
        <v>152</v>
      </c>
      <c r="E1849" s="160" t="s">
        <v>1657</v>
      </c>
      <c r="F1849" s="161" t="s">
        <v>1658</v>
      </c>
      <c r="G1849" s="162" t="s">
        <v>350</v>
      </c>
      <c r="H1849" s="163">
        <v>2</v>
      </c>
      <c r="I1849" s="164"/>
      <c r="J1849" s="163">
        <f>ROUND(I1849*H1849,3)</f>
        <v>0</v>
      </c>
      <c r="K1849" s="165"/>
      <c r="L1849" s="34"/>
      <c r="M1849" s="166" t="s">
        <v>1</v>
      </c>
      <c r="N1849" s="167" t="s">
        <v>42</v>
      </c>
      <c r="O1849" s="59"/>
      <c r="P1849" s="168">
        <f>O1849*H1849</f>
        <v>0</v>
      </c>
      <c r="Q1849" s="168">
        <v>0</v>
      </c>
      <c r="R1849" s="168">
        <f>Q1849*H1849</f>
        <v>0</v>
      </c>
      <c r="S1849" s="168">
        <v>0</v>
      </c>
      <c r="T1849" s="169">
        <f>S1849*H1849</f>
        <v>0</v>
      </c>
      <c r="U1849" s="33"/>
      <c r="V1849" s="33"/>
      <c r="W1849" s="33"/>
      <c r="X1849" s="33"/>
      <c r="Y1849" s="33"/>
      <c r="Z1849" s="33"/>
      <c r="AA1849" s="33"/>
      <c r="AB1849" s="33"/>
      <c r="AC1849" s="33"/>
      <c r="AD1849" s="33"/>
      <c r="AE1849" s="33"/>
      <c r="AR1849" s="170" t="s">
        <v>241</v>
      </c>
      <c r="AT1849" s="170" t="s">
        <v>152</v>
      </c>
      <c r="AU1849" s="170" t="s">
        <v>157</v>
      </c>
      <c r="AY1849" s="18" t="s">
        <v>150</v>
      </c>
      <c r="BE1849" s="171">
        <f>IF(N1849="základná",J1849,0)</f>
        <v>0</v>
      </c>
      <c r="BF1849" s="171">
        <f>IF(N1849="znížená",J1849,0)</f>
        <v>0</v>
      </c>
      <c r="BG1849" s="171">
        <f>IF(N1849="zákl. prenesená",J1849,0)</f>
        <v>0</v>
      </c>
      <c r="BH1849" s="171">
        <f>IF(N1849="zníž. prenesená",J1849,0)</f>
        <v>0</v>
      </c>
      <c r="BI1849" s="171">
        <f>IF(N1849="nulová",J1849,0)</f>
        <v>0</v>
      </c>
      <c r="BJ1849" s="18" t="s">
        <v>157</v>
      </c>
      <c r="BK1849" s="172">
        <f>ROUND(I1849*H1849,3)</f>
        <v>0</v>
      </c>
      <c r="BL1849" s="18" t="s">
        <v>241</v>
      </c>
      <c r="BM1849" s="170" t="s">
        <v>1659</v>
      </c>
    </row>
    <row r="1850" spans="1:65" s="13" customFormat="1" ht="11.25">
      <c r="B1850" s="173"/>
      <c r="D1850" s="174" t="s">
        <v>167</v>
      </c>
      <c r="E1850" s="175" t="s">
        <v>1</v>
      </c>
      <c r="F1850" s="176" t="s">
        <v>1660</v>
      </c>
      <c r="H1850" s="175" t="s">
        <v>1</v>
      </c>
      <c r="I1850" s="177"/>
      <c r="L1850" s="173"/>
      <c r="M1850" s="178"/>
      <c r="N1850" s="179"/>
      <c r="O1850" s="179"/>
      <c r="P1850" s="179"/>
      <c r="Q1850" s="179"/>
      <c r="R1850" s="179"/>
      <c r="S1850" s="179"/>
      <c r="T1850" s="180"/>
      <c r="AT1850" s="175" t="s">
        <v>167</v>
      </c>
      <c r="AU1850" s="175" t="s">
        <v>157</v>
      </c>
      <c r="AV1850" s="13" t="s">
        <v>81</v>
      </c>
      <c r="AW1850" s="13" t="s">
        <v>30</v>
      </c>
      <c r="AX1850" s="13" t="s">
        <v>76</v>
      </c>
      <c r="AY1850" s="175" t="s">
        <v>150</v>
      </c>
    </row>
    <row r="1851" spans="1:65" s="14" customFormat="1" ht="11.25">
      <c r="B1851" s="181"/>
      <c r="D1851" s="174" t="s">
        <v>167</v>
      </c>
      <c r="E1851" s="182" t="s">
        <v>1</v>
      </c>
      <c r="F1851" s="183" t="s">
        <v>157</v>
      </c>
      <c r="H1851" s="184">
        <v>2</v>
      </c>
      <c r="I1851" s="185"/>
      <c r="L1851" s="181"/>
      <c r="M1851" s="186"/>
      <c r="N1851" s="187"/>
      <c r="O1851" s="187"/>
      <c r="P1851" s="187"/>
      <c r="Q1851" s="187"/>
      <c r="R1851" s="187"/>
      <c r="S1851" s="187"/>
      <c r="T1851" s="188"/>
      <c r="AT1851" s="182" t="s">
        <v>167</v>
      </c>
      <c r="AU1851" s="182" t="s">
        <v>157</v>
      </c>
      <c r="AV1851" s="14" t="s">
        <v>157</v>
      </c>
      <c r="AW1851" s="14" t="s">
        <v>30</v>
      </c>
      <c r="AX1851" s="14" t="s">
        <v>81</v>
      </c>
      <c r="AY1851" s="182" t="s">
        <v>150</v>
      </c>
    </row>
    <row r="1852" spans="1:65" s="2" customFormat="1" ht="16.5" customHeight="1">
      <c r="A1852" s="33"/>
      <c r="B1852" s="158"/>
      <c r="C1852" s="159" t="s">
        <v>1661</v>
      </c>
      <c r="D1852" s="159" t="s">
        <v>152</v>
      </c>
      <c r="E1852" s="160" t="s">
        <v>1662</v>
      </c>
      <c r="F1852" s="161" t="s">
        <v>1663</v>
      </c>
      <c r="G1852" s="162" t="s">
        <v>1609</v>
      </c>
      <c r="H1852" s="163">
        <v>1</v>
      </c>
      <c r="I1852" s="164"/>
      <c r="J1852" s="163">
        <f>ROUND(I1852*H1852,3)</f>
        <v>0</v>
      </c>
      <c r="K1852" s="165"/>
      <c r="L1852" s="34"/>
      <c r="M1852" s="166" t="s">
        <v>1</v>
      </c>
      <c r="N1852" s="167" t="s">
        <v>42</v>
      </c>
      <c r="O1852" s="59"/>
      <c r="P1852" s="168">
        <f>O1852*H1852</f>
        <v>0</v>
      </c>
      <c r="Q1852" s="168">
        <v>0</v>
      </c>
      <c r="R1852" s="168">
        <f>Q1852*H1852</f>
        <v>0</v>
      </c>
      <c r="S1852" s="168">
        <v>1.3500000000000001E-3</v>
      </c>
      <c r="T1852" s="169">
        <f>S1852*H1852</f>
        <v>1.3500000000000001E-3</v>
      </c>
      <c r="U1852" s="33"/>
      <c r="V1852" s="33"/>
      <c r="W1852" s="33"/>
      <c r="X1852" s="33"/>
      <c r="Y1852" s="33"/>
      <c r="Z1852" s="33"/>
      <c r="AA1852" s="33"/>
      <c r="AB1852" s="33"/>
      <c r="AC1852" s="33"/>
      <c r="AD1852" s="33"/>
      <c r="AE1852" s="33"/>
      <c r="AR1852" s="170" t="s">
        <v>241</v>
      </c>
      <c r="AT1852" s="170" t="s">
        <v>152</v>
      </c>
      <c r="AU1852" s="170" t="s">
        <v>157</v>
      </c>
      <c r="AY1852" s="18" t="s">
        <v>150</v>
      </c>
      <c r="BE1852" s="171">
        <f>IF(N1852="základná",J1852,0)</f>
        <v>0</v>
      </c>
      <c r="BF1852" s="171">
        <f>IF(N1852="znížená",J1852,0)</f>
        <v>0</v>
      </c>
      <c r="BG1852" s="171">
        <f>IF(N1852="zákl. prenesená",J1852,0)</f>
        <v>0</v>
      </c>
      <c r="BH1852" s="171">
        <f>IF(N1852="zníž. prenesená",J1852,0)</f>
        <v>0</v>
      </c>
      <c r="BI1852" s="171">
        <f>IF(N1852="nulová",J1852,0)</f>
        <v>0</v>
      </c>
      <c r="BJ1852" s="18" t="s">
        <v>157</v>
      </c>
      <c r="BK1852" s="172">
        <f>ROUND(I1852*H1852,3)</f>
        <v>0</v>
      </c>
      <c r="BL1852" s="18" t="s">
        <v>241</v>
      </c>
      <c r="BM1852" s="170" t="s">
        <v>1664</v>
      </c>
    </row>
    <row r="1853" spans="1:65" s="13" customFormat="1" ht="11.25">
      <c r="B1853" s="173"/>
      <c r="D1853" s="174" t="s">
        <v>167</v>
      </c>
      <c r="E1853" s="175" t="s">
        <v>1</v>
      </c>
      <c r="F1853" s="176" t="s">
        <v>215</v>
      </c>
      <c r="H1853" s="175" t="s">
        <v>1</v>
      </c>
      <c r="I1853" s="177"/>
      <c r="L1853" s="173"/>
      <c r="M1853" s="178"/>
      <c r="N1853" s="179"/>
      <c r="O1853" s="179"/>
      <c r="P1853" s="179"/>
      <c r="Q1853" s="179"/>
      <c r="R1853" s="179"/>
      <c r="S1853" s="179"/>
      <c r="T1853" s="180"/>
      <c r="AT1853" s="175" t="s">
        <v>167</v>
      </c>
      <c r="AU1853" s="175" t="s">
        <v>157</v>
      </c>
      <c r="AV1853" s="13" t="s">
        <v>81</v>
      </c>
      <c r="AW1853" s="13" t="s">
        <v>30</v>
      </c>
      <c r="AX1853" s="13" t="s">
        <v>76</v>
      </c>
      <c r="AY1853" s="175" t="s">
        <v>150</v>
      </c>
    </row>
    <row r="1854" spans="1:65" s="13" customFormat="1" ht="11.25">
      <c r="B1854" s="173"/>
      <c r="D1854" s="174" t="s">
        <v>167</v>
      </c>
      <c r="E1854" s="175" t="s">
        <v>1</v>
      </c>
      <c r="F1854" s="176" t="s">
        <v>1665</v>
      </c>
      <c r="H1854" s="175" t="s">
        <v>1</v>
      </c>
      <c r="I1854" s="177"/>
      <c r="L1854" s="173"/>
      <c r="M1854" s="178"/>
      <c r="N1854" s="179"/>
      <c r="O1854" s="179"/>
      <c r="P1854" s="179"/>
      <c r="Q1854" s="179"/>
      <c r="R1854" s="179"/>
      <c r="S1854" s="179"/>
      <c r="T1854" s="180"/>
      <c r="AT1854" s="175" t="s">
        <v>167</v>
      </c>
      <c r="AU1854" s="175" t="s">
        <v>157</v>
      </c>
      <c r="AV1854" s="13" t="s">
        <v>81</v>
      </c>
      <c r="AW1854" s="13" t="s">
        <v>30</v>
      </c>
      <c r="AX1854" s="13" t="s">
        <v>76</v>
      </c>
      <c r="AY1854" s="175" t="s">
        <v>150</v>
      </c>
    </row>
    <row r="1855" spans="1:65" s="14" customFormat="1" ht="11.25">
      <c r="B1855" s="181"/>
      <c r="D1855" s="174" t="s">
        <v>167</v>
      </c>
      <c r="E1855" s="182" t="s">
        <v>1</v>
      </c>
      <c r="F1855" s="183" t="s">
        <v>81</v>
      </c>
      <c r="H1855" s="184">
        <v>1</v>
      </c>
      <c r="I1855" s="185"/>
      <c r="L1855" s="181"/>
      <c r="M1855" s="186"/>
      <c r="N1855" s="187"/>
      <c r="O1855" s="187"/>
      <c r="P1855" s="187"/>
      <c r="Q1855" s="187"/>
      <c r="R1855" s="187"/>
      <c r="S1855" s="187"/>
      <c r="T1855" s="188"/>
      <c r="AT1855" s="182" t="s">
        <v>167</v>
      </c>
      <c r="AU1855" s="182" t="s">
        <v>157</v>
      </c>
      <c r="AV1855" s="14" t="s">
        <v>157</v>
      </c>
      <c r="AW1855" s="14" t="s">
        <v>30</v>
      </c>
      <c r="AX1855" s="14" t="s">
        <v>81</v>
      </c>
      <c r="AY1855" s="182" t="s">
        <v>150</v>
      </c>
    </row>
    <row r="1856" spans="1:65" s="2" customFormat="1" ht="16.5" customHeight="1">
      <c r="A1856" s="33"/>
      <c r="B1856" s="158"/>
      <c r="C1856" s="159" t="s">
        <v>1666</v>
      </c>
      <c r="D1856" s="159" t="s">
        <v>152</v>
      </c>
      <c r="E1856" s="160" t="s">
        <v>1667</v>
      </c>
      <c r="F1856" s="161" t="s">
        <v>1668</v>
      </c>
      <c r="G1856" s="162" t="s">
        <v>1669</v>
      </c>
      <c r="H1856" s="163">
        <v>1</v>
      </c>
      <c r="I1856" s="164"/>
      <c r="J1856" s="163">
        <f>ROUND(I1856*H1856,3)</f>
        <v>0</v>
      </c>
      <c r="K1856" s="165"/>
      <c r="L1856" s="34"/>
      <c r="M1856" s="166" t="s">
        <v>1</v>
      </c>
      <c r="N1856" s="167" t="s">
        <v>42</v>
      </c>
      <c r="O1856" s="59"/>
      <c r="P1856" s="168">
        <f>O1856*H1856</f>
        <v>0</v>
      </c>
      <c r="Q1856" s="168">
        <v>0</v>
      </c>
      <c r="R1856" s="168">
        <f>Q1856*H1856</f>
        <v>0</v>
      </c>
      <c r="S1856" s="168">
        <v>8.7999999999999995E-2</v>
      </c>
      <c r="T1856" s="169">
        <f>S1856*H1856</f>
        <v>8.7999999999999995E-2</v>
      </c>
      <c r="U1856" s="33"/>
      <c r="V1856" s="33"/>
      <c r="W1856" s="33"/>
      <c r="X1856" s="33"/>
      <c r="Y1856" s="33"/>
      <c r="Z1856" s="33"/>
      <c r="AA1856" s="33"/>
      <c r="AB1856" s="33"/>
      <c r="AC1856" s="33"/>
      <c r="AD1856" s="33"/>
      <c r="AE1856" s="33"/>
      <c r="AR1856" s="170" t="s">
        <v>241</v>
      </c>
      <c r="AT1856" s="170" t="s">
        <v>152</v>
      </c>
      <c r="AU1856" s="170" t="s">
        <v>157</v>
      </c>
      <c r="AY1856" s="18" t="s">
        <v>150</v>
      </c>
      <c r="BE1856" s="171">
        <f>IF(N1856="základná",J1856,0)</f>
        <v>0</v>
      </c>
      <c r="BF1856" s="171">
        <f>IF(N1856="znížená",J1856,0)</f>
        <v>0</v>
      </c>
      <c r="BG1856" s="171">
        <f>IF(N1856="zákl. prenesená",J1856,0)</f>
        <v>0</v>
      </c>
      <c r="BH1856" s="171">
        <f>IF(N1856="zníž. prenesená",J1856,0)</f>
        <v>0</v>
      </c>
      <c r="BI1856" s="171">
        <f>IF(N1856="nulová",J1856,0)</f>
        <v>0</v>
      </c>
      <c r="BJ1856" s="18" t="s">
        <v>157</v>
      </c>
      <c r="BK1856" s="172">
        <f>ROUND(I1856*H1856,3)</f>
        <v>0</v>
      </c>
      <c r="BL1856" s="18" t="s">
        <v>241</v>
      </c>
      <c r="BM1856" s="170" t="s">
        <v>1670</v>
      </c>
    </row>
    <row r="1857" spans="1:65" s="13" customFormat="1" ht="11.25">
      <c r="B1857" s="173"/>
      <c r="D1857" s="174" t="s">
        <v>167</v>
      </c>
      <c r="E1857" s="175" t="s">
        <v>1</v>
      </c>
      <c r="F1857" s="176" t="s">
        <v>212</v>
      </c>
      <c r="H1857" s="175" t="s">
        <v>1</v>
      </c>
      <c r="I1857" s="177"/>
      <c r="L1857" s="173"/>
      <c r="M1857" s="178"/>
      <c r="N1857" s="179"/>
      <c r="O1857" s="179"/>
      <c r="P1857" s="179"/>
      <c r="Q1857" s="179"/>
      <c r="R1857" s="179"/>
      <c r="S1857" s="179"/>
      <c r="T1857" s="180"/>
      <c r="AT1857" s="175" t="s">
        <v>167</v>
      </c>
      <c r="AU1857" s="175" t="s">
        <v>157</v>
      </c>
      <c r="AV1857" s="13" t="s">
        <v>81</v>
      </c>
      <c r="AW1857" s="13" t="s">
        <v>30</v>
      </c>
      <c r="AX1857" s="13" t="s">
        <v>76</v>
      </c>
      <c r="AY1857" s="175" t="s">
        <v>150</v>
      </c>
    </row>
    <row r="1858" spans="1:65" s="13" customFormat="1" ht="11.25">
      <c r="B1858" s="173"/>
      <c r="D1858" s="174" t="s">
        <v>167</v>
      </c>
      <c r="E1858" s="175" t="s">
        <v>1</v>
      </c>
      <c r="F1858" s="176" t="s">
        <v>1314</v>
      </c>
      <c r="H1858" s="175" t="s">
        <v>1</v>
      </c>
      <c r="I1858" s="177"/>
      <c r="L1858" s="173"/>
      <c r="M1858" s="178"/>
      <c r="N1858" s="179"/>
      <c r="O1858" s="179"/>
      <c r="P1858" s="179"/>
      <c r="Q1858" s="179"/>
      <c r="R1858" s="179"/>
      <c r="S1858" s="179"/>
      <c r="T1858" s="180"/>
      <c r="AT1858" s="175" t="s">
        <v>167</v>
      </c>
      <c r="AU1858" s="175" t="s">
        <v>157</v>
      </c>
      <c r="AV1858" s="13" t="s">
        <v>81</v>
      </c>
      <c r="AW1858" s="13" t="s">
        <v>30</v>
      </c>
      <c r="AX1858" s="13" t="s">
        <v>76</v>
      </c>
      <c r="AY1858" s="175" t="s">
        <v>150</v>
      </c>
    </row>
    <row r="1859" spans="1:65" s="14" customFormat="1" ht="11.25">
      <c r="B1859" s="181"/>
      <c r="D1859" s="174" t="s">
        <v>167</v>
      </c>
      <c r="E1859" s="182" t="s">
        <v>1</v>
      </c>
      <c r="F1859" s="183" t="s">
        <v>81</v>
      </c>
      <c r="H1859" s="184">
        <v>1</v>
      </c>
      <c r="I1859" s="185"/>
      <c r="L1859" s="181"/>
      <c r="M1859" s="186"/>
      <c r="N1859" s="187"/>
      <c r="O1859" s="187"/>
      <c r="P1859" s="187"/>
      <c r="Q1859" s="187"/>
      <c r="R1859" s="187"/>
      <c r="S1859" s="187"/>
      <c r="T1859" s="188"/>
      <c r="AT1859" s="182" t="s">
        <v>167</v>
      </c>
      <c r="AU1859" s="182" t="s">
        <v>157</v>
      </c>
      <c r="AV1859" s="14" t="s">
        <v>157</v>
      </c>
      <c r="AW1859" s="14" t="s">
        <v>30</v>
      </c>
      <c r="AX1859" s="14" t="s">
        <v>81</v>
      </c>
      <c r="AY1859" s="182" t="s">
        <v>150</v>
      </c>
    </row>
    <row r="1860" spans="1:65" s="2" customFormat="1" ht="24" customHeight="1">
      <c r="A1860" s="33"/>
      <c r="B1860" s="158"/>
      <c r="C1860" s="159" t="s">
        <v>1671</v>
      </c>
      <c r="D1860" s="159" t="s">
        <v>152</v>
      </c>
      <c r="E1860" s="160" t="s">
        <v>1672</v>
      </c>
      <c r="F1860" s="161" t="s">
        <v>1673</v>
      </c>
      <c r="G1860" s="162" t="s">
        <v>155</v>
      </c>
      <c r="H1860" s="163">
        <v>1061.1600000000001</v>
      </c>
      <c r="I1860" s="164"/>
      <c r="J1860" s="163">
        <f>ROUND(I1860*H1860,3)</f>
        <v>0</v>
      </c>
      <c r="K1860" s="165"/>
      <c r="L1860" s="34"/>
      <c r="M1860" s="166" t="s">
        <v>1</v>
      </c>
      <c r="N1860" s="167" t="s">
        <v>42</v>
      </c>
      <c r="O1860" s="59"/>
      <c r="P1860" s="168">
        <f>O1860*H1860</f>
        <v>0</v>
      </c>
      <c r="Q1860" s="168">
        <v>0</v>
      </c>
      <c r="R1860" s="168">
        <f>Q1860*H1860</f>
        <v>0</v>
      </c>
      <c r="S1860" s="168">
        <v>0.01</v>
      </c>
      <c r="T1860" s="169">
        <f>S1860*H1860</f>
        <v>10.611600000000001</v>
      </c>
      <c r="U1860" s="33"/>
      <c r="V1860" s="33"/>
      <c r="W1860" s="33"/>
      <c r="X1860" s="33"/>
      <c r="Y1860" s="33"/>
      <c r="Z1860" s="33"/>
      <c r="AA1860" s="33"/>
      <c r="AB1860" s="33"/>
      <c r="AC1860" s="33"/>
      <c r="AD1860" s="33"/>
      <c r="AE1860" s="33"/>
      <c r="AR1860" s="170" t="s">
        <v>241</v>
      </c>
      <c r="AT1860" s="170" t="s">
        <v>152</v>
      </c>
      <c r="AU1860" s="170" t="s">
        <v>157</v>
      </c>
      <c r="AY1860" s="18" t="s">
        <v>150</v>
      </c>
      <c r="BE1860" s="171">
        <f>IF(N1860="základná",J1860,0)</f>
        <v>0</v>
      </c>
      <c r="BF1860" s="171">
        <f>IF(N1860="znížená",J1860,0)</f>
        <v>0</v>
      </c>
      <c r="BG1860" s="171">
        <f>IF(N1860="zákl. prenesená",J1860,0)</f>
        <v>0</v>
      </c>
      <c r="BH1860" s="171">
        <f>IF(N1860="zníž. prenesená",J1860,0)</f>
        <v>0</v>
      </c>
      <c r="BI1860" s="171">
        <f>IF(N1860="nulová",J1860,0)</f>
        <v>0</v>
      </c>
      <c r="BJ1860" s="18" t="s">
        <v>157</v>
      </c>
      <c r="BK1860" s="172">
        <f>ROUND(I1860*H1860,3)</f>
        <v>0</v>
      </c>
      <c r="BL1860" s="18" t="s">
        <v>241</v>
      </c>
      <c r="BM1860" s="170" t="s">
        <v>1674</v>
      </c>
    </row>
    <row r="1861" spans="1:65" s="2" customFormat="1" ht="16.5" customHeight="1">
      <c r="A1861" s="33"/>
      <c r="B1861" s="158"/>
      <c r="C1861" s="159" t="s">
        <v>1675</v>
      </c>
      <c r="D1861" s="159" t="s">
        <v>152</v>
      </c>
      <c r="E1861" s="160" t="s">
        <v>1676</v>
      </c>
      <c r="F1861" s="161" t="s">
        <v>1677</v>
      </c>
      <c r="G1861" s="162" t="s">
        <v>155</v>
      </c>
      <c r="H1861" s="163">
        <v>4462.0429999999997</v>
      </c>
      <c r="I1861" s="164"/>
      <c r="J1861" s="163">
        <f>ROUND(I1861*H1861,3)</f>
        <v>0</v>
      </c>
      <c r="K1861" s="165"/>
      <c r="L1861" s="34"/>
      <c r="M1861" s="166" t="s">
        <v>1</v>
      </c>
      <c r="N1861" s="167" t="s">
        <v>42</v>
      </c>
      <c r="O1861" s="59"/>
      <c r="P1861" s="168">
        <f>O1861*H1861</f>
        <v>0</v>
      </c>
      <c r="Q1861" s="168">
        <v>0</v>
      </c>
      <c r="R1861" s="168">
        <f>Q1861*H1861</f>
        <v>0</v>
      </c>
      <c r="S1861" s="168">
        <v>0</v>
      </c>
      <c r="T1861" s="169">
        <f>S1861*H1861</f>
        <v>0</v>
      </c>
      <c r="U1861" s="33"/>
      <c r="V1861" s="33"/>
      <c r="W1861" s="33"/>
      <c r="X1861" s="33"/>
      <c r="Y1861" s="33"/>
      <c r="Z1861" s="33"/>
      <c r="AA1861" s="33"/>
      <c r="AB1861" s="33"/>
      <c r="AC1861" s="33"/>
      <c r="AD1861" s="33"/>
      <c r="AE1861" s="33"/>
      <c r="AR1861" s="170" t="s">
        <v>241</v>
      </c>
      <c r="AT1861" s="170" t="s">
        <v>152</v>
      </c>
      <c r="AU1861" s="170" t="s">
        <v>157</v>
      </c>
      <c r="AY1861" s="18" t="s">
        <v>150</v>
      </c>
      <c r="BE1861" s="171">
        <f>IF(N1861="základná",J1861,0)</f>
        <v>0</v>
      </c>
      <c r="BF1861" s="171">
        <f>IF(N1861="znížená",J1861,0)</f>
        <v>0</v>
      </c>
      <c r="BG1861" s="171">
        <f>IF(N1861="zákl. prenesená",J1861,0)</f>
        <v>0</v>
      </c>
      <c r="BH1861" s="171">
        <f>IF(N1861="zníž. prenesená",J1861,0)</f>
        <v>0</v>
      </c>
      <c r="BI1861" s="171">
        <f>IF(N1861="nulová",J1861,0)</f>
        <v>0</v>
      </c>
      <c r="BJ1861" s="18" t="s">
        <v>157</v>
      </c>
      <c r="BK1861" s="172">
        <f>ROUND(I1861*H1861,3)</f>
        <v>0</v>
      </c>
      <c r="BL1861" s="18" t="s">
        <v>241</v>
      </c>
      <c r="BM1861" s="170" t="s">
        <v>1678</v>
      </c>
    </row>
    <row r="1862" spans="1:65" s="13" customFormat="1" ht="11.25">
      <c r="B1862" s="173"/>
      <c r="D1862" s="174" t="s">
        <v>167</v>
      </c>
      <c r="E1862" s="175" t="s">
        <v>1</v>
      </c>
      <c r="F1862" s="176" t="s">
        <v>212</v>
      </c>
      <c r="H1862" s="175" t="s">
        <v>1</v>
      </c>
      <c r="I1862" s="177"/>
      <c r="L1862" s="173"/>
      <c r="M1862" s="178"/>
      <c r="N1862" s="179"/>
      <c r="O1862" s="179"/>
      <c r="P1862" s="179"/>
      <c r="Q1862" s="179"/>
      <c r="R1862" s="179"/>
      <c r="S1862" s="179"/>
      <c r="T1862" s="180"/>
      <c r="AT1862" s="175" t="s">
        <v>167</v>
      </c>
      <c r="AU1862" s="175" t="s">
        <v>157</v>
      </c>
      <c r="AV1862" s="13" t="s">
        <v>81</v>
      </c>
      <c r="AW1862" s="13" t="s">
        <v>30</v>
      </c>
      <c r="AX1862" s="13" t="s">
        <v>76</v>
      </c>
      <c r="AY1862" s="175" t="s">
        <v>150</v>
      </c>
    </row>
    <row r="1863" spans="1:65" s="13" customFormat="1" ht="11.25">
      <c r="B1863" s="173"/>
      <c r="D1863" s="174" t="s">
        <v>167</v>
      </c>
      <c r="E1863" s="175" t="s">
        <v>1</v>
      </c>
      <c r="F1863" s="176" t="s">
        <v>691</v>
      </c>
      <c r="H1863" s="175" t="s">
        <v>1</v>
      </c>
      <c r="I1863" s="177"/>
      <c r="L1863" s="173"/>
      <c r="M1863" s="178"/>
      <c r="N1863" s="179"/>
      <c r="O1863" s="179"/>
      <c r="P1863" s="179"/>
      <c r="Q1863" s="179"/>
      <c r="R1863" s="179"/>
      <c r="S1863" s="179"/>
      <c r="T1863" s="180"/>
      <c r="AT1863" s="175" t="s">
        <v>167</v>
      </c>
      <c r="AU1863" s="175" t="s">
        <v>157</v>
      </c>
      <c r="AV1863" s="13" t="s">
        <v>81</v>
      </c>
      <c r="AW1863" s="13" t="s">
        <v>30</v>
      </c>
      <c r="AX1863" s="13" t="s">
        <v>76</v>
      </c>
      <c r="AY1863" s="175" t="s">
        <v>150</v>
      </c>
    </row>
    <row r="1864" spans="1:65" s="13" customFormat="1" ht="11.25">
      <c r="B1864" s="173"/>
      <c r="D1864" s="174" t="s">
        <v>167</v>
      </c>
      <c r="E1864" s="175" t="s">
        <v>1</v>
      </c>
      <c r="F1864" s="176" t="s">
        <v>692</v>
      </c>
      <c r="H1864" s="175" t="s">
        <v>1</v>
      </c>
      <c r="I1864" s="177"/>
      <c r="L1864" s="173"/>
      <c r="M1864" s="178"/>
      <c r="N1864" s="179"/>
      <c r="O1864" s="179"/>
      <c r="P1864" s="179"/>
      <c r="Q1864" s="179"/>
      <c r="R1864" s="179"/>
      <c r="S1864" s="179"/>
      <c r="T1864" s="180"/>
      <c r="AT1864" s="175" t="s">
        <v>167</v>
      </c>
      <c r="AU1864" s="175" t="s">
        <v>157</v>
      </c>
      <c r="AV1864" s="13" t="s">
        <v>81</v>
      </c>
      <c r="AW1864" s="13" t="s">
        <v>30</v>
      </c>
      <c r="AX1864" s="13" t="s">
        <v>76</v>
      </c>
      <c r="AY1864" s="175" t="s">
        <v>150</v>
      </c>
    </row>
    <row r="1865" spans="1:65" s="14" customFormat="1" ht="11.25">
      <c r="B1865" s="181"/>
      <c r="D1865" s="174" t="s">
        <v>167</v>
      </c>
      <c r="E1865" s="182" t="s">
        <v>1</v>
      </c>
      <c r="F1865" s="183" t="s">
        <v>693</v>
      </c>
      <c r="H1865" s="184">
        <v>135.37</v>
      </c>
      <c r="I1865" s="185"/>
      <c r="L1865" s="181"/>
      <c r="M1865" s="186"/>
      <c r="N1865" s="187"/>
      <c r="O1865" s="187"/>
      <c r="P1865" s="187"/>
      <c r="Q1865" s="187"/>
      <c r="R1865" s="187"/>
      <c r="S1865" s="187"/>
      <c r="T1865" s="188"/>
      <c r="AT1865" s="182" t="s">
        <v>167</v>
      </c>
      <c r="AU1865" s="182" t="s">
        <v>157</v>
      </c>
      <c r="AV1865" s="14" t="s">
        <v>157</v>
      </c>
      <c r="AW1865" s="14" t="s">
        <v>30</v>
      </c>
      <c r="AX1865" s="14" t="s">
        <v>76</v>
      </c>
      <c r="AY1865" s="182" t="s">
        <v>150</v>
      </c>
    </row>
    <row r="1866" spans="1:65" s="13" customFormat="1" ht="11.25">
      <c r="B1866" s="173"/>
      <c r="D1866" s="174" t="s">
        <v>167</v>
      </c>
      <c r="E1866" s="175" t="s">
        <v>1</v>
      </c>
      <c r="F1866" s="176" t="s">
        <v>694</v>
      </c>
      <c r="H1866" s="175" t="s">
        <v>1</v>
      </c>
      <c r="I1866" s="177"/>
      <c r="L1866" s="173"/>
      <c r="M1866" s="178"/>
      <c r="N1866" s="179"/>
      <c r="O1866" s="179"/>
      <c r="P1866" s="179"/>
      <c r="Q1866" s="179"/>
      <c r="R1866" s="179"/>
      <c r="S1866" s="179"/>
      <c r="T1866" s="180"/>
      <c r="AT1866" s="175" t="s">
        <v>167</v>
      </c>
      <c r="AU1866" s="175" t="s">
        <v>157</v>
      </c>
      <c r="AV1866" s="13" t="s">
        <v>81</v>
      </c>
      <c r="AW1866" s="13" t="s">
        <v>30</v>
      </c>
      <c r="AX1866" s="13" t="s">
        <v>76</v>
      </c>
      <c r="AY1866" s="175" t="s">
        <v>150</v>
      </c>
    </row>
    <row r="1867" spans="1:65" s="13" customFormat="1" ht="11.25">
      <c r="B1867" s="173"/>
      <c r="D1867" s="174" t="s">
        <v>167</v>
      </c>
      <c r="E1867" s="175" t="s">
        <v>1</v>
      </c>
      <c r="F1867" s="176" t="s">
        <v>695</v>
      </c>
      <c r="H1867" s="175" t="s">
        <v>1</v>
      </c>
      <c r="I1867" s="177"/>
      <c r="L1867" s="173"/>
      <c r="M1867" s="178"/>
      <c r="N1867" s="179"/>
      <c r="O1867" s="179"/>
      <c r="P1867" s="179"/>
      <c r="Q1867" s="179"/>
      <c r="R1867" s="179"/>
      <c r="S1867" s="179"/>
      <c r="T1867" s="180"/>
      <c r="AT1867" s="175" t="s">
        <v>167</v>
      </c>
      <c r="AU1867" s="175" t="s">
        <v>157</v>
      </c>
      <c r="AV1867" s="13" t="s">
        <v>81</v>
      </c>
      <c r="AW1867" s="13" t="s">
        <v>30</v>
      </c>
      <c r="AX1867" s="13" t="s">
        <v>76</v>
      </c>
      <c r="AY1867" s="175" t="s">
        <v>150</v>
      </c>
    </row>
    <row r="1868" spans="1:65" s="14" customFormat="1" ht="11.25">
      <c r="B1868" s="181"/>
      <c r="D1868" s="174" t="s">
        <v>167</v>
      </c>
      <c r="E1868" s="182" t="s">
        <v>1</v>
      </c>
      <c r="F1868" s="183" t="s">
        <v>696</v>
      </c>
      <c r="H1868" s="184">
        <v>32.159999999999997</v>
      </c>
      <c r="I1868" s="185"/>
      <c r="L1868" s="181"/>
      <c r="M1868" s="186"/>
      <c r="N1868" s="187"/>
      <c r="O1868" s="187"/>
      <c r="P1868" s="187"/>
      <c r="Q1868" s="187"/>
      <c r="R1868" s="187"/>
      <c r="S1868" s="187"/>
      <c r="T1868" s="188"/>
      <c r="AT1868" s="182" t="s">
        <v>167</v>
      </c>
      <c r="AU1868" s="182" t="s">
        <v>157</v>
      </c>
      <c r="AV1868" s="14" t="s">
        <v>157</v>
      </c>
      <c r="AW1868" s="14" t="s">
        <v>30</v>
      </c>
      <c r="AX1868" s="14" t="s">
        <v>76</v>
      </c>
      <c r="AY1868" s="182" t="s">
        <v>150</v>
      </c>
    </row>
    <row r="1869" spans="1:65" s="14" customFormat="1" ht="11.25">
      <c r="B1869" s="181"/>
      <c r="D1869" s="174" t="s">
        <v>167</v>
      </c>
      <c r="E1869" s="182" t="s">
        <v>1</v>
      </c>
      <c r="F1869" s="183" t="s">
        <v>697</v>
      </c>
      <c r="H1869" s="184">
        <v>-3.2</v>
      </c>
      <c r="I1869" s="185"/>
      <c r="L1869" s="181"/>
      <c r="M1869" s="186"/>
      <c r="N1869" s="187"/>
      <c r="O1869" s="187"/>
      <c r="P1869" s="187"/>
      <c r="Q1869" s="187"/>
      <c r="R1869" s="187"/>
      <c r="S1869" s="187"/>
      <c r="T1869" s="188"/>
      <c r="AT1869" s="182" t="s">
        <v>167</v>
      </c>
      <c r="AU1869" s="182" t="s">
        <v>157</v>
      </c>
      <c r="AV1869" s="14" t="s">
        <v>157</v>
      </c>
      <c r="AW1869" s="14" t="s">
        <v>30</v>
      </c>
      <c r="AX1869" s="14" t="s">
        <v>76</v>
      </c>
      <c r="AY1869" s="182" t="s">
        <v>150</v>
      </c>
    </row>
    <row r="1870" spans="1:65" s="13" customFormat="1" ht="11.25">
      <c r="B1870" s="173"/>
      <c r="D1870" s="174" t="s">
        <v>167</v>
      </c>
      <c r="E1870" s="175" t="s">
        <v>1</v>
      </c>
      <c r="F1870" s="176" t="s">
        <v>698</v>
      </c>
      <c r="H1870" s="175" t="s">
        <v>1</v>
      </c>
      <c r="I1870" s="177"/>
      <c r="L1870" s="173"/>
      <c r="M1870" s="178"/>
      <c r="N1870" s="179"/>
      <c r="O1870" s="179"/>
      <c r="P1870" s="179"/>
      <c r="Q1870" s="179"/>
      <c r="R1870" s="179"/>
      <c r="S1870" s="179"/>
      <c r="T1870" s="180"/>
      <c r="AT1870" s="175" t="s">
        <v>167</v>
      </c>
      <c r="AU1870" s="175" t="s">
        <v>157</v>
      </c>
      <c r="AV1870" s="13" t="s">
        <v>81</v>
      </c>
      <c r="AW1870" s="13" t="s">
        <v>30</v>
      </c>
      <c r="AX1870" s="13" t="s">
        <v>76</v>
      </c>
      <c r="AY1870" s="175" t="s">
        <v>150</v>
      </c>
    </row>
    <row r="1871" spans="1:65" s="14" customFormat="1" ht="11.25">
      <c r="B1871" s="181"/>
      <c r="D1871" s="174" t="s">
        <v>167</v>
      </c>
      <c r="E1871" s="182" t="s">
        <v>1</v>
      </c>
      <c r="F1871" s="183" t="s">
        <v>699</v>
      </c>
      <c r="H1871" s="184">
        <v>40.56</v>
      </c>
      <c r="I1871" s="185"/>
      <c r="L1871" s="181"/>
      <c r="M1871" s="186"/>
      <c r="N1871" s="187"/>
      <c r="O1871" s="187"/>
      <c r="P1871" s="187"/>
      <c r="Q1871" s="187"/>
      <c r="R1871" s="187"/>
      <c r="S1871" s="187"/>
      <c r="T1871" s="188"/>
      <c r="AT1871" s="182" t="s">
        <v>167</v>
      </c>
      <c r="AU1871" s="182" t="s">
        <v>157</v>
      </c>
      <c r="AV1871" s="14" t="s">
        <v>157</v>
      </c>
      <c r="AW1871" s="14" t="s">
        <v>30</v>
      </c>
      <c r="AX1871" s="14" t="s">
        <v>76</v>
      </c>
      <c r="AY1871" s="182" t="s">
        <v>150</v>
      </c>
    </row>
    <row r="1872" spans="1:65" s="14" customFormat="1" ht="11.25">
      <c r="B1872" s="181"/>
      <c r="D1872" s="174" t="s">
        <v>167</v>
      </c>
      <c r="E1872" s="182" t="s">
        <v>1</v>
      </c>
      <c r="F1872" s="183" t="s">
        <v>700</v>
      </c>
      <c r="H1872" s="184">
        <v>-1.6</v>
      </c>
      <c r="I1872" s="185"/>
      <c r="L1872" s="181"/>
      <c r="M1872" s="186"/>
      <c r="N1872" s="187"/>
      <c r="O1872" s="187"/>
      <c r="P1872" s="187"/>
      <c r="Q1872" s="187"/>
      <c r="R1872" s="187"/>
      <c r="S1872" s="187"/>
      <c r="T1872" s="188"/>
      <c r="AT1872" s="182" t="s">
        <v>167</v>
      </c>
      <c r="AU1872" s="182" t="s">
        <v>157</v>
      </c>
      <c r="AV1872" s="14" t="s">
        <v>157</v>
      </c>
      <c r="AW1872" s="14" t="s">
        <v>30</v>
      </c>
      <c r="AX1872" s="14" t="s">
        <v>76</v>
      </c>
      <c r="AY1872" s="182" t="s">
        <v>150</v>
      </c>
    </row>
    <row r="1873" spans="2:51" s="14" customFormat="1" ht="11.25">
      <c r="B1873" s="181"/>
      <c r="D1873" s="174" t="s">
        <v>167</v>
      </c>
      <c r="E1873" s="182" t="s">
        <v>1</v>
      </c>
      <c r="F1873" s="183" t="s">
        <v>701</v>
      </c>
      <c r="H1873" s="184">
        <v>-3.6</v>
      </c>
      <c r="I1873" s="185"/>
      <c r="L1873" s="181"/>
      <c r="M1873" s="186"/>
      <c r="N1873" s="187"/>
      <c r="O1873" s="187"/>
      <c r="P1873" s="187"/>
      <c r="Q1873" s="187"/>
      <c r="R1873" s="187"/>
      <c r="S1873" s="187"/>
      <c r="T1873" s="188"/>
      <c r="AT1873" s="182" t="s">
        <v>167</v>
      </c>
      <c r="AU1873" s="182" t="s">
        <v>157</v>
      </c>
      <c r="AV1873" s="14" t="s">
        <v>157</v>
      </c>
      <c r="AW1873" s="14" t="s">
        <v>30</v>
      </c>
      <c r="AX1873" s="14" t="s">
        <v>76</v>
      </c>
      <c r="AY1873" s="182" t="s">
        <v>150</v>
      </c>
    </row>
    <row r="1874" spans="2:51" s="13" customFormat="1" ht="11.25">
      <c r="B1874" s="173"/>
      <c r="D1874" s="174" t="s">
        <v>167</v>
      </c>
      <c r="E1874" s="175" t="s">
        <v>1</v>
      </c>
      <c r="F1874" s="176" t="s">
        <v>702</v>
      </c>
      <c r="H1874" s="175" t="s">
        <v>1</v>
      </c>
      <c r="I1874" s="177"/>
      <c r="L1874" s="173"/>
      <c r="M1874" s="178"/>
      <c r="N1874" s="179"/>
      <c r="O1874" s="179"/>
      <c r="P1874" s="179"/>
      <c r="Q1874" s="179"/>
      <c r="R1874" s="179"/>
      <c r="S1874" s="179"/>
      <c r="T1874" s="180"/>
      <c r="AT1874" s="175" t="s">
        <v>167</v>
      </c>
      <c r="AU1874" s="175" t="s">
        <v>157</v>
      </c>
      <c r="AV1874" s="13" t="s">
        <v>81</v>
      </c>
      <c r="AW1874" s="13" t="s">
        <v>30</v>
      </c>
      <c r="AX1874" s="13" t="s">
        <v>76</v>
      </c>
      <c r="AY1874" s="175" t="s">
        <v>150</v>
      </c>
    </row>
    <row r="1875" spans="2:51" s="14" customFormat="1" ht="11.25">
      <c r="B1875" s="181"/>
      <c r="D1875" s="174" t="s">
        <v>167</v>
      </c>
      <c r="E1875" s="182" t="s">
        <v>1</v>
      </c>
      <c r="F1875" s="183" t="s">
        <v>703</v>
      </c>
      <c r="H1875" s="184">
        <v>35.28</v>
      </c>
      <c r="I1875" s="185"/>
      <c r="L1875" s="181"/>
      <c r="M1875" s="186"/>
      <c r="N1875" s="187"/>
      <c r="O1875" s="187"/>
      <c r="P1875" s="187"/>
      <c r="Q1875" s="187"/>
      <c r="R1875" s="187"/>
      <c r="S1875" s="187"/>
      <c r="T1875" s="188"/>
      <c r="AT1875" s="182" t="s">
        <v>167</v>
      </c>
      <c r="AU1875" s="182" t="s">
        <v>157</v>
      </c>
      <c r="AV1875" s="14" t="s">
        <v>157</v>
      </c>
      <c r="AW1875" s="14" t="s">
        <v>30</v>
      </c>
      <c r="AX1875" s="14" t="s">
        <v>76</v>
      </c>
      <c r="AY1875" s="182" t="s">
        <v>150</v>
      </c>
    </row>
    <row r="1876" spans="2:51" s="14" customFormat="1" ht="11.25">
      <c r="B1876" s="181"/>
      <c r="D1876" s="174" t="s">
        <v>167</v>
      </c>
      <c r="E1876" s="182" t="s">
        <v>1</v>
      </c>
      <c r="F1876" s="183" t="s">
        <v>700</v>
      </c>
      <c r="H1876" s="184">
        <v>-1.6</v>
      </c>
      <c r="I1876" s="185"/>
      <c r="L1876" s="181"/>
      <c r="M1876" s="186"/>
      <c r="N1876" s="187"/>
      <c r="O1876" s="187"/>
      <c r="P1876" s="187"/>
      <c r="Q1876" s="187"/>
      <c r="R1876" s="187"/>
      <c r="S1876" s="187"/>
      <c r="T1876" s="188"/>
      <c r="AT1876" s="182" t="s">
        <v>167</v>
      </c>
      <c r="AU1876" s="182" t="s">
        <v>157</v>
      </c>
      <c r="AV1876" s="14" t="s">
        <v>157</v>
      </c>
      <c r="AW1876" s="14" t="s">
        <v>30</v>
      </c>
      <c r="AX1876" s="14" t="s">
        <v>76</v>
      </c>
      <c r="AY1876" s="182" t="s">
        <v>150</v>
      </c>
    </row>
    <row r="1877" spans="2:51" s="14" customFormat="1" ht="11.25">
      <c r="B1877" s="181"/>
      <c r="D1877" s="174" t="s">
        <v>167</v>
      </c>
      <c r="E1877" s="182" t="s">
        <v>1</v>
      </c>
      <c r="F1877" s="183" t="s">
        <v>701</v>
      </c>
      <c r="H1877" s="184">
        <v>-3.6</v>
      </c>
      <c r="I1877" s="185"/>
      <c r="L1877" s="181"/>
      <c r="M1877" s="186"/>
      <c r="N1877" s="187"/>
      <c r="O1877" s="187"/>
      <c r="P1877" s="187"/>
      <c r="Q1877" s="187"/>
      <c r="R1877" s="187"/>
      <c r="S1877" s="187"/>
      <c r="T1877" s="188"/>
      <c r="AT1877" s="182" t="s">
        <v>167</v>
      </c>
      <c r="AU1877" s="182" t="s">
        <v>157</v>
      </c>
      <c r="AV1877" s="14" t="s">
        <v>157</v>
      </c>
      <c r="AW1877" s="14" t="s">
        <v>30</v>
      </c>
      <c r="AX1877" s="14" t="s">
        <v>76</v>
      </c>
      <c r="AY1877" s="182" t="s">
        <v>150</v>
      </c>
    </row>
    <row r="1878" spans="2:51" s="13" customFormat="1" ht="11.25">
      <c r="B1878" s="173"/>
      <c r="D1878" s="174" t="s">
        <v>167</v>
      </c>
      <c r="E1878" s="175" t="s">
        <v>1</v>
      </c>
      <c r="F1878" s="176" t="s">
        <v>704</v>
      </c>
      <c r="H1878" s="175" t="s">
        <v>1</v>
      </c>
      <c r="I1878" s="177"/>
      <c r="L1878" s="173"/>
      <c r="M1878" s="178"/>
      <c r="N1878" s="179"/>
      <c r="O1878" s="179"/>
      <c r="P1878" s="179"/>
      <c r="Q1878" s="179"/>
      <c r="R1878" s="179"/>
      <c r="S1878" s="179"/>
      <c r="T1878" s="180"/>
      <c r="AT1878" s="175" t="s">
        <v>167</v>
      </c>
      <c r="AU1878" s="175" t="s">
        <v>157</v>
      </c>
      <c r="AV1878" s="13" t="s">
        <v>81</v>
      </c>
      <c r="AW1878" s="13" t="s">
        <v>30</v>
      </c>
      <c r="AX1878" s="13" t="s">
        <v>76</v>
      </c>
      <c r="AY1878" s="175" t="s">
        <v>150</v>
      </c>
    </row>
    <row r="1879" spans="2:51" s="14" customFormat="1" ht="11.25">
      <c r="B1879" s="181"/>
      <c r="D1879" s="174" t="s">
        <v>167</v>
      </c>
      <c r="E1879" s="182" t="s">
        <v>1</v>
      </c>
      <c r="F1879" s="183" t="s">
        <v>705</v>
      </c>
      <c r="H1879" s="184">
        <v>54.72</v>
      </c>
      <c r="I1879" s="185"/>
      <c r="L1879" s="181"/>
      <c r="M1879" s="186"/>
      <c r="N1879" s="187"/>
      <c r="O1879" s="187"/>
      <c r="P1879" s="187"/>
      <c r="Q1879" s="187"/>
      <c r="R1879" s="187"/>
      <c r="S1879" s="187"/>
      <c r="T1879" s="188"/>
      <c r="AT1879" s="182" t="s">
        <v>167</v>
      </c>
      <c r="AU1879" s="182" t="s">
        <v>157</v>
      </c>
      <c r="AV1879" s="14" t="s">
        <v>157</v>
      </c>
      <c r="AW1879" s="14" t="s">
        <v>30</v>
      </c>
      <c r="AX1879" s="14" t="s">
        <v>76</v>
      </c>
      <c r="AY1879" s="182" t="s">
        <v>150</v>
      </c>
    </row>
    <row r="1880" spans="2:51" s="14" customFormat="1" ht="11.25">
      <c r="B1880" s="181"/>
      <c r="D1880" s="174" t="s">
        <v>167</v>
      </c>
      <c r="E1880" s="182" t="s">
        <v>1</v>
      </c>
      <c r="F1880" s="183" t="s">
        <v>706</v>
      </c>
      <c r="H1880" s="184">
        <v>-1.4</v>
      </c>
      <c r="I1880" s="185"/>
      <c r="L1880" s="181"/>
      <c r="M1880" s="186"/>
      <c r="N1880" s="187"/>
      <c r="O1880" s="187"/>
      <c r="P1880" s="187"/>
      <c r="Q1880" s="187"/>
      <c r="R1880" s="187"/>
      <c r="S1880" s="187"/>
      <c r="T1880" s="188"/>
      <c r="AT1880" s="182" t="s">
        <v>167</v>
      </c>
      <c r="AU1880" s="182" t="s">
        <v>157</v>
      </c>
      <c r="AV1880" s="14" t="s">
        <v>157</v>
      </c>
      <c r="AW1880" s="14" t="s">
        <v>30</v>
      </c>
      <c r="AX1880" s="14" t="s">
        <v>76</v>
      </c>
      <c r="AY1880" s="182" t="s">
        <v>150</v>
      </c>
    </row>
    <row r="1881" spans="2:51" s="14" customFormat="1" ht="11.25">
      <c r="B1881" s="181"/>
      <c r="D1881" s="174" t="s">
        <v>167</v>
      </c>
      <c r="E1881" s="182" t="s">
        <v>1</v>
      </c>
      <c r="F1881" s="183" t="s">
        <v>700</v>
      </c>
      <c r="H1881" s="184">
        <v>-1.6</v>
      </c>
      <c r="I1881" s="185"/>
      <c r="L1881" s="181"/>
      <c r="M1881" s="186"/>
      <c r="N1881" s="187"/>
      <c r="O1881" s="187"/>
      <c r="P1881" s="187"/>
      <c r="Q1881" s="187"/>
      <c r="R1881" s="187"/>
      <c r="S1881" s="187"/>
      <c r="T1881" s="188"/>
      <c r="AT1881" s="182" t="s">
        <v>167</v>
      </c>
      <c r="AU1881" s="182" t="s">
        <v>157</v>
      </c>
      <c r="AV1881" s="14" t="s">
        <v>157</v>
      </c>
      <c r="AW1881" s="14" t="s">
        <v>30</v>
      </c>
      <c r="AX1881" s="14" t="s">
        <v>76</v>
      </c>
      <c r="AY1881" s="182" t="s">
        <v>150</v>
      </c>
    </row>
    <row r="1882" spans="2:51" s="13" customFormat="1" ht="11.25">
      <c r="B1882" s="173"/>
      <c r="D1882" s="174" t="s">
        <v>167</v>
      </c>
      <c r="E1882" s="175" t="s">
        <v>1</v>
      </c>
      <c r="F1882" s="176" t="s">
        <v>707</v>
      </c>
      <c r="H1882" s="175" t="s">
        <v>1</v>
      </c>
      <c r="I1882" s="177"/>
      <c r="L1882" s="173"/>
      <c r="M1882" s="178"/>
      <c r="N1882" s="179"/>
      <c r="O1882" s="179"/>
      <c r="P1882" s="179"/>
      <c r="Q1882" s="179"/>
      <c r="R1882" s="179"/>
      <c r="S1882" s="179"/>
      <c r="T1882" s="180"/>
      <c r="AT1882" s="175" t="s">
        <v>167</v>
      </c>
      <c r="AU1882" s="175" t="s">
        <v>157</v>
      </c>
      <c r="AV1882" s="13" t="s">
        <v>81</v>
      </c>
      <c r="AW1882" s="13" t="s">
        <v>30</v>
      </c>
      <c r="AX1882" s="13" t="s">
        <v>76</v>
      </c>
      <c r="AY1882" s="175" t="s">
        <v>150</v>
      </c>
    </row>
    <row r="1883" spans="2:51" s="14" customFormat="1" ht="11.25">
      <c r="B1883" s="181"/>
      <c r="D1883" s="174" t="s">
        <v>167</v>
      </c>
      <c r="E1883" s="182" t="s">
        <v>1</v>
      </c>
      <c r="F1883" s="183" t="s">
        <v>705</v>
      </c>
      <c r="H1883" s="184">
        <v>54.72</v>
      </c>
      <c r="I1883" s="185"/>
      <c r="L1883" s="181"/>
      <c r="M1883" s="186"/>
      <c r="N1883" s="187"/>
      <c r="O1883" s="187"/>
      <c r="P1883" s="187"/>
      <c r="Q1883" s="187"/>
      <c r="R1883" s="187"/>
      <c r="S1883" s="187"/>
      <c r="T1883" s="188"/>
      <c r="AT1883" s="182" t="s">
        <v>167</v>
      </c>
      <c r="AU1883" s="182" t="s">
        <v>157</v>
      </c>
      <c r="AV1883" s="14" t="s">
        <v>157</v>
      </c>
      <c r="AW1883" s="14" t="s">
        <v>30</v>
      </c>
      <c r="AX1883" s="14" t="s">
        <v>76</v>
      </c>
      <c r="AY1883" s="182" t="s">
        <v>150</v>
      </c>
    </row>
    <row r="1884" spans="2:51" s="14" customFormat="1" ht="11.25">
      <c r="B1884" s="181"/>
      <c r="D1884" s="174" t="s">
        <v>167</v>
      </c>
      <c r="E1884" s="182" t="s">
        <v>1</v>
      </c>
      <c r="F1884" s="183" t="s">
        <v>706</v>
      </c>
      <c r="H1884" s="184">
        <v>-1.4</v>
      </c>
      <c r="I1884" s="185"/>
      <c r="L1884" s="181"/>
      <c r="M1884" s="186"/>
      <c r="N1884" s="187"/>
      <c r="O1884" s="187"/>
      <c r="P1884" s="187"/>
      <c r="Q1884" s="187"/>
      <c r="R1884" s="187"/>
      <c r="S1884" s="187"/>
      <c r="T1884" s="188"/>
      <c r="AT1884" s="182" t="s">
        <v>167</v>
      </c>
      <c r="AU1884" s="182" t="s">
        <v>157</v>
      </c>
      <c r="AV1884" s="14" t="s">
        <v>157</v>
      </c>
      <c r="AW1884" s="14" t="s">
        <v>30</v>
      </c>
      <c r="AX1884" s="14" t="s">
        <v>76</v>
      </c>
      <c r="AY1884" s="182" t="s">
        <v>150</v>
      </c>
    </row>
    <row r="1885" spans="2:51" s="14" customFormat="1" ht="11.25">
      <c r="B1885" s="181"/>
      <c r="D1885" s="174" t="s">
        <v>167</v>
      </c>
      <c r="E1885" s="182" t="s">
        <v>1</v>
      </c>
      <c r="F1885" s="183" t="s">
        <v>700</v>
      </c>
      <c r="H1885" s="184">
        <v>-1.6</v>
      </c>
      <c r="I1885" s="185"/>
      <c r="L1885" s="181"/>
      <c r="M1885" s="186"/>
      <c r="N1885" s="187"/>
      <c r="O1885" s="187"/>
      <c r="P1885" s="187"/>
      <c r="Q1885" s="187"/>
      <c r="R1885" s="187"/>
      <c r="S1885" s="187"/>
      <c r="T1885" s="188"/>
      <c r="AT1885" s="182" t="s">
        <v>167</v>
      </c>
      <c r="AU1885" s="182" t="s">
        <v>157</v>
      </c>
      <c r="AV1885" s="14" t="s">
        <v>157</v>
      </c>
      <c r="AW1885" s="14" t="s">
        <v>30</v>
      </c>
      <c r="AX1885" s="14" t="s">
        <v>76</v>
      </c>
      <c r="AY1885" s="182" t="s">
        <v>150</v>
      </c>
    </row>
    <row r="1886" spans="2:51" s="13" customFormat="1" ht="11.25">
      <c r="B1886" s="173"/>
      <c r="D1886" s="174" t="s">
        <v>167</v>
      </c>
      <c r="E1886" s="175" t="s">
        <v>1</v>
      </c>
      <c r="F1886" s="176" t="s">
        <v>708</v>
      </c>
      <c r="H1886" s="175" t="s">
        <v>1</v>
      </c>
      <c r="I1886" s="177"/>
      <c r="L1886" s="173"/>
      <c r="M1886" s="178"/>
      <c r="N1886" s="179"/>
      <c r="O1886" s="179"/>
      <c r="P1886" s="179"/>
      <c r="Q1886" s="179"/>
      <c r="R1886" s="179"/>
      <c r="S1886" s="179"/>
      <c r="T1886" s="180"/>
      <c r="AT1886" s="175" t="s">
        <v>167</v>
      </c>
      <c r="AU1886" s="175" t="s">
        <v>157</v>
      </c>
      <c r="AV1886" s="13" t="s">
        <v>81</v>
      </c>
      <c r="AW1886" s="13" t="s">
        <v>30</v>
      </c>
      <c r="AX1886" s="13" t="s">
        <v>76</v>
      </c>
      <c r="AY1886" s="175" t="s">
        <v>150</v>
      </c>
    </row>
    <row r="1887" spans="2:51" s="14" customFormat="1" ht="11.25">
      <c r="B1887" s="181"/>
      <c r="D1887" s="174" t="s">
        <v>167</v>
      </c>
      <c r="E1887" s="182" t="s">
        <v>1</v>
      </c>
      <c r="F1887" s="183" t="s">
        <v>709</v>
      </c>
      <c r="H1887" s="184">
        <v>50.88</v>
      </c>
      <c r="I1887" s="185"/>
      <c r="L1887" s="181"/>
      <c r="M1887" s="186"/>
      <c r="N1887" s="187"/>
      <c r="O1887" s="187"/>
      <c r="P1887" s="187"/>
      <c r="Q1887" s="187"/>
      <c r="R1887" s="187"/>
      <c r="S1887" s="187"/>
      <c r="T1887" s="188"/>
      <c r="AT1887" s="182" t="s">
        <v>167</v>
      </c>
      <c r="AU1887" s="182" t="s">
        <v>157</v>
      </c>
      <c r="AV1887" s="14" t="s">
        <v>157</v>
      </c>
      <c r="AW1887" s="14" t="s">
        <v>30</v>
      </c>
      <c r="AX1887" s="14" t="s">
        <v>76</v>
      </c>
      <c r="AY1887" s="182" t="s">
        <v>150</v>
      </c>
    </row>
    <row r="1888" spans="2:51" s="14" customFormat="1" ht="11.25">
      <c r="B1888" s="181"/>
      <c r="D1888" s="174" t="s">
        <v>167</v>
      </c>
      <c r="E1888" s="182" t="s">
        <v>1</v>
      </c>
      <c r="F1888" s="183" t="s">
        <v>700</v>
      </c>
      <c r="H1888" s="184">
        <v>-1.6</v>
      </c>
      <c r="I1888" s="185"/>
      <c r="L1888" s="181"/>
      <c r="M1888" s="186"/>
      <c r="N1888" s="187"/>
      <c r="O1888" s="187"/>
      <c r="P1888" s="187"/>
      <c r="Q1888" s="187"/>
      <c r="R1888" s="187"/>
      <c r="S1888" s="187"/>
      <c r="T1888" s="188"/>
      <c r="AT1888" s="182" t="s">
        <v>167</v>
      </c>
      <c r="AU1888" s="182" t="s">
        <v>157</v>
      </c>
      <c r="AV1888" s="14" t="s">
        <v>157</v>
      </c>
      <c r="AW1888" s="14" t="s">
        <v>30</v>
      </c>
      <c r="AX1888" s="14" t="s">
        <v>76</v>
      </c>
      <c r="AY1888" s="182" t="s">
        <v>150</v>
      </c>
    </row>
    <row r="1889" spans="2:51" s="13" customFormat="1" ht="11.25">
      <c r="B1889" s="173"/>
      <c r="D1889" s="174" t="s">
        <v>167</v>
      </c>
      <c r="E1889" s="175" t="s">
        <v>1</v>
      </c>
      <c r="F1889" s="176" t="s">
        <v>710</v>
      </c>
      <c r="H1889" s="175" t="s">
        <v>1</v>
      </c>
      <c r="I1889" s="177"/>
      <c r="L1889" s="173"/>
      <c r="M1889" s="178"/>
      <c r="N1889" s="179"/>
      <c r="O1889" s="179"/>
      <c r="P1889" s="179"/>
      <c r="Q1889" s="179"/>
      <c r="R1889" s="179"/>
      <c r="S1889" s="179"/>
      <c r="T1889" s="180"/>
      <c r="AT1889" s="175" t="s">
        <v>167</v>
      </c>
      <c r="AU1889" s="175" t="s">
        <v>157</v>
      </c>
      <c r="AV1889" s="13" t="s">
        <v>81</v>
      </c>
      <c r="AW1889" s="13" t="s">
        <v>30</v>
      </c>
      <c r="AX1889" s="13" t="s">
        <v>76</v>
      </c>
      <c r="AY1889" s="175" t="s">
        <v>150</v>
      </c>
    </row>
    <row r="1890" spans="2:51" s="14" customFormat="1" ht="11.25">
      <c r="B1890" s="181"/>
      <c r="D1890" s="174" t="s">
        <v>167</v>
      </c>
      <c r="E1890" s="182" t="s">
        <v>1</v>
      </c>
      <c r="F1890" s="183" t="s">
        <v>711</v>
      </c>
      <c r="H1890" s="184">
        <v>4.76</v>
      </c>
      <c r="I1890" s="185"/>
      <c r="L1890" s="181"/>
      <c r="M1890" s="186"/>
      <c r="N1890" s="187"/>
      <c r="O1890" s="187"/>
      <c r="P1890" s="187"/>
      <c r="Q1890" s="187"/>
      <c r="R1890" s="187"/>
      <c r="S1890" s="187"/>
      <c r="T1890" s="188"/>
      <c r="AT1890" s="182" t="s">
        <v>167</v>
      </c>
      <c r="AU1890" s="182" t="s">
        <v>157</v>
      </c>
      <c r="AV1890" s="14" t="s">
        <v>157</v>
      </c>
      <c r="AW1890" s="14" t="s">
        <v>30</v>
      </c>
      <c r="AX1890" s="14" t="s">
        <v>76</v>
      </c>
      <c r="AY1890" s="182" t="s">
        <v>150</v>
      </c>
    </row>
    <row r="1891" spans="2:51" s="16" customFormat="1" ht="11.25">
      <c r="B1891" s="197"/>
      <c r="D1891" s="174" t="s">
        <v>167</v>
      </c>
      <c r="E1891" s="198" t="s">
        <v>1</v>
      </c>
      <c r="F1891" s="199" t="s">
        <v>299</v>
      </c>
      <c r="H1891" s="200">
        <v>387.25</v>
      </c>
      <c r="I1891" s="201"/>
      <c r="L1891" s="197"/>
      <c r="M1891" s="202"/>
      <c r="N1891" s="203"/>
      <c r="O1891" s="203"/>
      <c r="P1891" s="203"/>
      <c r="Q1891" s="203"/>
      <c r="R1891" s="203"/>
      <c r="S1891" s="203"/>
      <c r="T1891" s="204"/>
      <c r="AT1891" s="198" t="s">
        <v>167</v>
      </c>
      <c r="AU1891" s="198" t="s">
        <v>157</v>
      </c>
      <c r="AV1891" s="16" t="s">
        <v>162</v>
      </c>
      <c r="AW1891" s="16" t="s">
        <v>30</v>
      </c>
      <c r="AX1891" s="16" t="s">
        <v>76</v>
      </c>
      <c r="AY1891" s="198" t="s">
        <v>150</v>
      </c>
    </row>
    <row r="1892" spans="2:51" s="13" customFormat="1" ht="11.25">
      <c r="B1892" s="173"/>
      <c r="D1892" s="174" t="s">
        <v>167</v>
      </c>
      <c r="E1892" s="175" t="s">
        <v>1</v>
      </c>
      <c r="F1892" s="176" t="s">
        <v>215</v>
      </c>
      <c r="H1892" s="175" t="s">
        <v>1</v>
      </c>
      <c r="I1892" s="177"/>
      <c r="L1892" s="173"/>
      <c r="M1892" s="178"/>
      <c r="N1892" s="179"/>
      <c r="O1892" s="179"/>
      <c r="P1892" s="179"/>
      <c r="Q1892" s="179"/>
      <c r="R1892" s="179"/>
      <c r="S1892" s="179"/>
      <c r="T1892" s="180"/>
      <c r="AT1892" s="175" t="s">
        <v>167</v>
      </c>
      <c r="AU1892" s="175" t="s">
        <v>157</v>
      </c>
      <c r="AV1892" s="13" t="s">
        <v>81</v>
      </c>
      <c r="AW1892" s="13" t="s">
        <v>30</v>
      </c>
      <c r="AX1892" s="13" t="s">
        <v>76</v>
      </c>
      <c r="AY1892" s="175" t="s">
        <v>150</v>
      </c>
    </row>
    <row r="1893" spans="2:51" s="13" customFormat="1" ht="11.25">
      <c r="B1893" s="173"/>
      <c r="D1893" s="174" t="s">
        <v>167</v>
      </c>
      <c r="E1893" s="175" t="s">
        <v>1</v>
      </c>
      <c r="F1893" s="176" t="s">
        <v>692</v>
      </c>
      <c r="H1893" s="175" t="s">
        <v>1</v>
      </c>
      <c r="I1893" s="177"/>
      <c r="L1893" s="173"/>
      <c r="M1893" s="178"/>
      <c r="N1893" s="179"/>
      <c r="O1893" s="179"/>
      <c r="P1893" s="179"/>
      <c r="Q1893" s="179"/>
      <c r="R1893" s="179"/>
      <c r="S1893" s="179"/>
      <c r="T1893" s="180"/>
      <c r="AT1893" s="175" t="s">
        <v>167</v>
      </c>
      <c r="AU1893" s="175" t="s">
        <v>157</v>
      </c>
      <c r="AV1893" s="13" t="s">
        <v>81</v>
      </c>
      <c r="AW1893" s="13" t="s">
        <v>30</v>
      </c>
      <c r="AX1893" s="13" t="s">
        <v>76</v>
      </c>
      <c r="AY1893" s="175" t="s">
        <v>150</v>
      </c>
    </row>
    <row r="1894" spans="2:51" s="14" customFormat="1" ht="11.25">
      <c r="B1894" s="181"/>
      <c r="D1894" s="174" t="s">
        <v>167</v>
      </c>
      <c r="E1894" s="182" t="s">
        <v>1</v>
      </c>
      <c r="F1894" s="183" t="s">
        <v>712</v>
      </c>
      <c r="H1894" s="184">
        <v>585.24</v>
      </c>
      <c r="I1894" s="185"/>
      <c r="L1894" s="181"/>
      <c r="M1894" s="186"/>
      <c r="N1894" s="187"/>
      <c r="O1894" s="187"/>
      <c r="P1894" s="187"/>
      <c r="Q1894" s="187"/>
      <c r="R1894" s="187"/>
      <c r="S1894" s="187"/>
      <c r="T1894" s="188"/>
      <c r="AT1894" s="182" t="s">
        <v>167</v>
      </c>
      <c r="AU1894" s="182" t="s">
        <v>157</v>
      </c>
      <c r="AV1894" s="14" t="s">
        <v>157</v>
      </c>
      <c r="AW1894" s="14" t="s">
        <v>30</v>
      </c>
      <c r="AX1894" s="14" t="s">
        <v>76</v>
      </c>
      <c r="AY1894" s="182" t="s">
        <v>150</v>
      </c>
    </row>
    <row r="1895" spans="2:51" s="13" customFormat="1" ht="11.25">
      <c r="B1895" s="173"/>
      <c r="D1895" s="174" t="s">
        <v>167</v>
      </c>
      <c r="E1895" s="175" t="s">
        <v>1</v>
      </c>
      <c r="F1895" s="176" t="s">
        <v>694</v>
      </c>
      <c r="H1895" s="175" t="s">
        <v>1</v>
      </c>
      <c r="I1895" s="177"/>
      <c r="L1895" s="173"/>
      <c r="M1895" s="178"/>
      <c r="N1895" s="179"/>
      <c r="O1895" s="179"/>
      <c r="P1895" s="179"/>
      <c r="Q1895" s="179"/>
      <c r="R1895" s="179"/>
      <c r="S1895" s="179"/>
      <c r="T1895" s="180"/>
      <c r="AT1895" s="175" t="s">
        <v>167</v>
      </c>
      <c r="AU1895" s="175" t="s">
        <v>157</v>
      </c>
      <c r="AV1895" s="13" t="s">
        <v>81</v>
      </c>
      <c r="AW1895" s="13" t="s">
        <v>30</v>
      </c>
      <c r="AX1895" s="13" t="s">
        <v>76</v>
      </c>
      <c r="AY1895" s="175" t="s">
        <v>150</v>
      </c>
    </row>
    <row r="1896" spans="2:51" s="13" customFormat="1" ht="11.25">
      <c r="B1896" s="173"/>
      <c r="D1896" s="174" t="s">
        <v>167</v>
      </c>
      <c r="E1896" s="175" t="s">
        <v>1</v>
      </c>
      <c r="F1896" s="176" t="s">
        <v>713</v>
      </c>
      <c r="H1896" s="175" t="s">
        <v>1</v>
      </c>
      <c r="I1896" s="177"/>
      <c r="L1896" s="173"/>
      <c r="M1896" s="178"/>
      <c r="N1896" s="179"/>
      <c r="O1896" s="179"/>
      <c r="P1896" s="179"/>
      <c r="Q1896" s="179"/>
      <c r="R1896" s="179"/>
      <c r="S1896" s="179"/>
      <c r="T1896" s="180"/>
      <c r="AT1896" s="175" t="s">
        <v>167</v>
      </c>
      <c r="AU1896" s="175" t="s">
        <v>157</v>
      </c>
      <c r="AV1896" s="13" t="s">
        <v>81</v>
      </c>
      <c r="AW1896" s="13" t="s">
        <v>30</v>
      </c>
      <c r="AX1896" s="13" t="s">
        <v>76</v>
      </c>
      <c r="AY1896" s="175" t="s">
        <v>150</v>
      </c>
    </row>
    <row r="1897" spans="2:51" s="14" customFormat="1" ht="11.25">
      <c r="B1897" s="181"/>
      <c r="D1897" s="174" t="s">
        <v>167</v>
      </c>
      <c r="E1897" s="182" t="s">
        <v>1</v>
      </c>
      <c r="F1897" s="183" t="s">
        <v>714</v>
      </c>
      <c r="H1897" s="184">
        <v>45.134999999999998</v>
      </c>
      <c r="I1897" s="185"/>
      <c r="L1897" s="181"/>
      <c r="M1897" s="186"/>
      <c r="N1897" s="187"/>
      <c r="O1897" s="187"/>
      <c r="P1897" s="187"/>
      <c r="Q1897" s="187"/>
      <c r="R1897" s="187"/>
      <c r="S1897" s="187"/>
      <c r="T1897" s="188"/>
      <c r="AT1897" s="182" t="s">
        <v>167</v>
      </c>
      <c r="AU1897" s="182" t="s">
        <v>157</v>
      </c>
      <c r="AV1897" s="14" t="s">
        <v>157</v>
      </c>
      <c r="AW1897" s="14" t="s">
        <v>30</v>
      </c>
      <c r="AX1897" s="14" t="s">
        <v>76</v>
      </c>
      <c r="AY1897" s="182" t="s">
        <v>150</v>
      </c>
    </row>
    <row r="1898" spans="2:51" s="14" customFormat="1" ht="11.25">
      <c r="B1898" s="181"/>
      <c r="D1898" s="174" t="s">
        <v>167</v>
      </c>
      <c r="E1898" s="182" t="s">
        <v>1</v>
      </c>
      <c r="F1898" s="183" t="s">
        <v>715</v>
      </c>
      <c r="H1898" s="184">
        <v>-7.56</v>
      </c>
      <c r="I1898" s="185"/>
      <c r="L1898" s="181"/>
      <c r="M1898" s="186"/>
      <c r="N1898" s="187"/>
      <c r="O1898" s="187"/>
      <c r="P1898" s="187"/>
      <c r="Q1898" s="187"/>
      <c r="R1898" s="187"/>
      <c r="S1898" s="187"/>
      <c r="T1898" s="188"/>
      <c r="AT1898" s="182" t="s">
        <v>167</v>
      </c>
      <c r="AU1898" s="182" t="s">
        <v>157</v>
      </c>
      <c r="AV1898" s="14" t="s">
        <v>157</v>
      </c>
      <c r="AW1898" s="14" t="s">
        <v>30</v>
      </c>
      <c r="AX1898" s="14" t="s">
        <v>76</v>
      </c>
      <c r="AY1898" s="182" t="s">
        <v>150</v>
      </c>
    </row>
    <row r="1899" spans="2:51" s="14" customFormat="1" ht="11.25">
      <c r="B1899" s="181"/>
      <c r="D1899" s="174" t="s">
        <v>167</v>
      </c>
      <c r="E1899" s="182" t="s">
        <v>1</v>
      </c>
      <c r="F1899" s="183" t="s">
        <v>716</v>
      </c>
      <c r="H1899" s="184">
        <v>-2.9</v>
      </c>
      <c r="I1899" s="185"/>
      <c r="L1899" s="181"/>
      <c r="M1899" s="186"/>
      <c r="N1899" s="187"/>
      <c r="O1899" s="187"/>
      <c r="P1899" s="187"/>
      <c r="Q1899" s="187"/>
      <c r="R1899" s="187"/>
      <c r="S1899" s="187"/>
      <c r="T1899" s="188"/>
      <c r="AT1899" s="182" t="s">
        <v>167</v>
      </c>
      <c r="AU1899" s="182" t="s">
        <v>157</v>
      </c>
      <c r="AV1899" s="14" t="s">
        <v>157</v>
      </c>
      <c r="AW1899" s="14" t="s">
        <v>30</v>
      </c>
      <c r="AX1899" s="14" t="s">
        <v>76</v>
      </c>
      <c r="AY1899" s="182" t="s">
        <v>150</v>
      </c>
    </row>
    <row r="1900" spans="2:51" s="14" customFormat="1" ht="11.25">
      <c r="B1900" s="181"/>
      <c r="D1900" s="174" t="s">
        <v>167</v>
      </c>
      <c r="E1900" s="182" t="s">
        <v>1</v>
      </c>
      <c r="F1900" s="183" t="s">
        <v>717</v>
      </c>
      <c r="H1900" s="184">
        <v>-1.8</v>
      </c>
      <c r="I1900" s="185"/>
      <c r="L1900" s="181"/>
      <c r="M1900" s="186"/>
      <c r="N1900" s="187"/>
      <c r="O1900" s="187"/>
      <c r="P1900" s="187"/>
      <c r="Q1900" s="187"/>
      <c r="R1900" s="187"/>
      <c r="S1900" s="187"/>
      <c r="T1900" s="188"/>
      <c r="AT1900" s="182" t="s">
        <v>167</v>
      </c>
      <c r="AU1900" s="182" t="s">
        <v>157</v>
      </c>
      <c r="AV1900" s="14" t="s">
        <v>157</v>
      </c>
      <c r="AW1900" s="14" t="s">
        <v>30</v>
      </c>
      <c r="AX1900" s="14" t="s">
        <v>76</v>
      </c>
      <c r="AY1900" s="182" t="s">
        <v>150</v>
      </c>
    </row>
    <row r="1901" spans="2:51" s="13" customFormat="1" ht="11.25">
      <c r="B1901" s="173"/>
      <c r="D1901" s="174" t="s">
        <v>167</v>
      </c>
      <c r="E1901" s="175" t="s">
        <v>1</v>
      </c>
      <c r="F1901" s="176" t="s">
        <v>718</v>
      </c>
      <c r="H1901" s="175" t="s">
        <v>1</v>
      </c>
      <c r="I1901" s="177"/>
      <c r="L1901" s="173"/>
      <c r="M1901" s="178"/>
      <c r="N1901" s="179"/>
      <c r="O1901" s="179"/>
      <c r="P1901" s="179"/>
      <c r="Q1901" s="179"/>
      <c r="R1901" s="179"/>
      <c r="S1901" s="179"/>
      <c r="T1901" s="180"/>
      <c r="AT1901" s="175" t="s">
        <v>167</v>
      </c>
      <c r="AU1901" s="175" t="s">
        <v>157</v>
      </c>
      <c r="AV1901" s="13" t="s">
        <v>81</v>
      </c>
      <c r="AW1901" s="13" t="s">
        <v>30</v>
      </c>
      <c r="AX1901" s="13" t="s">
        <v>76</v>
      </c>
      <c r="AY1901" s="175" t="s">
        <v>150</v>
      </c>
    </row>
    <row r="1902" spans="2:51" s="14" customFormat="1" ht="11.25">
      <c r="B1902" s="181"/>
      <c r="D1902" s="174" t="s">
        <v>167</v>
      </c>
      <c r="E1902" s="182" t="s">
        <v>1</v>
      </c>
      <c r="F1902" s="183" t="s">
        <v>719</v>
      </c>
      <c r="H1902" s="184">
        <v>31.411999999999999</v>
      </c>
      <c r="I1902" s="185"/>
      <c r="L1902" s="181"/>
      <c r="M1902" s="186"/>
      <c r="N1902" s="187"/>
      <c r="O1902" s="187"/>
      <c r="P1902" s="187"/>
      <c r="Q1902" s="187"/>
      <c r="R1902" s="187"/>
      <c r="S1902" s="187"/>
      <c r="T1902" s="188"/>
      <c r="AT1902" s="182" t="s">
        <v>167</v>
      </c>
      <c r="AU1902" s="182" t="s">
        <v>157</v>
      </c>
      <c r="AV1902" s="14" t="s">
        <v>157</v>
      </c>
      <c r="AW1902" s="14" t="s">
        <v>30</v>
      </c>
      <c r="AX1902" s="14" t="s">
        <v>76</v>
      </c>
      <c r="AY1902" s="182" t="s">
        <v>150</v>
      </c>
    </row>
    <row r="1903" spans="2:51" s="14" customFormat="1" ht="11.25">
      <c r="B1903" s="181"/>
      <c r="D1903" s="174" t="s">
        <v>167</v>
      </c>
      <c r="E1903" s="182" t="s">
        <v>1</v>
      </c>
      <c r="F1903" s="183" t="s">
        <v>716</v>
      </c>
      <c r="H1903" s="184">
        <v>-2.9</v>
      </c>
      <c r="I1903" s="185"/>
      <c r="L1903" s="181"/>
      <c r="M1903" s="186"/>
      <c r="N1903" s="187"/>
      <c r="O1903" s="187"/>
      <c r="P1903" s="187"/>
      <c r="Q1903" s="187"/>
      <c r="R1903" s="187"/>
      <c r="S1903" s="187"/>
      <c r="T1903" s="188"/>
      <c r="AT1903" s="182" t="s">
        <v>167</v>
      </c>
      <c r="AU1903" s="182" t="s">
        <v>157</v>
      </c>
      <c r="AV1903" s="14" t="s">
        <v>157</v>
      </c>
      <c r="AW1903" s="14" t="s">
        <v>30</v>
      </c>
      <c r="AX1903" s="14" t="s">
        <v>76</v>
      </c>
      <c r="AY1903" s="182" t="s">
        <v>150</v>
      </c>
    </row>
    <row r="1904" spans="2:51" s="14" customFormat="1" ht="11.25">
      <c r="B1904" s="181"/>
      <c r="D1904" s="174" t="s">
        <v>167</v>
      </c>
      <c r="E1904" s="182" t="s">
        <v>1</v>
      </c>
      <c r="F1904" s="183" t="s">
        <v>717</v>
      </c>
      <c r="H1904" s="184">
        <v>-1.8</v>
      </c>
      <c r="I1904" s="185"/>
      <c r="L1904" s="181"/>
      <c r="M1904" s="186"/>
      <c r="N1904" s="187"/>
      <c r="O1904" s="187"/>
      <c r="P1904" s="187"/>
      <c r="Q1904" s="187"/>
      <c r="R1904" s="187"/>
      <c r="S1904" s="187"/>
      <c r="T1904" s="188"/>
      <c r="AT1904" s="182" t="s">
        <v>167</v>
      </c>
      <c r="AU1904" s="182" t="s">
        <v>157</v>
      </c>
      <c r="AV1904" s="14" t="s">
        <v>157</v>
      </c>
      <c r="AW1904" s="14" t="s">
        <v>30</v>
      </c>
      <c r="AX1904" s="14" t="s">
        <v>76</v>
      </c>
      <c r="AY1904" s="182" t="s">
        <v>150</v>
      </c>
    </row>
    <row r="1905" spans="2:51" s="14" customFormat="1" ht="11.25">
      <c r="B1905" s="181"/>
      <c r="D1905" s="174" t="s">
        <v>167</v>
      </c>
      <c r="E1905" s="182" t="s">
        <v>1</v>
      </c>
      <c r="F1905" s="183" t="s">
        <v>720</v>
      </c>
      <c r="H1905" s="184">
        <v>-2.2400000000000002</v>
      </c>
      <c r="I1905" s="185"/>
      <c r="L1905" s="181"/>
      <c r="M1905" s="186"/>
      <c r="N1905" s="187"/>
      <c r="O1905" s="187"/>
      <c r="P1905" s="187"/>
      <c r="Q1905" s="187"/>
      <c r="R1905" s="187"/>
      <c r="S1905" s="187"/>
      <c r="T1905" s="188"/>
      <c r="AT1905" s="182" t="s">
        <v>167</v>
      </c>
      <c r="AU1905" s="182" t="s">
        <v>157</v>
      </c>
      <c r="AV1905" s="14" t="s">
        <v>157</v>
      </c>
      <c r="AW1905" s="14" t="s">
        <v>30</v>
      </c>
      <c r="AX1905" s="14" t="s">
        <v>76</v>
      </c>
      <c r="AY1905" s="182" t="s">
        <v>150</v>
      </c>
    </row>
    <row r="1906" spans="2:51" s="13" customFormat="1" ht="11.25">
      <c r="B1906" s="173"/>
      <c r="D1906" s="174" t="s">
        <v>167</v>
      </c>
      <c r="E1906" s="175" t="s">
        <v>1</v>
      </c>
      <c r="F1906" s="176" t="s">
        <v>721</v>
      </c>
      <c r="H1906" s="175" t="s">
        <v>1</v>
      </c>
      <c r="I1906" s="177"/>
      <c r="L1906" s="173"/>
      <c r="M1906" s="178"/>
      <c r="N1906" s="179"/>
      <c r="O1906" s="179"/>
      <c r="P1906" s="179"/>
      <c r="Q1906" s="179"/>
      <c r="R1906" s="179"/>
      <c r="S1906" s="179"/>
      <c r="T1906" s="180"/>
      <c r="AT1906" s="175" t="s">
        <v>167</v>
      </c>
      <c r="AU1906" s="175" t="s">
        <v>157</v>
      </c>
      <c r="AV1906" s="13" t="s">
        <v>81</v>
      </c>
      <c r="AW1906" s="13" t="s">
        <v>30</v>
      </c>
      <c r="AX1906" s="13" t="s">
        <v>76</v>
      </c>
      <c r="AY1906" s="175" t="s">
        <v>150</v>
      </c>
    </row>
    <row r="1907" spans="2:51" s="14" customFormat="1" ht="11.25">
      <c r="B1907" s="181"/>
      <c r="D1907" s="174" t="s">
        <v>167</v>
      </c>
      <c r="E1907" s="182" t="s">
        <v>1</v>
      </c>
      <c r="F1907" s="183" t="s">
        <v>722</v>
      </c>
      <c r="H1907" s="184">
        <v>35.99</v>
      </c>
      <c r="I1907" s="185"/>
      <c r="L1907" s="181"/>
      <c r="M1907" s="186"/>
      <c r="N1907" s="187"/>
      <c r="O1907" s="187"/>
      <c r="P1907" s="187"/>
      <c r="Q1907" s="187"/>
      <c r="R1907" s="187"/>
      <c r="S1907" s="187"/>
      <c r="T1907" s="188"/>
      <c r="AT1907" s="182" t="s">
        <v>167</v>
      </c>
      <c r="AU1907" s="182" t="s">
        <v>157</v>
      </c>
      <c r="AV1907" s="14" t="s">
        <v>157</v>
      </c>
      <c r="AW1907" s="14" t="s">
        <v>30</v>
      </c>
      <c r="AX1907" s="14" t="s">
        <v>76</v>
      </c>
      <c r="AY1907" s="182" t="s">
        <v>150</v>
      </c>
    </row>
    <row r="1908" spans="2:51" s="14" customFormat="1" ht="11.25">
      <c r="B1908" s="181"/>
      <c r="D1908" s="174" t="s">
        <v>167</v>
      </c>
      <c r="E1908" s="182" t="s">
        <v>1</v>
      </c>
      <c r="F1908" s="183" t="s">
        <v>717</v>
      </c>
      <c r="H1908" s="184">
        <v>-1.8</v>
      </c>
      <c r="I1908" s="185"/>
      <c r="L1908" s="181"/>
      <c r="M1908" s="186"/>
      <c r="N1908" s="187"/>
      <c r="O1908" s="187"/>
      <c r="P1908" s="187"/>
      <c r="Q1908" s="187"/>
      <c r="R1908" s="187"/>
      <c r="S1908" s="187"/>
      <c r="T1908" s="188"/>
      <c r="AT1908" s="182" t="s">
        <v>167</v>
      </c>
      <c r="AU1908" s="182" t="s">
        <v>157</v>
      </c>
      <c r="AV1908" s="14" t="s">
        <v>157</v>
      </c>
      <c r="AW1908" s="14" t="s">
        <v>30</v>
      </c>
      <c r="AX1908" s="14" t="s">
        <v>76</v>
      </c>
      <c r="AY1908" s="182" t="s">
        <v>150</v>
      </c>
    </row>
    <row r="1909" spans="2:51" s="14" customFormat="1" ht="11.25">
      <c r="B1909" s="181"/>
      <c r="D1909" s="174" t="s">
        <v>167</v>
      </c>
      <c r="E1909" s="182" t="s">
        <v>1</v>
      </c>
      <c r="F1909" s="183" t="s">
        <v>720</v>
      </c>
      <c r="H1909" s="184">
        <v>-2.2400000000000002</v>
      </c>
      <c r="I1909" s="185"/>
      <c r="L1909" s="181"/>
      <c r="M1909" s="186"/>
      <c r="N1909" s="187"/>
      <c r="O1909" s="187"/>
      <c r="P1909" s="187"/>
      <c r="Q1909" s="187"/>
      <c r="R1909" s="187"/>
      <c r="S1909" s="187"/>
      <c r="T1909" s="188"/>
      <c r="AT1909" s="182" t="s">
        <v>167</v>
      </c>
      <c r="AU1909" s="182" t="s">
        <v>157</v>
      </c>
      <c r="AV1909" s="14" t="s">
        <v>157</v>
      </c>
      <c r="AW1909" s="14" t="s">
        <v>30</v>
      </c>
      <c r="AX1909" s="14" t="s">
        <v>76</v>
      </c>
      <c r="AY1909" s="182" t="s">
        <v>150</v>
      </c>
    </row>
    <row r="1910" spans="2:51" s="13" customFormat="1" ht="11.25">
      <c r="B1910" s="173"/>
      <c r="D1910" s="174" t="s">
        <v>167</v>
      </c>
      <c r="E1910" s="175" t="s">
        <v>1</v>
      </c>
      <c r="F1910" s="176" t="s">
        <v>723</v>
      </c>
      <c r="H1910" s="175" t="s">
        <v>1</v>
      </c>
      <c r="I1910" s="177"/>
      <c r="L1910" s="173"/>
      <c r="M1910" s="178"/>
      <c r="N1910" s="179"/>
      <c r="O1910" s="179"/>
      <c r="P1910" s="179"/>
      <c r="Q1910" s="179"/>
      <c r="R1910" s="179"/>
      <c r="S1910" s="179"/>
      <c r="T1910" s="180"/>
      <c r="AT1910" s="175" t="s">
        <v>167</v>
      </c>
      <c r="AU1910" s="175" t="s">
        <v>157</v>
      </c>
      <c r="AV1910" s="13" t="s">
        <v>81</v>
      </c>
      <c r="AW1910" s="13" t="s">
        <v>30</v>
      </c>
      <c r="AX1910" s="13" t="s">
        <v>76</v>
      </c>
      <c r="AY1910" s="175" t="s">
        <v>150</v>
      </c>
    </row>
    <row r="1911" spans="2:51" s="14" customFormat="1" ht="11.25">
      <c r="B1911" s="181"/>
      <c r="D1911" s="174" t="s">
        <v>167</v>
      </c>
      <c r="E1911" s="182" t="s">
        <v>1</v>
      </c>
      <c r="F1911" s="183" t="s">
        <v>724</v>
      </c>
      <c r="H1911" s="184">
        <v>90.86</v>
      </c>
      <c r="I1911" s="185"/>
      <c r="L1911" s="181"/>
      <c r="M1911" s="186"/>
      <c r="N1911" s="187"/>
      <c r="O1911" s="187"/>
      <c r="P1911" s="187"/>
      <c r="Q1911" s="187"/>
      <c r="R1911" s="187"/>
      <c r="S1911" s="187"/>
      <c r="T1911" s="188"/>
      <c r="AT1911" s="182" t="s">
        <v>167</v>
      </c>
      <c r="AU1911" s="182" t="s">
        <v>157</v>
      </c>
      <c r="AV1911" s="14" t="s">
        <v>157</v>
      </c>
      <c r="AW1911" s="14" t="s">
        <v>30</v>
      </c>
      <c r="AX1911" s="14" t="s">
        <v>76</v>
      </c>
      <c r="AY1911" s="182" t="s">
        <v>150</v>
      </c>
    </row>
    <row r="1912" spans="2:51" s="14" customFormat="1" ht="11.25">
      <c r="B1912" s="181"/>
      <c r="D1912" s="174" t="s">
        <v>167</v>
      </c>
      <c r="E1912" s="182" t="s">
        <v>1</v>
      </c>
      <c r="F1912" s="183" t="s">
        <v>725</v>
      </c>
      <c r="H1912" s="184">
        <v>-3.5</v>
      </c>
      <c r="I1912" s="185"/>
      <c r="L1912" s="181"/>
      <c r="M1912" s="186"/>
      <c r="N1912" s="187"/>
      <c r="O1912" s="187"/>
      <c r="P1912" s="187"/>
      <c r="Q1912" s="187"/>
      <c r="R1912" s="187"/>
      <c r="S1912" s="187"/>
      <c r="T1912" s="188"/>
      <c r="AT1912" s="182" t="s">
        <v>167</v>
      </c>
      <c r="AU1912" s="182" t="s">
        <v>157</v>
      </c>
      <c r="AV1912" s="14" t="s">
        <v>157</v>
      </c>
      <c r="AW1912" s="14" t="s">
        <v>30</v>
      </c>
      <c r="AX1912" s="14" t="s">
        <v>76</v>
      </c>
      <c r="AY1912" s="182" t="s">
        <v>150</v>
      </c>
    </row>
    <row r="1913" spans="2:51" s="14" customFormat="1" ht="11.25">
      <c r="B1913" s="181"/>
      <c r="D1913" s="174" t="s">
        <v>167</v>
      </c>
      <c r="E1913" s="182" t="s">
        <v>1</v>
      </c>
      <c r="F1913" s="183" t="s">
        <v>726</v>
      </c>
      <c r="H1913" s="184">
        <v>-5</v>
      </c>
      <c r="I1913" s="185"/>
      <c r="L1913" s="181"/>
      <c r="M1913" s="186"/>
      <c r="N1913" s="187"/>
      <c r="O1913" s="187"/>
      <c r="P1913" s="187"/>
      <c r="Q1913" s="187"/>
      <c r="R1913" s="187"/>
      <c r="S1913" s="187"/>
      <c r="T1913" s="188"/>
      <c r="AT1913" s="182" t="s">
        <v>167</v>
      </c>
      <c r="AU1913" s="182" t="s">
        <v>157</v>
      </c>
      <c r="AV1913" s="14" t="s">
        <v>157</v>
      </c>
      <c r="AW1913" s="14" t="s">
        <v>30</v>
      </c>
      <c r="AX1913" s="14" t="s">
        <v>76</v>
      </c>
      <c r="AY1913" s="182" t="s">
        <v>150</v>
      </c>
    </row>
    <row r="1914" spans="2:51" s="14" customFormat="1" ht="11.25">
      <c r="B1914" s="181"/>
      <c r="D1914" s="174" t="s">
        <v>167</v>
      </c>
      <c r="E1914" s="182" t="s">
        <v>1</v>
      </c>
      <c r="F1914" s="183" t="s">
        <v>727</v>
      </c>
      <c r="H1914" s="184">
        <v>-2.31</v>
      </c>
      <c r="I1914" s="185"/>
      <c r="L1914" s="181"/>
      <c r="M1914" s="186"/>
      <c r="N1914" s="187"/>
      <c r="O1914" s="187"/>
      <c r="P1914" s="187"/>
      <c r="Q1914" s="187"/>
      <c r="R1914" s="187"/>
      <c r="S1914" s="187"/>
      <c r="T1914" s="188"/>
      <c r="AT1914" s="182" t="s">
        <v>167</v>
      </c>
      <c r="AU1914" s="182" t="s">
        <v>157</v>
      </c>
      <c r="AV1914" s="14" t="s">
        <v>157</v>
      </c>
      <c r="AW1914" s="14" t="s">
        <v>30</v>
      </c>
      <c r="AX1914" s="14" t="s">
        <v>76</v>
      </c>
      <c r="AY1914" s="182" t="s">
        <v>150</v>
      </c>
    </row>
    <row r="1915" spans="2:51" s="14" customFormat="1" ht="11.25">
      <c r="B1915" s="181"/>
      <c r="D1915" s="174" t="s">
        <v>167</v>
      </c>
      <c r="E1915" s="182" t="s">
        <v>1</v>
      </c>
      <c r="F1915" s="183" t="s">
        <v>717</v>
      </c>
      <c r="H1915" s="184">
        <v>-1.8</v>
      </c>
      <c r="I1915" s="185"/>
      <c r="L1915" s="181"/>
      <c r="M1915" s="186"/>
      <c r="N1915" s="187"/>
      <c r="O1915" s="187"/>
      <c r="P1915" s="187"/>
      <c r="Q1915" s="187"/>
      <c r="R1915" s="187"/>
      <c r="S1915" s="187"/>
      <c r="T1915" s="188"/>
      <c r="AT1915" s="182" t="s">
        <v>167</v>
      </c>
      <c r="AU1915" s="182" t="s">
        <v>157</v>
      </c>
      <c r="AV1915" s="14" t="s">
        <v>157</v>
      </c>
      <c r="AW1915" s="14" t="s">
        <v>30</v>
      </c>
      <c r="AX1915" s="14" t="s">
        <v>76</v>
      </c>
      <c r="AY1915" s="182" t="s">
        <v>150</v>
      </c>
    </row>
    <row r="1916" spans="2:51" s="13" customFormat="1" ht="11.25">
      <c r="B1916" s="173"/>
      <c r="D1916" s="174" t="s">
        <v>167</v>
      </c>
      <c r="E1916" s="175" t="s">
        <v>1</v>
      </c>
      <c r="F1916" s="176" t="s">
        <v>728</v>
      </c>
      <c r="H1916" s="175" t="s">
        <v>1</v>
      </c>
      <c r="I1916" s="177"/>
      <c r="L1916" s="173"/>
      <c r="M1916" s="178"/>
      <c r="N1916" s="179"/>
      <c r="O1916" s="179"/>
      <c r="P1916" s="179"/>
      <c r="Q1916" s="179"/>
      <c r="R1916" s="179"/>
      <c r="S1916" s="179"/>
      <c r="T1916" s="180"/>
      <c r="AT1916" s="175" t="s">
        <v>167</v>
      </c>
      <c r="AU1916" s="175" t="s">
        <v>157</v>
      </c>
      <c r="AV1916" s="13" t="s">
        <v>81</v>
      </c>
      <c r="AW1916" s="13" t="s">
        <v>30</v>
      </c>
      <c r="AX1916" s="13" t="s">
        <v>76</v>
      </c>
      <c r="AY1916" s="175" t="s">
        <v>150</v>
      </c>
    </row>
    <row r="1917" spans="2:51" s="14" customFormat="1" ht="11.25">
      <c r="B1917" s="181"/>
      <c r="D1917" s="174" t="s">
        <v>167</v>
      </c>
      <c r="E1917" s="182" t="s">
        <v>1</v>
      </c>
      <c r="F1917" s="183" t="s">
        <v>729</v>
      </c>
      <c r="H1917" s="184">
        <v>344.85500000000002</v>
      </c>
      <c r="I1917" s="185"/>
      <c r="L1917" s="181"/>
      <c r="M1917" s="186"/>
      <c r="N1917" s="187"/>
      <c r="O1917" s="187"/>
      <c r="P1917" s="187"/>
      <c r="Q1917" s="187"/>
      <c r="R1917" s="187"/>
      <c r="S1917" s="187"/>
      <c r="T1917" s="188"/>
      <c r="AT1917" s="182" t="s">
        <v>167</v>
      </c>
      <c r="AU1917" s="182" t="s">
        <v>157</v>
      </c>
      <c r="AV1917" s="14" t="s">
        <v>157</v>
      </c>
      <c r="AW1917" s="14" t="s">
        <v>30</v>
      </c>
      <c r="AX1917" s="14" t="s">
        <v>76</v>
      </c>
      <c r="AY1917" s="182" t="s">
        <v>150</v>
      </c>
    </row>
    <row r="1918" spans="2:51" s="14" customFormat="1" ht="11.25">
      <c r="B1918" s="181"/>
      <c r="D1918" s="174" t="s">
        <v>167</v>
      </c>
      <c r="E1918" s="182" t="s">
        <v>1</v>
      </c>
      <c r="F1918" s="183" t="s">
        <v>730</v>
      </c>
      <c r="H1918" s="184">
        <v>-11.9</v>
      </c>
      <c r="I1918" s="185"/>
      <c r="L1918" s="181"/>
      <c r="M1918" s="186"/>
      <c r="N1918" s="187"/>
      <c r="O1918" s="187"/>
      <c r="P1918" s="187"/>
      <c r="Q1918" s="187"/>
      <c r="R1918" s="187"/>
      <c r="S1918" s="187"/>
      <c r="T1918" s="188"/>
      <c r="AT1918" s="182" t="s">
        <v>167</v>
      </c>
      <c r="AU1918" s="182" t="s">
        <v>157</v>
      </c>
      <c r="AV1918" s="14" t="s">
        <v>157</v>
      </c>
      <c r="AW1918" s="14" t="s">
        <v>30</v>
      </c>
      <c r="AX1918" s="14" t="s">
        <v>76</v>
      </c>
      <c r="AY1918" s="182" t="s">
        <v>150</v>
      </c>
    </row>
    <row r="1919" spans="2:51" s="14" customFormat="1" ht="11.25">
      <c r="B1919" s="181"/>
      <c r="D1919" s="174" t="s">
        <v>167</v>
      </c>
      <c r="E1919" s="182" t="s">
        <v>1</v>
      </c>
      <c r="F1919" s="183" t="s">
        <v>731</v>
      </c>
      <c r="H1919" s="184">
        <v>-15.68</v>
      </c>
      <c r="I1919" s="185"/>
      <c r="L1919" s="181"/>
      <c r="M1919" s="186"/>
      <c r="N1919" s="187"/>
      <c r="O1919" s="187"/>
      <c r="P1919" s="187"/>
      <c r="Q1919" s="187"/>
      <c r="R1919" s="187"/>
      <c r="S1919" s="187"/>
      <c r="T1919" s="188"/>
      <c r="AT1919" s="182" t="s">
        <v>167</v>
      </c>
      <c r="AU1919" s="182" t="s">
        <v>157</v>
      </c>
      <c r="AV1919" s="14" t="s">
        <v>157</v>
      </c>
      <c r="AW1919" s="14" t="s">
        <v>30</v>
      </c>
      <c r="AX1919" s="14" t="s">
        <v>76</v>
      </c>
      <c r="AY1919" s="182" t="s">
        <v>150</v>
      </c>
    </row>
    <row r="1920" spans="2:51" s="13" customFormat="1" ht="11.25">
      <c r="B1920" s="173"/>
      <c r="D1920" s="174" t="s">
        <v>167</v>
      </c>
      <c r="E1920" s="175" t="s">
        <v>1</v>
      </c>
      <c r="F1920" s="176" t="s">
        <v>732</v>
      </c>
      <c r="H1920" s="175" t="s">
        <v>1</v>
      </c>
      <c r="I1920" s="177"/>
      <c r="L1920" s="173"/>
      <c r="M1920" s="178"/>
      <c r="N1920" s="179"/>
      <c r="O1920" s="179"/>
      <c r="P1920" s="179"/>
      <c r="Q1920" s="179"/>
      <c r="R1920" s="179"/>
      <c r="S1920" s="179"/>
      <c r="T1920" s="180"/>
      <c r="AT1920" s="175" t="s">
        <v>167</v>
      </c>
      <c r="AU1920" s="175" t="s">
        <v>157</v>
      </c>
      <c r="AV1920" s="13" t="s">
        <v>81</v>
      </c>
      <c r="AW1920" s="13" t="s">
        <v>30</v>
      </c>
      <c r="AX1920" s="13" t="s">
        <v>76</v>
      </c>
      <c r="AY1920" s="175" t="s">
        <v>150</v>
      </c>
    </row>
    <row r="1921" spans="2:51" s="14" customFormat="1" ht="11.25">
      <c r="B1921" s="181"/>
      <c r="D1921" s="174" t="s">
        <v>167</v>
      </c>
      <c r="E1921" s="182" t="s">
        <v>1</v>
      </c>
      <c r="F1921" s="183" t="s">
        <v>733</v>
      </c>
      <c r="H1921" s="184">
        <v>15.96</v>
      </c>
      <c r="I1921" s="185"/>
      <c r="L1921" s="181"/>
      <c r="M1921" s="186"/>
      <c r="N1921" s="187"/>
      <c r="O1921" s="187"/>
      <c r="P1921" s="187"/>
      <c r="Q1921" s="187"/>
      <c r="R1921" s="187"/>
      <c r="S1921" s="187"/>
      <c r="T1921" s="188"/>
      <c r="AT1921" s="182" t="s">
        <v>167</v>
      </c>
      <c r="AU1921" s="182" t="s">
        <v>157</v>
      </c>
      <c r="AV1921" s="14" t="s">
        <v>157</v>
      </c>
      <c r="AW1921" s="14" t="s">
        <v>30</v>
      </c>
      <c r="AX1921" s="14" t="s">
        <v>76</v>
      </c>
      <c r="AY1921" s="182" t="s">
        <v>150</v>
      </c>
    </row>
    <row r="1922" spans="2:51" s="13" customFormat="1" ht="11.25">
      <c r="B1922" s="173"/>
      <c r="D1922" s="174" t="s">
        <v>167</v>
      </c>
      <c r="E1922" s="175" t="s">
        <v>1</v>
      </c>
      <c r="F1922" s="176" t="s">
        <v>734</v>
      </c>
      <c r="H1922" s="175" t="s">
        <v>1</v>
      </c>
      <c r="I1922" s="177"/>
      <c r="L1922" s="173"/>
      <c r="M1922" s="178"/>
      <c r="N1922" s="179"/>
      <c r="O1922" s="179"/>
      <c r="P1922" s="179"/>
      <c r="Q1922" s="179"/>
      <c r="R1922" s="179"/>
      <c r="S1922" s="179"/>
      <c r="T1922" s="180"/>
      <c r="AT1922" s="175" t="s">
        <v>167</v>
      </c>
      <c r="AU1922" s="175" t="s">
        <v>157</v>
      </c>
      <c r="AV1922" s="13" t="s">
        <v>81</v>
      </c>
      <c r="AW1922" s="13" t="s">
        <v>30</v>
      </c>
      <c r="AX1922" s="13" t="s">
        <v>76</v>
      </c>
      <c r="AY1922" s="175" t="s">
        <v>150</v>
      </c>
    </row>
    <row r="1923" spans="2:51" s="14" customFormat="1" ht="11.25">
      <c r="B1923" s="181"/>
      <c r="D1923" s="174" t="s">
        <v>167</v>
      </c>
      <c r="E1923" s="182" t="s">
        <v>1</v>
      </c>
      <c r="F1923" s="183" t="s">
        <v>735</v>
      </c>
      <c r="H1923" s="184">
        <v>25.375</v>
      </c>
      <c r="I1923" s="185"/>
      <c r="L1923" s="181"/>
      <c r="M1923" s="186"/>
      <c r="N1923" s="187"/>
      <c r="O1923" s="187"/>
      <c r="P1923" s="187"/>
      <c r="Q1923" s="187"/>
      <c r="R1923" s="187"/>
      <c r="S1923" s="187"/>
      <c r="T1923" s="188"/>
      <c r="AT1923" s="182" t="s">
        <v>167</v>
      </c>
      <c r="AU1923" s="182" t="s">
        <v>157</v>
      </c>
      <c r="AV1923" s="14" t="s">
        <v>157</v>
      </c>
      <c r="AW1923" s="14" t="s">
        <v>30</v>
      </c>
      <c r="AX1923" s="14" t="s">
        <v>76</v>
      </c>
      <c r="AY1923" s="182" t="s">
        <v>150</v>
      </c>
    </row>
    <row r="1924" spans="2:51" s="13" customFormat="1" ht="11.25">
      <c r="B1924" s="173"/>
      <c r="D1924" s="174" t="s">
        <v>167</v>
      </c>
      <c r="E1924" s="175" t="s">
        <v>1</v>
      </c>
      <c r="F1924" s="176" t="s">
        <v>736</v>
      </c>
      <c r="H1924" s="175" t="s">
        <v>1</v>
      </c>
      <c r="I1924" s="177"/>
      <c r="L1924" s="173"/>
      <c r="M1924" s="178"/>
      <c r="N1924" s="179"/>
      <c r="O1924" s="179"/>
      <c r="P1924" s="179"/>
      <c r="Q1924" s="179"/>
      <c r="R1924" s="179"/>
      <c r="S1924" s="179"/>
      <c r="T1924" s="180"/>
      <c r="AT1924" s="175" t="s">
        <v>167</v>
      </c>
      <c r="AU1924" s="175" t="s">
        <v>157</v>
      </c>
      <c r="AV1924" s="13" t="s">
        <v>81</v>
      </c>
      <c r="AW1924" s="13" t="s">
        <v>30</v>
      </c>
      <c r="AX1924" s="13" t="s">
        <v>76</v>
      </c>
      <c r="AY1924" s="175" t="s">
        <v>150</v>
      </c>
    </row>
    <row r="1925" spans="2:51" s="14" customFormat="1" ht="11.25">
      <c r="B1925" s="181"/>
      <c r="D1925" s="174" t="s">
        <v>167</v>
      </c>
      <c r="E1925" s="182" t="s">
        <v>1</v>
      </c>
      <c r="F1925" s="183" t="s">
        <v>737</v>
      </c>
      <c r="H1925" s="184">
        <v>18.905000000000001</v>
      </c>
      <c r="I1925" s="185"/>
      <c r="L1925" s="181"/>
      <c r="M1925" s="186"/>
      <c r="N1925" s="187"/>
      <c r="O1925" s="187"/>
      <c r="P1925" s="187"/>
      <c r="Q1925" s="187"/>
      <c r="R1925" s="187"/>
      <c r="S1925" s="187"/>
      <c r="T1925" s="188"/>
      <c r="AT1925" s="182" t="s">
        <v>167</v>
      </c>
      <c r="AU1925" s="182" t="s">
        <v>157</v>
      </c>
      <c r="AV1925" s="14" t="s">
        <v>157</v>
      </c>
      <c r="AW1925" s="14" t="s">
        <v>30</v>
      </c>
      <c r="AX1925" s="14" t="s">
        <v>76</v>
      </c>
      <c r="AY1925" s="182" t="s">
        <v>150</v>
      </c>
    </row>
    <row r="1926" spans="2:51" s="13" customFormat="1" ht="11.25">
      <c r="B1926" s="173"/>
      <c r="D1926" s="174" t="s">
        <v>167</v>
      </c>
      <c r="E1926" s="175" t="s">
        <v>1</v>
      </c>
      <c r="F1926" s="176" t="s">
        <v>738</v>
      </c>
      <c r="H1926" s="175" t="s">
        <v>1</v>
      </c>
      <c r="I1926" s="177"/>
      <c r="L1926" s="173"/>
      <c r="M1926" s="178"/>
      <c r="N1926" s="179"/>
      <c r="O1926" s="179"/>
      <c r="P1926" s="179"/>
      <c r="Q1926" s="179"/>
      <c r="R1926" s="179"/>
      <c r="S1926" s="179"/>
      <c r="T1926" s="180"/>
      <c r="AT1926" s="175" t="s">
        <v>167</v>
      </c>
      <c r="AU1926" s="175" t="s">
        <v>157</v>
      </c>
      <c r="AV1926" s="13" t="s">
        <v>81</v>
      </c>
      <c r="AW1926" s="13" t="s">
        <v>30</v>
      </c>
      <c r="AX1926" s="13" t="s">
        <v>76</v>
      </c>
      <c r="AY1926" s="175" t="s">
        <v>150</v>
      </c>
    </row>
    <row r="1927" spans="2:51" s="14" customFormat="1" ht="11.25">
      <c r="B1927" s="181"/>
      <c r="D1927" s="174" t="s">
        <v>167</v>
      </c>
      <c r="E1927" s="182" t="s">
        <v>1</v>
      </c>
      <c r="F1927" s="183" t="s">
        <v>739</v>
      </c>
      <c r="H1927" s="184">
        <v>48.97</v>
      </c>
      <c r="I1927" s="185"/>
      <c r="L1927" s="181"/>
      <c r="M1927" s="186"/>
      <c r="N1927" s="187"/>
      <c r="O1927" s="187"/>
      <c r="P1927" s="187"/>
      <c r="Q1927" s="187"/>
      <c r="R1927" s="187"/>
      <c r="S1927" s="187"/>
      <c r="T1927" s="188"/>
      <c r="AT1927" s="182" t="s">
        <v>167</v>
      </c>
      <c r="AU1927" s="182" t="s">
        <v>157</v>
      </c>
      <c r="AV1927" s="14" t="s">
        <v>157</v>
      </c>
      <c r="AW1927" s="14" t="s">
        <v>30</v>
      </c>
      <c r="AX1927" s="14" t="s">
        <v>76</v>
      </c>
      <c r="AY1927" s="182" t="s">
        <v>150</v>
      </c>
    </row>
    <row r="1928" spans="2:51" s="14" customFormat="1" ht="11.25">
      <c r="B1928" s="181"/>
      <c r="D1928" s="174" t="s">
        <v>167</v>
      </c>
      <c r="E1928" s="182" t="s">
        <v>1</v>
      </c>
      <c r="F1928" s="183" t="s">
        <v>717</v>
      </c>
      <c r="H1928" s="184">
        <v>-1.8</v>
      </c>
      <c r="I1928" s="185"/>
      <c r="L1928" s="181"/>
      <c r="M1928" s="186"/>
      <c r="N1928" s="187"/>
      <c r="O1928" s="187"/>
      <c r="P1928" s="187"/>
      <c r="Q1928" s="187"/>
      <c r="R1928" s="187"/>
      <c r="S1928" s="187"/>
      <c r="T1928" s="188"/>
      <c r="AT1928" s="182" t="s">
        <v>167</v>
      </c>
      <c r="AU1928" s="182" t="s">
        <v>157</v>
      </c>
      <c r="AV1928" s="14" t="s">
        <v>157</v>
      </c>
      <c r="AW1928" s="14" t="s">
        <v>30</v>
      </c>
      <c r="AX1928" s="14" t="s">
        <v>76</v>
      </c>
      <c r="AY1928" s="182" t="s">
        <v>150</v>
      </c>
    </row>
    <row r="1929" spans="2:51" s="14" customFormat="1" ht="11.25">
      <c r="B1929" s="181"/>
      <c r="D1929" s="174" t="s">
        <v>167</v>
      </c>
      <c r="E1929" s="182" t="s">
        <v>1</v>
      </c>
      <c r="F1929" s="183" t="s">
        <v>740</v>
      </c>
      <c r="H1929" s="184">
        <v>-2.9329999999999998</v>
      </c>
      <c r="I1929" s="185"/>
      <c r="L1929" s="181"/>
      <c r="M1929" s="186"/>
      <c r="N1929" s="187"/>
      <c r="O1929" s="187"/>
      <c r="P1929" s="187"/>
      <c r="Q1929" s="187"/>
      <c r="R1929" s="187"/>
      <c r="S1929" s="187"/>
      <c r="T1929" s="188"/>
      <c r="AT1929" s="182" t="s">
        <v>167</v>
      </c>
      <c r="AU1929" s="182" t="s">
        <v>157</v>
      </c>
      <c r="AV1929" s="14" t="s">
        <v>157</v>
      </c>
      <c r="AW1929" s="14" t="s">
        <v>30</v>
      </c>
      <c r="AX1929" s="14" t="s">
        <v>76</v>
      </c>
      <c r="AY1929" s="182" t="s">
        <v>150</v>
      </c>
    </row>
    <row r="1930" spans="2:51" s="14" customFormat="1" ht="11.25">
      <c r="B1930" s="181"/>
      <c r="D1930" s="174" t="s">
        <v>167</v>
      </c>
      <c r="E1930" s="182" t="s">
        <v>1</v>
      </c>
      <c r="F1930" s="183" t="s">
        <v>720</v>
      </c>
      <c r="H1930" s="184">
        <v>-2.2400000000000002</v>
      </c>
      <c r="I1930" s="185"/>
      <c r="L1930" s="181"/>
      <c r="M1930" s="186"/>
      <c r="N1930" s="187"/>
      <c r="O1930" s="187"/>
      <c r="P1930" s="187"/>
      <c r="Q1930" s="187"/>
      <c r="R1930" s="187"/>
      <c r="S1930" s="187"/>
      <c r="T1930" s="188"/>
      <c r="AT1930" s="182" t="s">
        <v>167</v>
      </c>
      <c r="AU1930" s="182" t="s">
        <v>157</v>
      </c>
      <c r="AV1930" s="14" t="s">
        <v>157</v>
      </c>
      <c r="AW1930" s="14" t="s">
        <v>30</v>
      </c>
      <c r="AX1930" s="14" t="s">
        <v>76</v>
      </c>
      <c r="AY1930" s="182" t="s">
        <v>150</v>
      </c>
    </row>
    <row r="1931" spans="2:51" s="13" customFormat="1" ht="11.25">
      <c r="B1931" s="173"/>
      <c r="D1931" s="174" t="s">
        <v>167</v>
      </c>
      <c r="E1931" s="175" t="s">
        <v>1</v>
      </c>
      <c r="F1931" s="176" t="s">
        <v>741</v>
      </c>
      <c r="H1931" s="175" t="s">
        <v>1</v>
      </c>
      <c r="I1931" s="177"/>
      <c r="L1931" s="173"/>
      <c r="M1931" s="178"/>
      <c r="N1931" s="179"/>
      <c r="O1931" s="179"/>
      <c r="P1931" s="179"/>
      <c r="Q1931" s="179"/>
      <c r="R1931" s="179"/>
      <c r="S1931" s="179"/>
      <c r="T1931" s="180"/>
      <c r="AT1931" s="175" t="s">
        <v>167</v>
      </c>
      <c r="AU1931" s="175" t="s">
        <v>157</v>
      </c>
      <c r="AV1931" s="13" t="s">
        <v>81</v>
      </c>
      <c r="AW1931" s="13" t="s">
        <v>30</v>
      </c>
      <c r="AX1931" s="13" t="s">
        <v>76</v>
      </c>
      <c r="AY1931" s="175" t="s">
        <v>150</v>
      </c>
    </row>
    <row r="1932" spans="2:51" s="14" customFormat="1" ht="11.25">
      <c r="B1932" s="181"/>
      <c r="D1932" s="174" t="s">
        <v>167</v>
      </c>
      <c r="E1932" s="182" t="s">
        <v>1</v>
      </c>
      <c r="F1932" s="183" t="s">
        <v>742</v>
      </c>
      <c r="H1932" s="184">
        <v>46.61</v>
      </c>
      <c r="I1932" s="185"/>
      <c r="L1932" s="181"/>
      <c r="M1932" s="186"/>
      <c r="N1932" s="187"/>
      <c r="O1932" s="187"/>
      <c r="P1932" s="187"/>
      <c r="Q1932" s="187"/>
      <c r="R1932" s="187"/>
      <c r="S1932" s="187"/>
      <c r="T1932" s="188"/>
      <c r="AT1932" s="182" t="s">
        <v>167</v>
      </c>
      <c r="AU1932" s="182" t="s">
        <v>157</v>
      </c>
      <c r="AV1932" s="14" t="s">
        <v>157</v>
      </c>
      <c r="AW1932" s="14" t="s">
        <v>30</v>
      </c>
      <c r="AX1932" s="14" t="s">
        <v>76</v>
      </c>
      <c r="AY1932" s="182" t="s">
        <v>150</v>
      </c>
    </row>
    <row r="1933" spans="2:51" s="14" customFormat="1" ht="11.25">
      <c r="B1933" s="181"/>
      <c r="D1933" s="174" t="s">
        <v>167</v>
      </c>
      <c r="E1933" s="182" t="s">
        <v>1</v>
      </c>
      <c r="F1933" s="183" t="s">
        <v>717</v>
      </c>
      <c r="H1933" s="184">
        <v>-1.8</v>
      </c>
      <c r="I1933" s="185"/>
      <c r="L1933" s="181"/>
      <c r="M1933" s="186"/>
      <c r="N1933" s="187"/>
      <c r="O1933" s="187"/>
      <c r="P1933" s="187"/>
      <c r="Q1933" s="187"/>
      <c r="R1933" s="187"/>
      <c r="S1933" s="187"/>
      <c r="T1933" s="188"/>
      <c r="AT1933" s="182" t="s">
        <v>167</v>
      </c>
      <c r="AU1933" s="182" t="s">
        <v>157</v>
      </c>
      <c r="AV1933" s="14" t="s">
        <v>157</v>
      </c>
      <c r="AW1933" s="14" t="s">
        <v>30</v>
      </c>
      <c r="AX1933" s="14" t="s">
        <v>76</v>
      </c>
      <c r="AY1933" s="182" t="s">
        <v>150</v>
      </c>
    </row>
    <row r="1934" spans="2:51" s="14" customFormat="1" ht="11.25">
      <c r="B1934" s="181"/>
      <c r="D1934" s="174" t="s">
        <v>167</v>
      </c>
      <c r="E1934" s="182" t="s">
        <v>1</v>
      </c>
      <c r="F1934" s="183" t="s">
        <v>720</v>
      </c>
      <c r="H1934" s="184">
        <v>-2.2400000000000002</v>
      </c>
      <c r="I1934" s="185"/>
      <c r="L1934" s="181"/>
      <c r="M1934" s="186"/>
      <c r="N1934" s="187"/>
      <c r="O1934" s="187"/>
      <c r="P1934" s="187"/>
      <c r="Q1934" s="187"/>
      <c r="R1934" s="187"/>
      <c r="S1934" s="187"/>
      <c r="T1934" s="188"/>
      <c r="AT1934" s="182" t="s">
        <v>167</v>
      </c>
      <c r="AU1934" s="182" t="s">
        <v>157</v>
      </c>
      <c r="AV1934" s="14" t="s">
        <v>157</v>
      </c>
      <c r="AW1934" s="14" t="s">
        <v>30</v>
      </c>
      <c r="AX1934" s="14" t="s">
        <v>76</v>
      </c>
      <c r="AY1934" s="182" t="s">
        <v>150</v>
      </c>
    </row>
    <row r="1935" spans="2:51" s="13" customFormat="1" ht="11.25">
      <c r="B1935" s="173"/>
      <c r="D1935" s="174" t="s">
        <v>167</v>
      </c>
      <c r="E1935" s="175" t="s">
        <v>1</v>
      </c>
      <c r="F1935" s="176" t="s">
        <v>743</v>
      </c>
      <c r="H1935" s="175" t="s">
        <v>1</v>
      </c>
      <c r="I1935" s="177"/>
      <c r="L1935" s="173"/>
      <c r="M1935" s="178"/>
      <c r="N1935" s="179"/>
      <c r="O1935" s="179"/>
      <c r="P1935" s="179"/>
      <c r="Q1935" s="179"/>
      <c r="R1935" s="179"/>
      <c r="S1935" s="179"/>
      <c r="T1935" s="180"/>
      <c r="AT1935" s="175" t="s">
        <v>167</v>
      </c>
      <c r="AU1935" s="175" t="s">
        <v>157</v>
      </c>
      <c r="AV1935" s="13" t="s">
        <v>81</v>
      </c>
      <c r="AW1935" s="13" t="s">
        <v>30</v>
      </c>
      <c r="AX1935" s="13" t="s">
        <v>76</v>
      </c>
      <c r="AY1935" s="175" t="s">
        <v>150</v>
      </c>
    </row>
    <row r="1936" spans="2:51" s="14" customFormat="1" ht="11.25">
      <c r="B1936" s="181"/>
      <c r="D1936" s="174" t="s">
        <v>167</v>
      </c>
      <c r="E1936" s="182" t="s">
        <v>1</v>
      </c>
      <c r="F1936" s="183" t="s">
        <v>744</v>
      </c>
      <c r="H1936" s="184">
        <v>9.2149999999999999</v>
      </c>
      <c r="I1936" s="185"/>
      <c r="L1936" s="181"/>
      <c r="M1936" s="186"/>
      <c r="N1936" s="187"/>
      <c r="O1936" s="187"/>
      <c r="P1936" s="187"/>
      <c r="Q1936" s="187"/>
      <c r="R1936" s="187"/>
      <c r="S1936" s="187"/>
      <c r="T1936" s="188"/>
      <c r="AT1936" s="182" t="s">
        <v>167</v>
      </c>
      <c r="AU1936" s="182" t="s">
        <v>157</v>
      </c>
      <c r="AV1936" s="14" t="s">
        <v>157</v>
      </c>
      <c r="AW1936" s="14" t="s">
        <v>30</v>
      </c>
      <c r="AX1936" s="14" t="s">
        <v>76</v>
      </c>
      <c r="AY1936" s="182" t="s">
        <v>150</v>
      </c>
    </row>
    <row r="1937" spans="2:51" s="13" customFormat="1" ht="11.25">
      <c r="B1937" s="173"/>
      <c r="D1937" s="174" t="s">
        <v>167</v>
      </c>
      <c r="E1937" s="175" t="s">
        <v>1</v>
      </c>
      <c r="F1937" s="176" t="s">
        <v>745</v>
      </c>
      <c r="H1937" s="175" t="s">
        <v>1</v>
      </c>
      <c r="I1937" s="177"/>
      <c r="L1937" s="173"/>
      <c r="M1937" s="178"/>
      <c r="N1937" s="179"/>
      <c r="O1937" s="179"/>
      <c r="P1937" s="179"/>
      <c r="Q1937" s="179"/>
      <c r="R1937" s="179"/>
      <c r="S1937" s="179"/>
      <c r="T1937" s="180"/>
      <c r="AT1937" s="175" t="s">
        <v>167</v>
      </c>
      <c r="AU1937" s="175" t="s">
        <v>157</v>
      </c>
      <c r="AV1937" s="13" t="s">
        <v>81</v>
      </c>
      <c r="AW1937" s="13" t="s">
        <v>30</v>
      </c>
      <c r="AX1937" s="13" t="s">
        <v>76</v>
      </c>
      <c r="AY1937" s="175" t="s">
        <v>150</v>
      </c>
    </row>
    <row r="1938" spans="2:51" s="14" customFormat="1" ht="11.25">
      <c r="B1938" s="181"/>
      <c r="D1938" s="174" t="s">
        <v>167</v>
      </c>
      <c r="E1938" s="182" t="s">
        <v>1</v>
      </c>
      <c r="F1938" s="183" t="s">
        <v>746</v>
      </c>
      <c r="H1938" s="184">
        <v>7.0780000000000003</v>
      </c>
      <c r="I1938" s="185"/>
      <c r="L1938" s="181"/>
      <c r="M1938" s="186"/>
      <c r="N1938" s="187"/>
      <c r="O1938" s="187"/>
      <c r="P1938" s="187"/>
      <c r="Q1938" s="187"/>
      <c r="R1938" s="187"/>
      <c r="S1938" s="187"/>
      <c r="T1938" s="188"/>
      <c r="AT1938" s="182" t="s">
        <v>167</v>
      </c>
      <c r="AU1938" s="182" t="s">
        <v>157</v>
      </c>
      <c r="AV1938" s="14" t="s">
        <v>157</v>
      </c>
      <c r="AW1938" s="14" t="s">
        <v>30</v>
      </c>
      <c r="AX1938" s="14" t="s">
        <v>76</v>
      </c>
      <c r="AY1938" s="182" t="s">
        <v>150</v>
      </c>
    </row>
    <row r="1939" spans="2:51" s="13" customFormat="1" ht="11.25">
      <c r="B1939" s="173"/>
      <c r="D1939" s="174" t="s">
        <v>167</v>
      </c>
      <c r="E1939" s="175" t="s">
        <v>1</v>
      </c>
      <c r="F1939" s="176" t="s">
        <v>747</v>
      </c>
      <c r="H1939" s="175" t="s">
        <v>1</v>
      </c>
      <c r="I1939" s="177"/>
      <c r="L1939" s="173"/>
      <c r="M1939" s="178"/>
      <c r="N1939" s="179"/>
      <c r="O1939" s="179"/>
      <c r="P1939" s="179"/>
      <c r="Q1939" s="179"/>
      <c r="R1939" s="179"/>
      <c r="S1939" s="179"/>
      <c r="T1939" s="180"/>
      <c r="AT1939" s="175" t="s">
        <v>167</v>
      </c>
      <c r="AU1939" s="175" t="s">
        <v>157</v>
      </c>
      <c r="AV1939" s="13" t="s">
        <v>81</v>
      </c>
      <c r="AW1939" s="13" t="s">
        <v>30</v>
      </c>
      <c r="AX1939" s="13" t="s">
        <v>76</v>
      </c>
      <c r="AY1939" s="175" t="s">
        <v>150</v>
      </c>
    </row>
    <row r="1940" spans="2:51" s="14" customFormat="1" ht="11.25">
      <c r="B1940" s="181"/>
      <c r="D1940" s="174" t="s">
        <v>167</v>
      </c>
      <c r="E1940" s="182" t="s">
        <v>1</v>
      </c>
      <c r="F1940" s="183" t="s">
        <v>748</v>
      </c>
      <c r="H1940" s="184">
        <v>224.79</v>
      </c>
      <c r="I1940" s="185"/>
      <c r="L1940" s="181"/>
      <c r="M1940" s="186"/>
      <c r="N1940" s="187"/>
      <c r="O1940" s="187"/>
      <c r="P1940" s="187"/>
      <c r="Q1940" s="187"/>
      <c r="R1940" s="187"/>
      <c r="S1940" s="187"/>
      <c r="T1940" s="188"/>
      <c r="AT1940" s="182" t="s">
        <v>167</v>
      </c>
      <c r="AU1940" s="182" t="s">
        <v>157</v>
      </c>
      <c r="AV1940" s="14" t="s">
        <v>157</v>
      </c>
      <c r="AW1940" s="14" t="s">
        <v>30</v>
      </c>
      <c r="AX1940" s="14" t="s">
        <v>76</v>
      </c>
      <c r="AY1940" s="182" t="s">
        <v>150</v>
      </c>
    </row>
    <row r="1941" spans="2:51" s="14" customFormat="1" ht="11.25">
      <c r="B1941" s="181"/>
      <c r="D1941" s="174" t="s">
        <v>167</v>
      </c>
      <c r="E1941" s="182" t="s">
        <v>1</v>
      </c>
      <c r="F1941" s="183" t="s">
        <v>749</v>
      </c>
      <c r="H1941" s="184">
        <v>-10.199999999999999</v>
      </c>
      <c r="I1941" s="185"/>
      <c r="L1941" s="181"/>
      <c r="M1941" s="186"/>
      <c r="N1941" s="187"/>
      <c r="O1941" s="187"/>
      <c r="P1941" s="187"/>
      <c r="Q1941" s="187"/>
      <c r="R1941" s="187"/>
      <c r="S1941" s="187"/>
      <c r="T1941" s="188"/>
      <c r="AT1941" s="182" t="s">
        <v>167</v>
      </c>
      <c r="AU1941" s="182" t="s">
        <v>157</v>
      </c>
      <c r="AV1941" s="14" t="s">
        <v>157</v>
      </c>
      <c r="AW1941" s="14" t="s">
        <v>30</v>
      </c>
      <c r="AX1941" s="14" t="s">
        <v>76</v>
      </c>
      <c r="AY1941" s="182" t="s">
        <v>150</v>
      </c>
    </row>
    <row r="1942" spans="2:51" s="14" customFormat="1" ht="11.25">
      <c r="B1942" s="181"/>
      <c r="D1942" s="174" t="s">
        <v>167</v>
      </c>
      <c r="E1942" s="182" t="s">
        <v>1</v>
      </c>
      <c r="F1942" s="183" t="s">
        <v>750</v>
      </c>
      <c r="H1942" s="184">
        <v>-13.44</v>
      </c>
      <c r="I1942" s="185"/>
      <c r="L1942" s="181"/>
      <c r="M1942" s="186"/>
      <c r="N1942" s="187"/>
      <c r="O1942" s="187"/>
      <c r="P1942" s="187"/>
      <c r="Q1942" s="187"/>
      <c r="R1942" s="187"/>
      <c r="S1942" s="187"/>
      <c r="T1942" s="188"/>
      <c r="AT1942" s="182" t="s">
        <v>167</v>
      </c>
      <c r="AU1942" s="182" t="s">
        <v>157</v>
      </c>
      <c r="AV1942" s="14" t="s">
        <v>157</v>
      </c>
      <c r="AW1942" s="14" t="s">
        <v>30</v>
      </c>
      <c r="AX1942" s="14" t="s">
        <v>76</v>
      </c>
      <c r="AY1942" s="182" t="s">
        <v>150</v>
      </c>
    </row>
    <row r="1943" spans="2:51" s="13" customFormat="1" ht="11.25">
      <c r="B1943" s="173"/>
      <c r="D1943" s="174" t="s">
        <v>167</v>
      </c>
      <c r="E1943" s="175" t="s">
        <v>1</v>
      </c>
      <c r="F1943" s="176" t="s">
        <v>751</v>
      </c>
      <c r="H1943" s="175" t="s">
        <v>1</v>
      </c>
      <c r="I1943" s="177"/>
      <c r="L1943" s="173"/>
      <c r="M1943" s="178"/>
      <c r="N1943" s="179"/>
      <c r="O1943" s="179"/>
      <c r="P1943" s="179"/>
      <c r="Q1943" s="179"/>
      <c r="R1943" s="179"/>
      <c r="S1943" s="179"/>
      <c r="T1943" s="180"/>
      <c r="AT1943" s="175" t="s">
        <v>167</v>
      </c>
      <c r="AU1943" s="175" t="s">
        <v>157</v>
      </c>
      <c r="AV1943" s="13" t="s">
        <v>81</v>
      </c>
      <c r="AW1943" s="13" t="s">
        <v>30</v>
      </c>
      <c r="AX1943" s="13" t="s">
        <v>76</v>
      </c>
      <c r="AY1943" s="175" t="s">
        <v>150</v>
      </c>
    </row>
    <row r="1944" spans="2:51" s="14" customFormat="1" ht="11.25">
      <c r="B1944" s="181"/>
      <c r="D1944" s="174" t="s">
        <v>167</v>
      </c>
      <c r="E1944" s="182" t="s">
        <v>1</v>
      </c>
      <c r="F1944" s="183" t="s">
        <v>752</v>
      </c>
      <c r="H1944" s="184">
        <v>37.76</v>
      </c>
      <c r="I1944" s="185"/>
      <c r="L1944" s="181"/>
      <c r="M1944" s="186"/>
      <c r="N1944" s="187"/>
      <c r="O1944" s="187"/>
      <c r="P1944" s="187"/>
      <c r="Q1944" s="187"/>
      <c r="R1944" s="187"/>
      <c r="S1944" s="187"/>
      <c r="T1944" s="188"/>
      <c r="AT1944" s="182" t="s">
        <v>167</v>
      </c>
      <c r="AU1944" s="182" t="s">
        <v>157</v>
      </c>
      <c r="AV1944" s="14" t="s">
        <v>157</v>
      </c>
      <c r="AW1944" s="14" t="s">
        <v>30</v>
      </c>
      <c r="AX1944" s="14" t="s">
        <v>76</v>
      </c>
      <c r="AY1944" s="182" t="s">
        <v>150</v>
      </c>
    </row>
    <row r="1945" spans="2:51" s="14" customFormat="1" ht="11.25">
      <c r="B1945" s="181"/>
      <c r="D1945" s="174" t="s">
        <v>167</v>
      </c>
      <c r="E1945" s="182" t="s">
        <v>1</v>
      </c>
      <c r="F1945" s="183" t="s">
        <v>753</v>
      </c>
      <c r="H1945" s="184">
        <v>-3</v>
      </c>
      <c r="I1945" s="185"/>
      <c r="L1945" s="181"/>
      <c r="M1945" s="186"/>
      <c r="N1945" s="187"/>
      <c r="O1945" s="187"/>
      <c r="P1945" s="187"/>
      <c r="Q1945" s="187"/>
      <c r="R1945" s="187"/>
      <c r="S1945" s="187"/>
      <c r="T1945" s="188"/>
      <c r="AT1945" s="182" t="s">
        <v>167</v>
      </c>
      <c r="AU1945" s="182" t="s">
        <v>157</v>
      </c>
      <c r="AV1945" s="14" t="s">
        <v>157</v>
      </c>
      <c r="AW1945" s="14" t="s">
        <v>30</v>
      </c>
      <c r="AX1945" s="14" t="s">
        <v>76</v>
      </c>
      <c r="AY1945" s="182" t="s">
        <v>150</v>
      </c>
    </row>
    <row r="1946" spans="2:51" s="14" customFormat="1" ht="11.25">
      <c r="B1946" s="181"/>
      <c r="D1946" s="174" t="s">
        <v>167</v>
      </c>
      <c r="E1946" s="182" t="s">
        <v>1</v>
      </c>
      <c r="F1946" s="183" t="s">
        <v>754</v>
      </c>
      <c r="H1946" s="184">
        <v>-2.2000000000000002</v>
      </c>
      <c r="I1946" s="185"/>
      <c r="L1946" s="181"/>
      <c r="M1946" s="186"/>
      <c r="N1946" s="187"/>
      <c r="O1946" s="187"/>
      <c r="P1946" s="187"/>
      <c r="Q1946" s="187"/>
      <c r="R1946" s="187"/>
      <c r="S1946" s="187"/>
      <c r="T1946" s="188"/>
      <c r="AT1946" s="182" t="s">
        <v>167</v>
      </c>
      <c r="AU1946" s="182" t="s">
        <v>157</v>
      </c>
      <c r="AV1946" s="14" t="s">
        <v>157</v>
      </c>
      <c r="AW1946" s="14" t="s">
        <v>30</v>
      </c>
      <c r="AX1946" s="14" t="s">
        <v>76</v>
      </c>
      <c r="AY1946" s="182" t="s">
        <v>150</v>
      </c>
    </row>
    <row r="1947" spans="2:51" s="13" customFormat="1" ht="11.25">
      <c r="B1947" s="173"/>
      <c r="D1947" s="174" t="s">
        <v>167</v>
      </c>
      <c r="E1947" s="175" t="s">
        <v>1</v>
      </c>
      <c r="F1947" s="176" t="s">
        <v>755</v>
      </c>
      <c r="H1947" s="175" t="s">
        <v>1</v>
      </c>
      <c r="I1947" s="177"/>
      <c r="L1947" s="173"/>
      <c r="M1947" s="178"/>
      <c r="N1947" s="179"/>
      <c r="O1947" s="179"/>
      <c r="P1947" s="179"/>
      <c r="Q1947" s="179"/>
      <c r="R1947" s="179"/>
      <c r="S1947" s="179"/>
      <c r="T1947" s="180"/>
      <c r="AT1947" s="175" t="s">
        <v>167</v>
      </c>
      <c r="AU1947" s="175" t="s">
        <v>157</v>
      </c>
      <c r="AV1947" s="13" t="s">
        <v>81</v>
      </c>
      <c r="AW1947" s="13" t="s">
        <v>30</v>
      </c>
      <c r="AX1947" s="13" t="s">
        <v>76</v>
      </c>
      <c r="AY1947" s="175" t="s">
        <v>150</v>
      </c>
    </row>
    <row r="1948" spans="2:51" s="14" customFormat="1" ht="11.25">
      <c r="B1948" s="181"/>
      <c r="D1948" s="174" t="s">
        <v>167</v>
      </c>
      <c r="E1948" s="182" t="s">
        <v>1</v>
      </c>
      <c r="F1948" s="183" t="s">
        <v>756</v>
      </c>
      <c r="H1948" s="184">
        <v>47.79</v>
      </c>
      <c r="I1948" s="185"/>
      <c r="L1948" s="181"/>
      <c r="M1948" s="186"/>
      <c r="N1948" s="187"/>
      <c r="O1948" s="187"/>
      <c r="P1948" s="187"/>
      <c r="Q1948" s="187"/>
      <c r="R1948" s="187"/>
      <c r="S1948" s="187"/>
      <c r="T1948" s="188"/>
      <c r="AT1948" s="182" t="s">
        <v>167</v>
      </c>
      <c r="AU1948" s="182" t="s">
        <v>157</v>
      </c>
      <c r="AV1948" s="14" t="s">
        <v>157</v>
      </c>
      <c r="AW1948" s="14" t="s">
        <v>30</v>
      </c>
      <c r="AX1948" s="14" t="s">
        <v>76</v>
      </c>
      <c r="AY1948" s="182" t="s">
        <v>150</v>
      </c>
    </row>
    <row r="1949" spans="2:51" s="14" customFormat="1" ht="11.25">
      <c r="B1949" s="181"/>
      <c r="D1949" s="174" t="s">
        <v>167</v>
      </c>
      <c r="E1949" s="182" t="s">
        <v>1</v>
      </c>
      <c r="F1949" s="183" t="s">
        <v>757</v>
      </c>
      <c r="H1949" s="184">
        <v>-5.4</v>
      </c>
      <c r="I1949" s="185"/>
      <c r="L1949" s="181"/>
      <c r="M1949" s="186"/>
      <c r="N1949" s="187"/>
      <c r="O1949" s="187"/>
      <c r="P1949" s="187"/>
      <c r="Q1949" s="187"/>
      <c r="R1949" s="187"/>
      <c r="S1949" s="187"/>
      <c r="T1949" s="188"/>
      <c r="AT1949" s="182" t="s">
        <v>167</v>
      </c>
      <c r="AU1949" s="182" t="s">
        <v>157</v>
      </c>
      <c r="AV1949" s="14" t="s">
        <v>157</v>
      </c>
      <c r="AW1949" s="14" t="s">
        <v>30</v>
      </c>
      <c r="AX1949" s="14" t="s">
        <v>76</v>
      </c>
      <c r="AY1949" s="182" t="s">
        <v>150</v>
      </c>
    </row>
    <row r="1950" spans="2:51" s="14" customFormat="1" ht="11.25">
      <c r="B1950" s="181"/>
      <c r="D1950" s="174" t="s">
        <v>167</v>
      </c>
      <c r="E1950" s="182" t="s">
        <v>1</v>
      </c>
      <c r="F1950" s="183" t="s">
        <v>758</v>
      </c>
      <c r="H1950" s="184">
        <v>-4.41</v>
      </c>
      <c r="I1950" s="185"/>
      <c r="L1950" s="181"/>
      <c r="M1950" s="186"/>
      <c r="N1950" s="187"/>
      <c r="O1950" s="187"/>
      <c r="P1950" s="187"/>
      <c r="Q1950" s="187"/>
      <c r="R1950" s="187"/>
      <c r="S1950" s="187"/>
      <c r="T1950" s="188"/>
      <c r="AT1950" s="182" t="s">
        <v>167</v>
      </c>
      <c r="AU1950" s="182" t="s">
        <v>157</v>
      </c>
      <c r="AV1950" s="14" t="s">
        <v>157</v>
      </c>
      <c r="AW1950" s="14" t="s">
        <v>30</v>
      </c>
      <c r="AX1950" s="14" t="s">
        <v>76</v>
      </c>
      <c r="AY1950" s="182" t="s">
        <v>150</v>
      </c>
    </row>
    <row r="1951" spans="2:51" s="14" customFormat="1" ht="11.25">
      <c r="B1951" s="181"/>
      <c r="D1951" s="174" t="s">
        <v>167</v>
      </c>
      <c r="E1951" s="182" t="s">
        <v>1</v>
      </c>
      <c r="F1951" s="183" t="s">
        <v>759</v>
      </c>
      <c r="H1951" s="184">
        <v>-3.99</v>
      </c>
      <c r="I1951" s="185"/>
      <c r="L1951" s="181"/>
      <c r="M1951" s="186"/>
      <c r="N1951" s="187"/>
      <c r="O1951" s="187"/>
      <c r="P1951" s="187"/>
      <c r="Q1951" s="187"/>
      <c r="R1951" s="187"/>
      <c r="S1951" s="187"/>
      <c r="T1951" s="188"/>
      <c r="AT1951" s="182" t="s">
        <v>167</v>
      </c>
      <c r="AU1951" s="182" t="s">
        <v>157</v>
      </c>
      <c r="AV1951" s="14" t="s">
        <v>157</v>
      </c>
      <c r="AW1951" s="14" t="s">
        <v>30</v>
      </c>
      <c r="AX1951" s="14" t="s">
        <v>76</v>
      </c>
      <c r="AY1951" s="182" t="s">
        <v>150</v>
      </c>
    </row>
    <row r="1952" spans="2:51" s="13" customFormat="1" ht="11.25">
      <c r="B1952" s="173"/>
      <c r="D1952" s="174" t="s">
        <v>167</v>
      </c>
      <c r="E1952" s="175" t="s">
        <v>1</v>
      </c>
      <c r="F1952" s="176" t="s">
        <v>760</v>
      </c>
      <c r="H1952" s="175" t="s">
        <v>1</v>
      </c>
      <c r="I1952" s="177"/>
      <c r="L1952" s="173"/>
      <c r="M1952" s="178"/>
      <c r="N1952" s="179"/>
      <c r="O1952" s="179"/>
      <c r="P1952" s="179"/>
      <c r="Q1952" s="179"/>
      <c r="R1952" s="179"/>
      <c r="S1952" s="179"/>
      <c r="T1952" s="180"/>
      <c r="AT1952" s="175" t="s">
        <v>167</v>
      </c>
      <c r="AU1952" s="175" t="s">
        <v>157</v>
      </c>
      <c r="AV1952" s="13" t="s">
        <v>81</v>
      </c>
      <c r="AW1952" s="13" t="s">
        <v>30</v>
      </c>
      <c r="AX1952" s="13" t="s">
        <v>76</v>
      </c>
      <c r="AY1952" s="175" t="s">
        <v>150</v>
      </c>
    </row>
    <row r="1953" spans="2:51" s="14" customFormat="1" ht="11.25">
      <c r="B1953" s="181"/>
      <c r="D1953" s="174" t="s">
        <v>167</v>
      </c>
      <c r="E1953" s="182" t="s">
        <v>1</v>
      </c>
      <c r="F1953" s="183" t="s">
        <v>761</v>
      </c>
      <c r="H1953" s="184">
        <v>29.943000000000001</v>
      </c>
      <c r="I1953" s="185"/>
      <c r="L1953" s="181"/>
      <c r="M1953" s="186"/>
      <c r="N1953" s="187"/>
      <c r="O1953" s="187"/>
      <c r="P1953" s="187"/>
      <c r="Q1953" s="187"/>
      <c r="R1953" s="187"/>
      <c r="S1953" s="187"/>
      <c r="T1953" s="188"/>
      <c r="AT1953" s="182" t="s">
        <v>167</v>
      </c>
      <c r="AU1953" s="182" t="s">
        <v>157</v>
      </c>
      <c r="AV1953" s="14" t="s">
        <v>157</v>
      </c>
      <c r="AW1953" s="14" t="s">
        <v>30</v>
      </c>
      <c r="AX1953" s="14" t="s">
        <v>76</v>
      </c>
      <c r="AY1953" s="182" t="s">
        <v>150</v>
      </c>
    </row>
    <row r="1954" spans="2:51" s="14" customFormat="1" ht="11.25">
      <c r="B1954" s="181"/>
      <c r="D1954" s="174" t="s">
        <v>167</v>
      </c>
      <c r="E1954" s="182" t="s">
        <v>1</v>
      </c>
      <c r="F1954" s="183" t="s">
        <v>717</v>
      </c>
      <c r="H1954" s="184">
        <v>-1.8</v>
      </c>
      <c r="I1954" s="185"/>
      <c r="L1954" s="181"/>
      <c r="M1954" s="186"/>
      <c r="N1954" s="187"/>
      <c r="O1954" s="187"/>
      <c r="P1954" s="187"/>
      <c r="Q1954" s="187"/>
      <c r="R1954" s="187"/>
      <c r="S1954" s="187"/>
      <c r="T1954" s="188"/>
      <c r="AT1954" s="182" t="s">
        <v>167</v>
      </c>
      <c r="AU1954" s="182" t="s">
        <v>157</v>
      </c>
      <c r="AV1954" s="14" t="s">
        <v>157</v>
      </c>
      <c r="AW1954" s="14" t="s">
        <v>30</v>
      </c>
      <c r="AX1954" s="14" t="s">
        <v>76</v>
      </c>
      <c r="AY1954" s="182" t="s">
        <v>150</v>
      </c>
    </row>
    <row r="1955" spans="2:51" s="13" customFormat="1" ht="11.25">
      <c r="B1955" s="173"/>
      <c r="D1955" s="174" t="s">
        <v>167</v>
      </c>
      <c r="E1955" s="175" t="s">
        <v>1</v>
      </c>
      <c r="F1955" s="176" t="s">
        <v>762</v>
      </c>
      <c r="H1955" s="175" t="s">
        <v>1</v>
      </c>
      <c r="I1955" s="177"/>
      <c r="L1955" s="173"/>
      <c r="M1955" s="178"/>
      <c r="N1955" s="179"/>
      <c r="O1955" s="179"/>
      <c r="P1955" s="179"/>
      <c r="Q1955" s="179"/>
      <c r="R1955" s="179"/>
      <c r="S1955" s="179"/>
      <c r="T1955" s="180"/>
      <c r="AT1955" s="175" t="s">
        <v>167</v>
      </c>
      <c r="AU1955" s="175" t="s">
        <v>157</v>
      </c>
      <c r="AV1955" s="13" t="s">
        <v>81</v>
      </c>
      <c r="AW1955" s="13" t="s">
        <v>30</v>
      </c>
      <c r="AX1955" s="13" t="s">
        <v>76</v>
      </c>
      <c r="AY1955" s="175" t="s">
        <v>150</v>
      </c>
    </row>
    <row r="1956" spans="2:51" s="14" customFormat="1" ht="11.25">
      <c r="B1956" s="181"/>
      <c r="D1956" s="174" t="s">
        <v>167</v>
      </c>
      <c r="E1956" s="182" t="s">
        <v>1</v>
      </c>
      <c r="F1956" s="183" t="s">
        <v>763</v>
      </c>
      <c r="H1956" s="184">
        <v>32.213999999999999</v>
      </c>
      <c r="I1956" s="185"/>
      <c r="L1956" s="181"/>
      <c r="M1956" s="186"/>
      <c r="N1956" s="187"/>
      <c r="O1956" s="187"/>
      <c r="P1956" s="187"/>
      <c r="Q1956" s="187"/>
      <c r="R1956" s="187"/>
      <c r="S1956" s="187"/>
      <c r="T1956" s="188"/>
      <c r="AT1956" s="182" t="s">
        <v>167</v>
      </c>
      <c r="AU1956" s="182" t="s">
        <v>157</v>
      </c>
      <c r="AV1956" s="14" t="s">
        <v>157</v>
      </c>
      <c r="AW1956" s="14" t="s">
        <v>30</v>
      </c>
      <c r="AX1956" s="14" t="s">
        <v>76</v>
      </c>
      <c r="AY1956" s="182" t="s">
        <v>150</v>
      </c>
    </row>
    <row r="1957" spans="2:51" s="14" customFormat="1" ht="11.25">
      <c r="B1957" s="181"/>
      <c r="D1957" s="174" t="s">
        <v>167</v>
      </c>
      <c r="E1957" s="182" t="s">
        <v>1</v>
      </c>
      <c r="F1957" s="183" t="s">
        <v>759</v>
      </c>
      <c r="H1957" s="184">
        <v>-3.99</v>
      </c>
      <c r="I1957" s="185"/>
      <c r="L1957" s="181"/>
      <c r="M1957" s="186"/>
      <c r="N1957" s="187"/>
      <c r="O1957" s="187"/>
      <c r="P1957" s="187"/>
      <c r="Q1957" s="187"/>
      <c r="R1957" s="187"/>
      <c r="S1957" s="187"/>
      <c r="T1957" s="188"/>
      <c r="AT1957" s="182" t="s">
        <v>167</v>
      </c>
      <c r="AU1957" s="182" t="s">
        <v>157</v>
      </c>
      <c r="AV1957" s="14" t="s">
        <v>157</v>
      </c>
      <c r="AW1957" s="14" t="s">
        <v>30</v>
      </c>
      <c r="AX1957" s="14" t="s">
        <v>76</v>
      </c>
      <c r="AY1957" s="182" t="s">
        <v>150</v>
      </c>
    </row>
    <row r="1958" spans="2:51" s="14" customFormat="1" ht="11.25">
      <c r="B1958" s="181"/>
      <c r="D1958" s="174" t="s">
        <v>167</v>
      </c>
      <c r="E1958" s="182" t="s">
        <v>1</v>
      </c>
      <c r="F1958" s="183" t="s">
        <v>720</v>
      </c>
      <c r="H1958" s="184">
        <v>-2.2400000000000002</v>
      </c>
      <c r="I1958" s="185"/>
      <c r="L1958" s="181"/>
      <c r="M1958" s="186"/>
      <c r="N1958" s="187"/>
      <c r="O1958" s="187"/>
      <c r="P1958" s="187"/>
      <c r="Q1958" s="187"/>
      <c r="R1958" s="187"/>
      <c r="S1958" s="187"/>
      <c r="T1958" s="188"/>
      <c r="AT1958" s="182" t="s">
        <v>167</v>
      </c>
      <c r="AU1958" s="182" t="s">
        <v>157</v>
      </c>
      <c r="AV1958" s="14" t="s">
        <v>157</v>
      </c>
      <c r="AW1958" s="14" t="s">
        <v>30</v>
      </c>
      <c r="AX1958" s="14" t="s">
        <v>76</v>
      </c>
      <c r="AY1958" s="182" t="s">
        <v>150</v>
      </c>
    </row>
    <row r="1959" spans="2:51" s="13" customFormat="1" ht="11.25">
      <c r="B1959" s="173"/>
      <c r="D1959" s="174" t="s">
        <v>167</v>
      </c>
      <c r="E1959" s="175" t="s">
        <v>1</v>
      </c>
      <c r="F1959" s="176" t="s">
        <v>764</v>
      </c>
      <c r="H1959" s="175" t="s">
        <v>1</v>
      </c>
      <c r="I1959" s="177"/>
      <c r="L1959" s="173"/>
      <c r="M1959" s="178"/>
      <c r="N1959" s="179"/>
      <c r="O1959" s="179"/>
      <c r="P1959" s="179"/>
      <c r="Q1959" s="179"/>
      <c r="R1959" s="179"/>
      <c r="S1959" s="179"/>
      <c r="T1959" s="180"/>
      <c r="AT1959" s="175" t="s">
        <v>167</v>
      </c>
      <c r="AU1959" s="175" t="s">
        <v>157</v>
      </c>
      <c r="AV1959" s="13" t="s">
        <v>81</v>
      </c>
      <c r="AW1959" s="13" t="s">
        <v>30</v>
      </c>
      <c r="AX1959" s="13" t="s">
        <v>76</v>
      </c>
      <c r="AY1959" s="175" t="s">
        <v>150</v>
      </c>
    </row>
    <row r="1960" spans="2:51" s="14" customFormat="1" ht="11.25">
      <c r="B1960" s="181"/>
      <c r="D1960" s="174" t="s">
        <v>167</v>
      </c>
      <c r="E1960" s="182" t="s">
        <v>1</v>
      </c>
      <c r="F1960" s="183" t="s">
        <v>765</v>
      </c>
      <c r="H1960" s="184">
        <v>4.75</v>
      </c>
      <c r="I1960" s="185"/>
      <c r="L1960" s="181"/>
      <c r="M1960" s="186"/>
      <c r="N1960" s="187"/>
      <c r="O1960" s="187"/>
      <c r="P1960" s="187"/>
      <c r="Q1960" s="187"/>
      <c r="R1960" s="187"/>
      <c r="S1960" s="187"/>
      <c r="T1960" s="188"/>
      <c r="AT1960" s="182" t="s">
        <v>167</v>
      </c>
      <c r="AU1960" s="182" t="s">
        <v>157</v>
      </c>
      <c r="AV1960" s="14" t="s">
        <v>157</v>
      </c>
      <c r="AW1960" s="14" t="s">
        <v>30</v>
      </c>
      <c r="AX1960" s="14" t="s">
        <v>76</v>
      </c>
      <c r="AY1960" s="182" t="s">
        <v>150</v>
      </c>
    </row>
    <row r="1961" spans="2:51" s="13" customFormat="1" ht="11.25">
      <c r="B1961" s="173"/>
      <c r="D1961" s="174" t="s">
        <v>167</v>
      </c>
      <c r="E1961" s="175" t="s">
        <v>1</v>
      </c>
      <c r="F1961" s="176" t="s">
        <v>766</v>
      </c>
      <c r="H1961" s="175" t="s">
        <v>1</v>
      </c>
      <c r="I1961" s="177"/>
      <c r="L1961" s="173"/>
      <c r="M1961" s="178"/>
      <c r="N1961" s="179"/>
      <c r="O1961" s="179"/>
      <c r="P1961" s="179"/>
      <c r="Q1961" s="179"/>
      <c r="R1961" s="179"/>
      <c r="S1961" s="179"/>
      <c r="T1961" s="180"/>
      <c r="AT1961" s="175" t="s">
        <v>167</v>
      </c>
      <c r="AU1961" s="175" t="s">
        <v>157</v>
      </c>
      <c r="AV1961" s="13" t="s">
        <v>81</v>
      </c>
      <c r="AW1961" s="13" t="s">
        <v>30</v>
      </c>
      <c r="AX1961" s="13" t="s">
        <v>76</v>
      </c>
      <c r="AY1961" s="175" t="s">
        <v>150</v>
      </c>
    </row>
    <row r="1962" spans="2:51" s="14" customFormat="1" ht="11.25">
      <c r="B1962" s="181"/>
      <c r="D1962" s="174" t="s">
        <v>167</v>
      </c>
      <c r="E1962" s="182" t="s">
        <v>1</v>
      </c>
      <c r="F1962" s="183" t="s">
        <v>767</v>
      </c>
      <c r="H1962" s="184">
        <v>34.515000000000001</v>
      </c>
      <c r="I1962" s="185"/>
      <c r="L1962" s="181"/>
      <c r="M1962" s="186"/>
      <c r="N1962" s="187"/>
      <c r="O1962" s="187"/>
      <c r="P1962" s="187"/>
      <c r="Q1962" s="187"/>
      <c r="R1962" s="187"/>
      <c r="S1962" s="187"/>
      <c r="T1962" s="188"/>
      <c r="AT1962" s="182" t="s">
        <v>167</v>
      </c>
      <c r="AU1962" s="182" t="s">
        <v>157</v>
      </c>
      <c r="AV1962" s="14" t="s">
        <v>157</v>
      </c>
      <c r="AW1962" s="14" t="s">
        <v>30</v>
      </c>
      <c r="AX1962" s="14" t="s">
        <v>76</v>
      </c>
      <c r="AY1962" s="182" t="s">
        <v>150</v>
      </c>
    </row>
    <row r="1963" spans="2:51" s="14" customFormat="1" ht="11.25">
      <c r="B1963" s="181"/>
      <c r="D1963" s="174" t="s">
        <v>167</v>
      </c>
      <c r="E1963" s="182" t="s">
        <v>1</v>
      </c>
      <c r="F1963" s="183" t="s">
        <v>717</v>
      </c>
      <c r="H1963" s="184">
        <v>-1.8</v>
      </c>
      <c r="I1963" s="185"/>
      <c r="L1963" s="181"/>
      <c r="M1963" s="186"/>
      <c r="N1963" s="187"/>
      <c r="O1963" s="187"/>
      <c r="P1963" s="187"/>
      <c r="Q1963" s="187"/>
      <c r="R1963" s="187"/>
      <c r="S1963" s="187"/>
      <c r="T1963" s="188"/>
      <c r="AT1963" s="182" t="s">
        <v>167</v>
      </c>
      <c r="AU1963" s="182" t="s">
        <v>157</v>
      </c>
      <c r="AV1963" s="14" t="s">
        <v>157</v>
      </c>
      <c r="AW1963" s="14" t="s">
        <v>30</v>
      </c>
      <c r="AX1963" s="14" t="s">
        <v>76</v>
      </c>
      <c r="AY1963" s="182" t="s">
        <v>150</v>
      </c>
    </row>
    <row r="1964" spans="2:51" s="14" customFormat="1" ht="11.25">
      <c r="B1964" s="181"/>
      <c r="D1964" s="174" t="s">
        <v>167</v>
      </c>
      <c r="E1964" s="182" t="s">
        <v>1</v>
      </c>
      <c r="F1964" s="183" t="s">
        <v>740</v>
      </c>
      <c r="H1964" s="184">
        <v>-2.9329999999999998</v>
      </c>
      <c r="I1964" s="185"/>
      <c r="L1964" s="181"/>
      <c r="M1964" s="186"/>
      <c r="N1964" s="187"/>
      <c r="O1964" s="187"/>
      <c r="P1964" s="187"/>
      <c r="Q1964" s="187"/>
      <c r="R1964" s="187"/>
      <c r="S1964" s="187"/>
      <c r="T1964" s="188"/>
      <c r="AT1964" s="182" t="s">
        <v>167</v>
      </c>
      <c r="AU1964" s="182" t="s">
        <v>157</v>
      </c>
      <c r="AV1964" s="14" t="s">
        <v>157</v>
      </c>
      <c r="AW1964" s="14" t="s">
        <v>30</v>
      </c>
      <c r="AX1964" s="14" t="s">
        <v>76</v>
      </c>
      <c r="AY1964" s="182" t="s">
        <v>150</v>
      </c>
    </row>
    <row r="1965" spans="2:51" s="13" customFormat="1" ht="11.25">
      <c r="B1965" s="173"/>
      <c r="D1965" s="174" t="s">
        <v>167</v>
      </c>
      <c r="E1965" s="175" t="s">
        <v>1</v>
      </c>
      <c r="F1965" s="176" t="s">
        <v>768</v>
      </c>
      <c r="H1965" s="175" t="s">
        <v>1</v>
      </c>
      <c r="I1965" s="177"/>
      <c r="L1965" s="173"/>
      <c r="M1965" s="178"/>
      <c r="N1965" s="179"/>
      <c r="O1965" s="179"/>
      <c r="P1965" s="179"/>
      <c r="Q1965" s="179"/>
      <c r="R1965" s="179"/>
      <c r="S1965" s="179"/>
      <c r="T1965" s="180"/>
      <c r="AT1965" s="175" t="s">
        <v>167</v>
      </c>
      <c r="AU1965" s="175" t="s">
        <v>157</v>
      </c>
      <c r="AV1965" s="13" t="s">
        <v>81</v>
      </c>
      <c r="AW1965" s="13" t="s">
        <v>30</v>
      </c>
      <c r="AX1965" s="13" t="s">
        <v>76</v>
      </c>
      <c r="AY1965" s="175" t="s">
        <v>150</v>
      </c>
    </row>
    <row r="1966" spans="2:51" s="14" customFormat="1" ht="11.25">
      <c r="B1966" s="181"/>
      <c r="D1966" s="174" t="s">
        <v>167</v>
      </c>
      <c r="E1966" s="182" t="s">
        <v>1</v>
      </c>
      <c r="F1966" s="183" t="s">
        <v>769</v>
      </c>
      <c r="H1966" s="184">
        <v>25.27</v>
      </c>
      <c r="I1966" s="185"/>
      <c r="L1966" s="181"/>
      <c r="M1966" s="186"/>
      <c r="N1966" s="187"/>
      <c r="O1966" s="187"/>
      <c r="P1966" s="187"/>
      <c r="Q1966" s="187"/>
      <c r="R1966" s="187"/>
      <c r="S1966" s="187"/>
      <c r="T1966" s="188"/>
      <c r="AT1966" s="182" t="s">
        <v>167</v>
      </c>
      <c r="AU1966" s="182" t="s">
        <v>157</v>
      </c>
      <c r="AV1966" s="14" t="s">
        <v>157</v>
      </c>
      <c r="AW1966" s="14" t="s">
        <v>30</v>
      </c>
      <c r="AX1966" s="14" t="s">
        <v>76</v>
      </c>
      <c r="AY1966" s="182" t="s">
        <v>150</v>
      </c>
    </row>
    <row r="1967" spans="2:51" s="13" customFormat="1" ht="11.25">
      <c r="B1967" s="173"/>
      <c r="D1967" s="174" t="s">
        <v>167</v>
      </c>
      <c r="E1967" s="175" t="s">
        <v>1</v>
      </c>
      <c r="F1967" s="176" t="s">
        <v>770</v>
      </c>
      <c r="H1967" s="175" t="s">
        <v>1</v>
      </c>
      <c r="I1967" s="177"/>
      <c r="L1967" s="173"/>
      <c r="M1967" s="178"/>
      <c r="N1967" s="179"/>
      <c r="O1967" s="179"/>
      <c r="P1967" s="179"/>
      <c r="Q1967" s="179"/>
      <c r="R1967" s="179"/>
      <c r="S1967" s="179"/>
      <c r="T1967" s="180"/>
      <c r="AT1967" s="175" t="s">
        <v>167</v>
      </c>
      <c r="AU1967" s="175" t="s">
        <v>157</v>
      </c>
      <c r="AV1967" s="13" t="s">
        <v>81</v>
      </c>
      <c r="AW1967" s="13" t="s">
        <v>30</v>
      </c>
      <c r="AX1967" s="13" t="s">
        <v>76</v>
      </c>
      <c r="AY1967" s="175" t="s">
        <v>150</v>
      </c>
    </row>
    <row r="1968" spans="2:51" s="14" customFormat="1" ht="11.25">
      <c r="B1968" s="181"/>
      <c r="D1968" s="174" t="s">
        <v>167</v>
      </c>
      <c r="E1968" s="182" t="s">
        <v>1</v>
      </c>
      <c r="F1968" s="183" t="s">
        <v>771</v>
      </c>
      <c r="H1968" s="184">
        <v>9.69</v>
      </c>
      <c r="I1968" s="185"/>
      <c r="L1968" s="181"/>
      <c r="M1968" s="186"/>
      <c r="N1968" s="187"/>
      <c r="O1968" s="187"/>
      <c r="P1968" s="187"/>
      <c r="Q1968" s="187"/>
      <c r="R1968" s="187"/>
      <c r="S1968" s="187"/>
      <c r="T1968" s="188"/>
      <c r="AT1968" s="182" t="s">
        <v>167</v>
      </c>
      <c r="AU1968" s="182" t="s">
        <v>157</v>
      </c>
      <c r="AV1968" s="14" t="s">
        <v>157</v>
      </c>
      <c r="AW1968" s="14" t="s">
        <v>30</v>
      </c>
      <c r="AX1968" s="14" t="s">
        <v>76</v>
      </c>
      <c r="AY1968" s="182" t="s">
        <v>150</v>
      </c>
    </row>
    <row r="1969" spans="2:51" s="13" customFormat="1" ht="11.25">
      <c r="B1969" s="173"/>
      <c r="D1969" s="174" t="s">
        <v>167</v>
      </c>
      <c r="E1969" s="175" t="s">
        <v>1</v>
      </c>
      <c r="F1969" s="176" t="s">
        <v>772</v>
      </c>
      <c r="H1969" s="175" t="s">
        <v>1</v>
      </c>
      <c r="I1969" s="177"/>
      <c r="L1969" s="173"/>
      <c r="M1969" s="178"/>
      <c r="N1969" s="179"/>
      <c r="O1969" s="179"/>
      <c r="P1969" s="179"/>
      <c r="Q1969" s="179"/>
      <c r="R1969" s="179"/>
      <c r="S1969" s="179"/>
      <c r="T1969" s="180"/>
      <c r="AT1969" s="175" t="s">
        <v>167</v>
      </c>
      <c r="AU1969" s="175" t="s">
        <v>157</v>
      </c>
      <c r="AV1969" s="13" t="s">
        <v>81</v>
      </c>
      <c r="AW1969" s="13" t="s">
        <v>30</v>
      </c>
      <c r="AX1969" s="13" t="s">
        <v>76</v>
      </c>
      <c r="AY1969" s="175" t="s">
        <v>150</v>
      </c>
    </row>
    <row r="1970" spans="2:51" s="14" customFormat="1" ht="11.25">
      <c r="B1970" s="181"/>
      <c r="D1970" s="174" t="s">
        <v>167</v>
      </c>
      <c r="E1970" s="182" t="s">
        <v>1</v>
      </c>
      <c r="F1970" s="183" t="s">
        <v>773</v>
      </c>
      <c r="H1970" s="184">
        <v>90.564999999999998</v>
      </c>
      <c r="I1970" s="185"/>
      <c r="L1970" s="181"/>
      <c r="M1970" s="186"/>
      <c r="N1970" s="187"/>
      <c r="O1970" s="187"/>
      <c r="P1970" s="187"/>
      <c r="Q1970" s="187"/>
      <c r="R1970" s="187"/>
      <c r="S1970" s="187"/>
      <c r="T1970" s="188"/>
      <c r="AT1970" s="182" t="s">
        <v>167</v>
      </c>
      <c r="AU1970" s="182" t="s">
        <v>157</v>
      </c>
      <c r="AV1970" s="14" t="s">
        <v>157</v>
      </c>
      <c r="AW1970" s="14" t="s">
        <v>30</v>
      </c>
      <c r="AX1970" s="14" t="s">
        <v>76</v>
      </c>
      <c r="AY1970" s="182" t="s">
        <v>150</v>
      </c>
    </row>
    <row r="1971" spans="2:51" s="14" customFormat="1" ht="11.25">
      <c r="B1971" s="181"/>
      <c r="D1971" s="174" t="s">
        <v>167</v>
      </c>
      <c r="E1971" s="182" t="s">
        <v>1</v>
      </c>
      <c r="F1971" s="183" t="s">
        <v>774</v>
      </c>
      <c r="H1971" s="184">
        <v>-9.0649999999999995</v>
      </c>
      <c r="I1971" s="185"/>
      <c r="L1971" s="181"/>
      <c r="M1971" s="186"/>
      <c r="N1971" s="187"/>
      <c r="O1971" s="187"/>
      <c r="P1971" s="187"/>
      <c r="Q1971" s="187"/>
      <c r="R1971" s="187"/>
      <c r="S1971" s="187"/>
      <c r="T1971" s="188"/>
      <c r="AT1971" s="182" t="s">
        <v>167</v>
      </c>
      <c r="AU1971" s="182" t="s">
        <v>157</v>
      </c>
      <c r="AV1971" s="14" t="s">
        <v>157</v>
      </c>
      <c r="AW1971" s="14" t="s">
        <v>30</v>
      </c>
      <c r="AX1971" s="14" t="s">
        <v>76</v>
      </c>
      <c r="AY1971" s="182" t="s">
        <v>150</v>
      </c>
    </row>
    <row r="1972" spans="2:51" s="14" customFormat="1" ht="11.25">
      <c r="B1972" s="181"/>
      <c r="D1972" s="174" t="s">
        <v>167</v>
      </c>
      <c r="E1972" s="182" t="s">
        <v>1</v>
      </c>
      <c r="F1972" s="183" t="s">
        <v>775</v>
      </c>
      <c r="H1972" s="184">
        <v>-6.72</v>
      </c>
      <c r="I1972" s="185"/>
      <c r="L1972" s="181"/>
      <c r="M1972" s="186"/>
      <c r="N1972" s="187"/>
      <c r="O1972" s="187"/>
      <c r="P1972" s="187"/>
      <c r="Q1972" s="187"/>
      <c r="R1972" s="187"/>
      <c r="S1972" s="187"/>
      <c r="T1972" s="188"/>
      <c r="AT1972" s="182" t="s">
        <v>167</v>
      </c>
      <c r="AU1972" s="182" t="s">
        <v>157</v>
      </c>
      <c r="AV1972" s="14" t="s">
        <v>157</v>
      </c>
      <c r="AW1972" s="14" t="s">
        <v>30</v>
      </c>
      <c r="AX1972" s="14" t="s">
        <v>76</v>
      </c>
      <c r="AY1972" s="182" t="s">
        <v>150</v>
      </c>
    </row>
    <row r="1973" spans="2:51" s="13" customFormat="1" ht="11.25">
      <c r="B1973" s="173"/>
      <c r="D1973" s="174" t="s">
        <v>167</v>
      </c>
      <c r="E1973" s="175" t="s">
        <v>1</v>
      </c>
      <c r="F1973" s="176" t="s">
        <v>776</v>
      </c>
      <c r="H1973" s="175" t="s">
        <v>1</v>
      </c>
      <c r="I1973" s="177"/>
      <c r="L1973" s="173"/>
      <c r="M1973" s="178"/>
      <c r="N1973" s="179"/>
      <c r="O1973" s="179"/>
      <c r="P1973" s="179"/>
      <c r="Q1973" s="179"/>
      <c r="R1973" s="179"/>
      <c r="S1973" s="179"/>
      <c r="T1973" s="180"/>
      <c r="AT1973" s="175" t="s">
        <v>167</v>
      </c>
      <c r="AU1973" s="175" t="s">
        <v>157</v>
      </c>
      <c r="AV1973" s="13" t="s">
        <v>81</v>
      </c>
      <c r="AW1973" s="13" t="s">
        <v>30</v>
      </c>
      <c r="AX1973" s="13" t="s">
        <v>76</v>
      </c>
      <c r="AY1973" s="175" t="s">
        <v>150</v>
      </c>
    </row>
    <row r="1974" spans="2:51" s="14" customFormat="1" ht="11.25">
      <c r="B1974" s="181"/>
      <c r="D1974" s="174" t="s">
        <v>167</v>
      </c>
      <c r="E1974" s="182" t="s">
        <v>1</v>
      </c>
      <c r="F1974" s="183" t="s">
        <v>777</v>
      </c>
      <c r="H1974" s="184">
        <v>45.725000000000001</v>
      </c>
      <c r="I1974" s="185"/>
      <c r="L1974" s="181"/>
      <c r="M1974" s="186"/>
      <c r="N1974" s="187"/>
      <c r="O1974" s="187"/>
      <c r="P1974" s="187"/>
      <c r="Q1974" s="187"/>
      <c r="R1974" s="187"/>
      <c r="S1974" s="187"/>
      <c r="T1974" s="188"/>
      <c r="AT1974" s="182" t="s">
        <v>167</v>
      </c>
      <c r="AU1974" s="182" t="s">
        <v>157</v>
      </c>
      <c r="AV1974" s="14" t="s">
        <v>157</v>
      </c>
      <c r="AW1974" s="14" t="s">
        <v>30</v>
      </c>
      <c r="AX1974" s="14" t="s">
        <v>76</v>
      </c>
      <c r="AY1974" s="182" t="s">
        <v>150</v>
      </c>
    </row>
    <row r="1975" spans="2:51" s="13" customFormat="1" ht="11.25">
      <c r="B1975" s="173"/>
      <c r="D1975" s="174" t="s">
        <v>167</v>
      </c>
      <c r="E1975" s="175" t="s">
        <v>1</v>
      </c>
      <c r="F1975" s="176" t="s">
        <v>778</v>
      </c>
      <c r="H1975" s="175" t="s">
        <v>1</v>
      </c>
      <c r="I1975" s="177"/>
      <c r="L1975" s="173"/>
      <c r="M1975" s="178"/>
      <c r="N1975" s="179"/>
      <c r="O1975" s="179"/>
      <c r="P1975" s="179"/>
      <c r="Q1975" s="179"/>
      <c r="R1975" s="179"/>
      <c r="S1975" s="179"/>
      <c r="T1975" s="180"/>
      <c r="AT1975" s="175" t="s">
        <v>167</v>
      </c>
      <c r="AU1975" s="175" t="s">
        <v>157</v>
      </c>
      <c r="AV1975" s="13" t="s">
        <v>81</v>
      </c>
      <c r="AW1975" s="13" t="s">
        <v>30</v>
      </c>
      <c r="AX1975" s="13" t="s">
        <v>76</v>
      </c>
      <c r="AY1975" s="175" t="s">
        <v>150</v>
      </c>
    </row>
    <row r="1976" spans="2:51" s="14" customFormat="1" ht="11.25">
      <c r="B1976" s="181"/>
      <c r="D1976" s="174" t="s">
        <v>167</v>
      </c>
      <c r="E1976" s="182" t="s">
        <v>1</v>
      </c>
      <c r="F1976" s="183" t="s">
        <v>779</v>
      </c>
      <c r="H1976" s="184">
        <v>233.64</v>
      </c>
      <c r="I1976" s="185"/>
      <c r="L1976" s="181"/>
      <c r="M1976" s="186"/>
      <c r="N1976" s="187"/>
      <c r="O1976" s="187"/>
      <c r="P1976" s="187"/>
      <c r="Q1976" s="187"/>
      <c r="R1976" s="187"/>
      <c r="S1976" s="187"/>
      <c r="T1976" s="188"/>
      <c r="AT1976" s="182" t="s">
        <v>167</v>
      </c>
      <c r="AU1976" s="182" t="s">
        <v>157</v>
      </c>
      <c r="AV1976" s="14" t="s">
        <v>157</v>
      </c>
      <c r="AW1976" s="14" t="s">
        <v>30</v>
      </c>
      <c r="AX1976" s="14" t="s">
        <v>76</v>
      </c>
      <c r="AY1976" s="182" t="s">
        <v>150</v>
      </c>
    </row>
    <row r="1977" spans="2:51" s="14" customFormat="1" ht="11.25">
      <c r="B1977" s="181"/>
      <c r="D1977" s="174" t="s">
        <v>167</v>
      </c>
      <c r="E1977" s="182" t="s">
        <v>1</v>
      </c>
      <c r="F1977" s="183" t="s">
        <v>780</v>
      </c>
      <c r="H1977" s="184">
        <v>-23.8</v>
      </c>
      <c r="I1977" s="185"/>
      <c r="L1977" s="181"/>
      <c r="M1977" s="186"/>
      <c r="N1977" s="187"/>
      <c r="O1977" s="187"/>
      <c r="P1977" s="187"/>
      <c r="Q1977" s="187"/>
      <c r="R1977" s="187"/>
      <c r="S1977" s="187"/>
      <c r="T1977" s="188"/>
      <c r="AT1977" s="182" t="s">
        <v>167</v>
      </c>
      <c r="AU1977" s="182" t="s">
        <v>157</v>
      </c>
      <c r="AV1977" s="14" t="s">
        <v>157</v>
      </c>
      <c r="AW1977" s="14" t="s">
        <v>30</v>
      </c>
      <c r="AX1977" s="14" t="s">
        <v>76</v>
      </c>
      <c r="AY1977" s="182" t="s">
        <v>150</v>
      </c>
    </row>
    <row r="1978" spans="2:51" s="14" customFormat="1" ht="11.25">
      <c r="B1978" s="181"/>
      <c r="D1978" s="174" t="s">
        <v>167</v>
      </c>
      <c r="E1978" s="182" t="s">
        <v>1</v>
      </c>
      <c r="F1978" s="183" t="s">
        <v>781</v>
      </c>
      <c r="H1978" s="184">
        <v>-14.4</v>
      </c>
      <c r="I1978" s="185"/>
      <c r="L1978" s="181"/>
      <c r="M1978" s="186"/>
      <c r="N1978" s="187"/>
      <c r="O1978" s="187"/>
      <c r="P1978" s="187"/>
      <c r="Q1978" s="187"/>
      <c r="R1978" s="187"/>
      <c r="S1978" s="187"/>
      <c r="T1978" s="188"/>
      <c r="AT1978" s="182" t="s">
        <v>167</v>
      </c>
      <c r="AU1978" s="182" t="s">
        <v>157</v>
      </c>
      <c r="AV1978" s="14" t="s">
        <v>157</v>
      </c>
      <c r="AW1978" s="14" t="s">
        <v>30</v>
      </c>
      <c r="AX1978" s="14" t="s">
        <v>76</v>
      </c>
      <c r="AY1978" s="182" t="s">
        <v>150</v>
      </c>
    </row>
    <row r="1979" spans="2:51" s="14" customFormat="1" ht="11.25">
      <c r="B1979" s="181"/>
      <c r="D1979" s="174" t="s">
        <v>167</v>
      </c>
      <c r="E1979" s="182" t="s">
        <v>1</v>
      </c>
      <c r="F1979" s="183" t="s">
        <v>754</v>
      </c>
      <c r="H1979" s="184">
        <v>-2.2000000000000002</v>
      </c>
      <c r="I1979" s="185"/>
      <c r="L1979" s="181"/>
      <c r="M1979" s="186"/>
      <c r="N1979" s="187"/>
      <c r="O1979" s="187"/>
      <c r="P1979" s="187"/>
      <c r="Q1979" s="187"/>
      <c r="R1979" s="187"/>
      <c r="S1979" s="187"/>
      <c r="T1979" s="188"/>
      <c r="AT1979" s="182" t="s">
        <v>167</v>
      </c>
      <c r="AU1979" s="182" t="s">
        <v>157</v>
      </c>
      <c r="AV1979" s="14" t="s">
        <v>157</v>
      </c>
      <c r="AW1979" s="14" t="s">
        <v>30</v>
      </c>
      <c r="AX1979" s="14" t="s">
        <v>76</v>
      </c>
      <c r="AY1979" s="182" t="s">
        <v>150</v>
      </c>
    </row>
    <row r="1980" spans="2:51" s="16" customFormat="1" ht="11.25">
      <c r="B1980" s="197"/>
      <c r="D1980" s="174" t="s">
        <v>167</v>
      </c>
      <c r="E1980" s="198" t="s">
        <v>1</v>
      </c>
      <c r="F1980" s="199" t="s">
        <v>299</v>
      </c>
      <c r="H1980" s="200">
        <v>1936.2260000000001</v>
      </c>
      <c r="I1980" s="201"/>
      <c r="L1980" s="197"/>
      <c r="M1980" s="202"/>
      <c r="N1980" s="203"/>
      <c r="O1980" s="203"/>
      <c r="P1980" s="203"/>
      <c r="Q1980" s="203"/>
      <c r="R1980" s="203"/>
      <c r="S1980" s="203"/>
      <c r="T1980" s="204"/>
      <c r="AT1980" s="198" t="s">
        <v>167</v>
      </c>
      <c r="AU1980" s="198" t="s">
        <v>157</v>
      </c>
      <c r="AV1980" s="16" t="s">
        <v>162</v>
      </c>
      <c r="AW1980" s="16" t="s">
        <v>30</v>
      </c>
      <c r="AX1980" s="16" t="s">
        <v>76</v>
      </c>
      <c r="AY1980" s="198" t="s">
        <v>150</v>
      </c>
    </row>
    <row r="1981" spans="2:51" s="13" customFormat="1" ht="11.25">
      <c r="B1981" s="173"/>
      <c r="D1981" s="174" t="s">
        <v>167</v>
      </c>
      <c r="E1981" s="175" t="s">
        <v>1</v>
      </c>
      <c r="F1981" s="176" t="s">
        <v>302</v>
      </c>
      <c r="H1981" s="175" t="s">
        <v>1</v>
      </c>
      <c r="I1981" s="177"/>
      <c r="L1981" s="173"/>
      <c r="M1981" s="178"/>
      <c r="N1981" s="179"/>
      <c r="O1981" s="179"/>
      <c r="P1981" s="179"/>
      <c r="Q1981" s="179"/>
      <c r="R1981" s="179"/>
      <c r="S1981" s="179"/>
      <c r="T1981" s="180"/>
      <c r="AT1981" s="175" t="s">
        <v>167</v>
      </c>
      <c r="AU1981" s="175" t="s">
        <v>157</v>
      </c>
      <c r="AV1981" s="13" t="s">
        <v>81</v>
      </c>
      <c r="AW1981" s="13" t="s">
        <v>30</v>
      </c>
      <c r="AX1981" s="13" t="s">
        <v>76</v>
      </c>
      <c r="AY1981" s="175" t="s">
        <v>150</v>
      </c>
    </row>
    <row r="1982" spans="2:51" s="13" customFormat="1" ht="11.25">
      <c r="B1982" s="173"/>
      <c r="D1982" s="174" t="s">
        <v>167</v>
      </c>
      <c r="E1982" s="175" t="s">
        <v>1</v>
      </c>
      <c r="F1982" s="176" t="s">
        <v>692</v>
      </c>
      <c r="H1982" s="175" t="s">
        <v>1</v>
      </c>
      <c r="I1982" s="177"/>
      <c r="L1982" s="173"/>
      <c r="M1982" s="178"/>
      <c r="N1982" s="179"/>
      <c r="O1982" s="179"/>
      <c r="P1982" s="179"/>
      <c r="Q1982" s="179"/>
      <c r="R1982" s="179"/>
      <c r="S1982" s="179"/>
      <c r="T1982" s="180"/>
      <c r="AT1982" s="175" t="s">
        <v>167</v>
      </c>
      <c r="AU1982" s="175" t="s">
        <v>157</v>
      </c>
      <c r="AV1982" s="13" t="s">
        <v>81</v>
      </c>
      <c r="AW1982" s="13" t="s">
        <v>30</v>
      </c>
      <c r="AX1982" s="13" t="s">
        <v>76</v>
      </c>
      <c r="AY1982" s="175" t="s">
        <v>150</v>
      </c>
    </row>
    <row r="1983" spans="2:51" s="14" customFormat="1" ht="11.25">
      <c r="B1983" s="181"/>
      <c r="D1983" s="174" t="s">
        <v>167</v>
      </c>
      <c r="E1983" s="182" t="s">
        <v>1</v>
      </c>
      <c r="F1983" s="183" t="s">
        <v>782</v>
      </c>
      <c r="H1983" s="184">
        <v>589.70000000000005</v>
      </c>
      <c r="I1983" s="185"/>
      <c r="L1983" s="181"/>
      <c r="M1983" s="186"/>
      <c r="N1983" s="187"/>
      <c r="O1983" s="187"/>
      <c r="P1983" s="187"/>
      <c r="Q1983" s="187"/>
      <c r="R1983" s="187"/>
      <c r="S1983" s="187"/>
      <c r="T1983" s="188"/>
      <c r="AT1983" s="182" t="s">
        <v>167</v>
      </c>
      <c r="AU1983" s="182" t="s">
        <v>157</v>
      </c>
      <c r="AV1983" s="14" t="s">
        <v>157</v>
      </c>
      <c r="AW1983" s="14" t="s">
        <v>30</v>
      </c>
      <c r="AX1983" s="14" t="s">
        <v>76</v>
      </c>
      <c r="AY1983" s="182" t="s">
        <v>150</v>
      </c>
    </row>
    <row r="1984" spans="2:51" s="13" customFormat="1" ht="11.25">
      <c r="B1984" s="173"/>
      <c r="D1984" s="174" t="s">
        <v>167</v>
      </c>
      <c r="E1984" s="175" t="s">
        <v>1</v>
      </c>
      <c r="F1984" s="176" t="s">
        <v>694</v>
      </c>
      <c r="H1984" s="175" t="s">
        <v>1</v>
      </c>
      <c r="I1984" s="177"/>
      <c r="L1984" s="173"/>
      <c r="M1984" s="178"/>
      <c r="N1984" s="179"/>
      <c r="O1984" s="179"/>
      <c r="P1984" s="179"/>
      <c r="Q1984" s="179"/>
      <c r="R1984" s="179"/>
      <c r="S1984" s="179"/>
      <c r="T1984" s="180"/>
      <c r="AT1984" s="175" t="s">
        <v>167</v>
      </c>
      <c r="AU1984" s="175" t="s">
        <v>157</v>
      </c>
      <c r="AV1984" s="13" t="s">
        <v>81</v>
      </c>
      <c r="AW1984" s="13" t="s">
        <v>30</v>
      </c>
      <c r="AX1984" s="13" t="s">
        <v>76</v>
      </c>
      <c r="AY1984" s="175" t="s">
        <v>150</v>
      </c>
    </row>
    <row r="1985" spans="2:51" s="13" customFormat="1" ht="11.25">
      <c r="B1985" s="173"/>
      <c r="D1985" s="174" t="s">
        <v>167</v>
      </c>
      <c r="E1985" s="175" t="s">
        <v>1</v>
      </c>
      <c r="F1985" s="176" t="s">
        <v>783</v>
      </c>
      <c r="H1985" s="175" t="s">
        <v>1</v>
      </c>
      <c r="I1985" s="177"/>
      <c r="L1985" s="173"/>
      <c r="M1985" s="178"/>
      <c r="N1985" s="179"/>
      <c r="O1985" s="179"/>
      <c r="P1985" s="179"/>
      <c r="Q1985" s="179"/>
      <c r="R1985" s="179"/>
      <c r="S1985" s="179"/>
      <c r="T1985" s="180"/>
      <c r="AT1985" s="175" t="s">
        <v>167</v>
      </c>
      <c r="AU1985" s="175" t="s">
        <v>157</v>
      </c>
      <c r="AV1985" s="13" t="s">
        <v>81</v>
      </c>
      <c r="AW1985" s="13" t="s">
        <v>30</v>
      </c>
      <c r="AX1985" s="13" t="s">
        <v>76</v>
      </c>
      <c r="AY1985" s="175" t="s">
        <v>150</v>
      </c>
    </row>
    <row r="1986" spans="2:51" s="14" customFormat="1" ht="11.25">
      <c r="B1986" s="181"/>
      <c r="D1986" s="174" t="s">
        <v>167</v>
      </c>
      <c r="E1986" s="182" t="s">
        <v>1</v>
      </c>
      <c r="F1986" s="183" t="s">
        <v>777</v>
      </c>
      <c r="H1986" s="184">
        <v>45.725000000000001</v>
      </c>
      <c r="I1986" s="185"/>
      <c r="L1986" s="181"/>
      <c r="M1986" s="186"/>
      <c r="N1986" s="187"/>
      <c r="O1986" s="187"/>
      <c r="P1986" s="187"/>
      <c r="Q1986" s="187"/>
      <c r="R1986" s="187"/>
      <c r="S1986" s="187"/>
      <c r="T1986" s="188"/>
      <c r="AT1986" s="182" t="s">
        <v>167</v>
      </c>
      <c r="AU1986" s="182" t="s">
        <v>157</v>
      </c>
      <c r="AV1986" s="14" t="s">
        <v>157</v>
      </c>
      <c r="AW1986" s="14" t="s">
        <v>30</v>
      </c>
      <c r="AX1986" s="14" t="s">
        <v>76</v>
      </c>
      <c r="AY1986" s="182" t="s">
        <v>150</v>
      </c>
    </row>
    <row r="1987" spans="2:51" s="13" customFormat="1" ht="11.25">
      <c r="B1987" s="173"/>
      <c r="D1987" s="174" t="s">
        <v>167</v>
      </c>
      <c r="E1987" s="175" t="s">
        <v>1</v>
      </c>
      <c r="F1987" s="176" t="s">
        <v>784</v>
      </c>
      <c r="H1987" s="175" t="s">
        <v>1</v>
      </c>
      <c r="I1987" s="177"/>
      <c r="L1987" s="173"/>
      <c r="M1987" s="178"/>
      <c r="N1987" s="179"/>
      <c r="O1987" s="179"/>
      <c r="P1987" s="179"/>
      <c r="Q1987" s="179"/>
      <c r="R1987" s="179"/>
      <c r="S1987" s="179"/>
      <c r="T1987" s="180"/>
      <c r="AT1987" s="175" t="s">
        <v>167</v>
      </c>
      <c r="AU1987" s="175" t="s">
        <v>157</v>
      </c>
      <c r="AV1987" s="13" t="s">
        <v>81</v>
      </c>
      <c r="AW1987" s="13" t="s">
        <v>30</v>
      </c>
      <c r="AX1987" s="13" t="s">
        <v>76</v>
      </c>
      <c r="AY1987" s="175" t="s">
        <v>150</v>
      </c>
    </row>
    <row r="1988" spans="2:51" s="14" customFormat="1" ht="11.25">
      <c r="B1988" s="181"/>
      <c r="D1988" s="174" t="s">
        <v>167</v>
      </c>
      <c r="E1988" s="182" t="s">
        <v>1</v>
      </c>
      <c r="F1988" s="183" t="s">
        <v>785</v>
      </c>
      <c r="H1988" s="184">
        <v>42.48</v>
      </c>
      <c r="I1988" s="185"/>
      <c r="L1988" s="181"/>
      <c r="M1988" s="186"/>
      <c r="N1988" s="187"/>
      <c r="O1988" s="187"/>
      <c r="P1988" s="187"/>
      <c r="Q1988" s="187"/>
      <c r="R1988" s="187"/>
      <c r="S1988" s="187"/>
      <c r="T1988" s="188"/>
      <c r="AT1988" s="182" t="s">
        <v>167</v>
      </c>
      <c r="AU1988" s="182" t="s">
        <v>157</v>
      </c>
      <c r="AV1988" s="14" t="s">
        <v>157</v>
      </c>
      <c r="AW1988" s="14" t="s">
        <v>30</v>
      </c>
      <c r="AX1988" s="14" t="s">
        <v>76</v>
      </c>
      <c r="AY1988" s="182" t="s">
        <v>150</v>
      </c>
    </row>
    <row r="1989" spans="2:51" s="14" customFormat="1" ht="11.25">
      <c r="B1989" s="181"/>
      <c r="D1989" s="174" t="s">
        <v>167</v>
      </c>
      <c r="E1989" s="182" t="s">
        <v>1</v>
      </c>
      <c r="F1989" s="183" t="s">
        <v>725</v>
      </c>
      <c r="H1989" s="184">
        <v>-3.5</v>
      </c>
      <c r="I1989" s="185"/>
      <c r="L1989" s="181"/>
      <c r="M1989" s="186"/>
      <c r="N1989" s="187"/>
      <c r="O1989" s="187"/>
      <c r="P1989" s="187"/>
      <c r="Q1989" s="187"/>
      <c r="R1989" s="187"/>
      <c r="S1989" s="187"/>
      <c r="T1989" s="188"/>
      <c r="AT1989" s="182" t="s">
        <v>167</v>
      </c>
      <c r="AU1989" s="182" t="s">
        <v>157</v>
      </c>
      <c r="AV1989" s="14" t="s">
        <v>157</v>
      </c>
      <c r="AW1989" s="14" t="s">
        <v>30</v>
      </c>
      <c r="AX1989" s="14" t="s">
        <v>76</v>
      </c>
      <c r="AY1989" s="182" t="s">
        <v>150</v>
      </c>
    </row>
    <row r="1990" spans="2:51" s="14" customFormat="1" ht="11.25">
      <c r="B1990" s="181"/>
      <c r="D1990" s="174" t="s">
        <v>167</v>
      </c>
      <c r="E1990" s="182" t="s">
        <v>1</v>
      </c>
      <c r="F1990" s="183" t="s">
        <v>786</v>
      </c>
      <c r="H1990" s="184">
        <v>-1.7</v>
      </c>
      <c r="I1990" s="185"/>
      <c r="L1990" s="181"/>
      <c r="M1990" s="186"/>
      <c r="N1990" s="187"/>
      <c r="O1990" s="187"/>
      <c r="P1990" s="187"/>
      <c r="Q1990" s="187"/>
      <c r="R1990" s="187"/>
      <c r="S1990" s="187"/>
      <c r="T1990" s="188"/>
      <c r="AT1990" s="182" t="s">
        <v>167</v>
      </c>
      <c r="AU1990" s="182" t="s">
        <v>157</v>
      </c>
      <c r="AV1990" s="14" t="s">
        <v>157</v>
      </c>
      <c r="AW1990" s="14" t="s">
        <v>30</v>
      </c>
      <c r="AX1990" s="14" t="s">
        <v>76</v>
      </c>
      <c r="AY1990" s="182" t="s">
        <v>150</v>
      </c>
    </row>
    <row r="1991" spans="2:51" s="14" customFormat="1" ht="11.25">
      <c r="B1991" s="181"/>
      <c r="D1991" s="174" t="s">
        <v>167</v>
      </c>
      <c r="E1991" s="182" t="s">
        <v>1</v>
      </c>
      <c r="F1991" s="183" t="s">
        <v>720</v>
      </c>
      <c r="H1991" s="184">
        <v>-2.2400000000000002</v>
      </c>
      <c r="I1991" s="185"/>
      <c r="L1991" s="181"/>
      <c r="M1991" s="186"/>
      <c r="N1991" s="187"/>
      <c r="O1991" s="187"/>
      <c r="P1991" s="187"/>
      <c r="Q1991" s="187"/>
      <c r="R1991" s="187"/>
      <c r="S1991" s="187"/>
      <c r="T1991" s="188"/>
      <c r="AT1991" s="182" t="s">
        <v>167</v>
      </c>
      <c r="AU1991" s="182" t="s">
        <v>157</v>
      </c>
      <c r="AV1991" s="14" t="s">
        <v>157</v>
      </c>
      <c r="AW1991" s="14" t="s">
        <v>30</v>
      </c>
      <c r="AX1991" s="14" t="s">
        <v>76</v>
      </c>
      <c r="AY1991" s="182" t="s">
        <v>150</v>
      </c>
    </row>
    <row r="1992" spans="2:51" s="13" customFormat="1" ht="11.25">
      <c r="B1992" s="173"/>
      <c r="D1992" s="174" t="s">
        <v>167</v>
      </c>
      <c r="E1992" s="175" t="s">
        <v>1</v>
      </c>
      <c r="F1992" s="176" t="s">
        <v>787</v>
      </c>
      <c r="H1992" s="175" t="s">
        <v>1</v>
      </c>
      <c r="I1992" s="177"/>
      <c r="L1992" s="173"/>
      <c r="M1992" s="178"/>
      <c r="N1992" s="179"/>
      <c r="O1992" s="179"/>
      <c r="P1992" s="179"/>
      <c r="Q1992" s="179"/>
      <c r="R1992" s="179"/>
      <c r="S1992" s="179"/>
      <c r="T1992" s="180"/>
      <c r="AT1992" s="175" t="s">
        <v>167</v>
      </c>
      <c r="AU1992" s="175" t="s">
        <v>157</v>
      </c>
      <c r="AV1992" s="13" t="s">
        <v>81</v>
      </c>
      <c r="AW1992" s="13" t="s">
        <v>30</v>
      </c>
      <c r="AX1992" s="13" t="s">
        <v>76</v>
      </c>
      <c r="AY1992" s="175" t="s">
        <v>150</v>
      </c>
    </row>
    <row r="1993" spans="2:51" s="14" customFormat="1" ht="11.25">
      <c r="B1993" s="181"/>
      <c r="D1993" s="174" t="s">
        <v>167</v>
      </c>
      <c r="E1993" s="182" t="s">
        <v>1</v>
      </c>
      <c r="F1993" s="183" t="s">
        <v>788</v>
      </c>
      <c r="H1993" s="184">
        <v>53.395000000000003</v>
      </c>
      <c r="I1993" s="185"/>
      <c r="L1993" s="181"/>
      <c r="M1993" s="186"/>
      <c r="N1993" s="187"/>
      <c r="O1993" s="187"/>
      <c r="P1993" s="187"/>
      <c r="Q1993" s="187"/>
      <c r="R1993" s="187"/>
      <c r="S1993" s="187"/>
      <c r="T1993" s="188"/>
      <c r="AT1993" s="182" t="s">
        <v>167</v>
      </c>
      <c r="AU1993" s="182" t="s">
        <v>157</v>
      </c>
      <c r="AV1993" s="14" t="s">
        <v>157</v>
      </c>
      <c r="AW1993" s="14" t="s">
        <v>30</v>
      </c>
      <c r="AX1993" s="14" t="s">
        <v>76</v>
      </c>
      <c r="AY1993" s="182" t="s">
        <v>150</v>
      </c>
    </row>
    <row r="1994" spans="2:51" s="14" customFormat="1" ht="11.25">
      <c r="B1994" s="181"/>
      <c r="D1994" s="174" t="s">
        <v>167</v>
      </c>
      <c r="E1994" s="182" t="s">
        <v>1</v>
      </c>
      <c r="F1994" s="183" t="s">
        <v>786</v>
      </c>
      <c r="H1994" s="184">
        <v>-1.7</v>
      </c>
      <c r="I1994" s="185"/>
      <c r="L1994" s="181"/>
      <c r="M1994" s="186"/>
      <c r="N1994" s="187"/>
      <c r="O1994" s="187"/>
      <c r="P1994" s="187"/>
      <c r="Q1994" s="187"/>
      <c r="R1994" s="187"/>
      <c r="S1994" s="187"/>
      <c r="T1994" s="188"/>
      <c r="AT1994" s="182" t="s">
        <v>167</v>
      </c>
      <c r="AU1994" s="182" t="s">
        <v>157</v>
      </c>
      <c r="AV1994" s="14" t="s">
        <v>157</v>
      </c>
      <c r="AW1994" s="14" t="s">
        <v>30</v>
      </c>
      <c r="AX1994" s="14" t="s">
        <v>76</v>
      </c>
      <c r="AY1994" s="182" t="s">
        <v>150</v>
      </c>
    </row>
    <row r="1995" spans="2:51" s="14" customFormat="1" ht="11.25">
      <c r="B1995" s="181"/>
      <c r="D1995" s="174" t="s">
        <v>167</v>
      </c>
      <c r="E1995" s="182" t="s">
        <v>1</v>
      </c>
      <c r="F1995" s="183" t="s">
        <v>789</v>
      </c>
      <c r="H1995" s="184">
        <v>-4.4800000000000004</v>
      </c>
      <c r="I1995" s="185"/>
      <c r="L1995" s="181"/>
      <c r="M1995" s="186"/>
      <c r="N1995" s="187"/>
      <c r="O1995" s="187"/>
      <c r="P1995" s="187"/>
      <c r="Q1995" s="187"/>
      <c r="R1995" s="187"/>
      <c r="S1995" s="187"/>
      <c r="T1995" s="188"/>
      <c r="AT1995" s="182" t="s">
        <v>167</v>
      </c>
      <c r="AU1995" s="182" t="s">
        <v>157</v>
      </c>
      <c r="AV1995" s="14" t="s">
        <v>157</v>
      </c>
      <c r="AW1995" s="14" t="s">
        <v>30</v>
      </c>
      <c r="AX1995" s="14" t="s">
        <v>76</v>
      </c>
      <c r="AY1995" s="182" t="s">
        <v>150</v>
      </c>
    </row>
    <row r="1996" spans="2:51" s="13" customFormat="1" ht="11.25">
      <c r="B1996" s="173"/>
      <c r="D1996" s="174" t="s">
        <v>167</v>
      </c>
      <c r="E1996" s="175" t="s">
        <v>1</v>
      </c>
      <c r="F1996" s="176" t="s">
        <v>790</v>
      </c>
      <c r="H1996" s="175" t="s">
        <v>1</v>
      </c>
      <c r="I1996" s="177"/>
      <c r="L1996" s="173"/>
      <c r="M1996" s="178"/>
      <c r="N1996" s="179"/>
      <c r="O1996" s="179"/>
      <c r="P1996" s="179"/>
      <c r="Q1996" s="179"/>
      <c r="R1996" s="179"/>
      <c r="S1996" s="179"/>
      <c r="T1996" s="180"/>
      <c r="AT1996" s="175" t="s">
        <v>167</v>
      </c>
      <c r="AU1996" s="175" t="s">
        <v>157</v>
      </c>
      <c r="AV1996" s="13" t="s">
        <v>81</v>
      </c>
      <c r="AW1996" s="13" t="s">
        <v>30</v>
      </c>
      <c r="AX1996" s="13" t="s">
        <v>76</v>
      </c>
      <c r="AY1996" s="175" t="s">
        <v>150</v>
      </c>
    </row>
    <row r="1997" spans="2:51" s="14" customFormat="1" ht="11.25">
      <c r="B1997" s="181"/>
      <c r="D1997" s="174" t="s">
        <v>167</v>
      </c>
      <c r="E1997" s="182" t="s">
        <v>1</v>
      </c>
      <c r="F1997" s="183" t="s">
        <v>791</v>
      </c>
      <c r="H1997" s="184">
        <v>91.745000000000005</v>
      </c>
      <c r="I1997" s="185"/>
      <c r="L1997" s="181"/>
      <c r="M1997" s="186"/>
      <c r="N1997" s="187"/>
      <c r="O1997" s="187"/>
      <c r="P1997" s="187"/>
      <c r="Q1997" s="187"/>
      <c r="R1997" s="187"/>
      <c r="S1997" s="187"/>
      <c r="T1997" s="188"/>
      <c r="AT1997" s="182" t="s">
        <v>167</v>
      </c>
      <c r="AU1997" s="182" t="s">
        <v>157</v>
      </c>
      <c r="AV1997" s="14" t="s">
        <v>157</v>
      </c>
      <c r="AW1997" s="14" t="s">
        <v>30</v>
      </c>
      <c r="AX1997" s="14" t="s">
        <v>76</v>
      </c>
      <c r="AY1997" s="182" t="s">
        <v>150</v>
      </c>
    </row>
    <row r="1998" spans="2:51" s="14" customFormat="1" ht="11.25">
      <c r="B1998" s="181"/>
      <c r="D1998" s="174" t="s">
        <v>167</v>
      </c>
      <c r="E1998" s="182" t="s">
        <v>1</v>
      </c>
      <c r="F1998" s="183" t="s">
        <v>792</v>
      </c>
      <c r="H1998" s="184">
        <v>-1.2</v>
      </c>
      <c r="I1998" s="185"/>
      <c r="L1998" s="181"/>
      <c r="M1998" s="186"/>
      <c r="N1998" s="187"/>
      <c r="O1998" s="187"/>
      <c r="P1998" s="187"/>
      <c r="Q1998" s="187"/>
      <c r="R1998" s="187"/>
      <c r="S1998" s="187"/>
      <c r="T1998" s="188"/>
      <c r="AT1998" s="182" t="s">
        <v>167</v>
      </c>
      <c r="AU1998" s="182" t="s">
        <v>157</v>
      </c>
      <c r="AV1998" s="14" t="s">
        <v>157</v>
      </c>
      <c r="AW1998" s="14" t="s">
        <v>30</v>
      </c>
      <c r="AX1998" s="14" t="s">
        <v>76</v>
      </c>
      <c r="AY1998" s="182" t="s">
        <v>150</v>
      </c>
    </row>
    <row r="1999" spans="2:51" s="14" customFormat="1" ht="11.25">
      <c r="B1999" s="181"/>
      <c r="D1999" s="174" t="s">
        <v>167</v>
      </c>
      <c r="E1999" s="182" t="s">
        <v>1</v>
      </c>
      <c r="F1999" s="183" t="s">
        <v>793</v>
      </c>
      <c r="H1999" s="184">
        <v>-3.4</v>
      </c>
      <c r="I1999" s="185"/>
      <c r="L1999" s="181"/>
      <c r="M1999" s="186"/>
      <c r="N1999" s="187"/>
      <c r="O1999" s="187"/>
      <c r="P1999" s="187"/>
      <c r="Q1999" s="187"/>
      <c r="R1999" s="187"/>
      <c r="S1999" s="187"/>
      <c r="T1999" s="188"/>
      <c r="AT1999" s="182" t="s">
        <v>167</v>
      </c>
      <c r="AU1999" s="182" t="s">
        <v>157</v>
      </c>
      <c r="AV1999" s="14" t="s">
        <v>157</v>
      </c>
      <c r="AW1999" s="14" t="s">
        <v>30</v>
      </c>
      <c r="AX1999" s="14" t="s">
        <v>76</v>
      </c>
      <c r="AY1999" s="182" t="s">
        <v>150</v>
      </c>
    </row>
    <row r="2000" spans="2:51" s="14" customFormat="1" ht="11.25">
      <c r="B2000" s="181"/>
      <c r="D2000" s="174" t="s">
        <v>167</v>
      </c>
      <c r="E2000" s="182" t="s">
        <v>1</v>
      </c>
      <c r="F2000" s="183" t="s">
        <v>794</v>
      </c>
      <c r="H2000" s="184">
        <v>-3.6</v>
      </c>
      <c r="I2000" s="185"/>
      <c r="L2000" s="181"/>
      <c r="M2000" s="186"/>
      <c r="N2000" s="187"/>
      <c r="O2000" s="187"/>
      <c r="P2000" s="187"/>
      <c r="Q2000" s="187"/>
      <c r="R2000" s="187"/>
      <c r="S2000" s="187"/>
      <c r="T2000" s="188"/>
      <c r="AT2000" s="182" t="s">
        <v>167</v>
      </c>
      <c r="AU2000" s="182" t="s">
        <v>157</v>
      </c>
      <c r="AV2000" s="14" t="s">
        <v>157</v>
      </c>
      <c r="AW2000" s="14" t="s">
        <v>30</v>
      </c>
      <c r="AX2000" s="14" t="s">
        <v>76</v>
      </c>
      <c r="AY2000" s="182" t="s">
        <v>150</v>
      </c>
    </row>
    <row r="2001" spans="2:51" s="14" customFormat="1" ht="11.25">
      <c r="B2001" s="181"/>
      <c r="D2001" s="174" t="s">
        <v>167</v>
      </c>
      <c r="E2001" s="182" t="s">
        <v>1</v>
      </c>
      <c r="F2001" s="183" t="s">
        <v>725</v>
      </c>
      <c r="H2001" s="184">
        <v>-3.5</v>
      </c>
      <c r="I2001" s="185"/>
      <c r="L2001" s="181"/>
      <c r="M2001" s="186"/>
      <c r="N2001" s="187"/>
      <c r="O2001" s="187"/>
      <c r="P2001" s="187"/>
      <c r="Q2001" s="187"/>
      <c r="R2001" s="187"/>
      <c r="S2001" s="187"/>
      <c r="T2001" s="188"/>
      <c r="AT2001" s="182" t="s">
        <v>167</v>
      </c>
      <c r="AU2001" s="182" t="s">
        <v>157</v>
      </c>
      <c r="AV2001" s="14" t="s">
        <v>157</v>
      </c>
      <c r="AW2001" s="14" t="s">
        <v>30</v>
      </c>
      <c r="AX2001" s="14" t="s">
        <v>76</v>
      </c>
      <c r="AY2001" s="182" t="s">
        <v>150</v>
      </c>
    </row>
    <row r="2002" spans="2:51" s="14" customFormat="1" ht="11.25">
      <c r="B2002" s="181"/>
      <c r="D2002" s="174" t="s">
        <v>167</v>
      </c>
      <c r="E2002" s="182" t="s">
        <v>1</v>
      </c>
      <c r="F2002" s="183" t="s">
        <v>789</v>
      </c>
      <c r="H2002" s="184">
        <v>-4.4800000000000004</v>
      </c>
      <c r="I2002" s="185"/>
      <c r="L2002" s="181"/>
      <c r="M2002" s="186"/>
      <c r="N2002" s="187"/>
      <c r="O2002" s="187"/>
      <c r="P2002" s="187"/>
      <c r="Q2002" s="187"/>
      <c r="R2002" s="187"/>
      <c r="S2002" s="187"/>
      <c r="T2002" s="188"/>
      <c r="AT2002" s="182" t="s">
        <v>167</v>
      </c>
      <c r="AU2002" s="182" t="s">
        <v>157</v>
      </c>
      <c r="AV2002" s="14" t="s">
        <v>157</v>
      </c>
      <c r="AW2002" s="14" t="s">
        <v>30</v>
      </c>
      <c r="AX2002" s="14" t="s">
        <v>76</v>
      </c>
      <c r="AY2002" s="182" t="s">
        <v>150</v>
      </c>
    </row>
    <row r="2003" spans="2:51" s="13" customFormat="1" ht="11.25">
      <c r="B2003" s="173"/>
      <c r="D2003" s="174" t="s">
        <v>167</v>
      </c>
      <c r="E2003" s="175" t="s">
        <v>1</v>
      </c>
      <c r="F2003" s="176" t="s">
        <v>795</v>
      </c>
      <c r="H2003" s="175" t="s">
        <v>1</v>
      </c>
      <c r="I2003" s="177"/>
      <c r="L2003" s="173"/>
      <c r="M2003" s="178"/>
      <c r="N2003" s="179"/>
      <c r="O2003" s="179"/>
      <c r="P2003" s="179"/>
      <c r="Q2003" s="179"/>
      <c r="R2003" s="179"/>
      <c r="S2003" s="179"/>
      <c r="T2003" s="180"/>
      <c r="AT2003" s="175" t="s">
        <v>167</v>
      </c>
      <c r="AU2003" s="175" t="s">
        <v>157</v>
      </c>
      <c r="AV2003" s="13" t="s">
        <v>81</v>
      </c>
      <c r="AW2003" s="13" t="s">
        <v>30</v>
      </c>
      <c r="AX2003" s="13" t="s">
        <v>76</v>
      </c>
      <c r="AY2003" s="175" t="s">
        <v>150</v>
      </c>
    </row>
    <row r="2004" spans="2:51" s="14" customFormat="1" ht="11.25">
      <c r="B2004" s="181"/>
      <c r="D2004" s="174" t="s">
        <v>167</v>
      </c>
      <c r="E2004" s="182" t="s">
        <v>1</v>
      </c>
      <c r="F2004" s="183" t="s">
        <v>796</v>
      </c>
      <c r="H2004" s="184">
        <v>492.65</v>
      </c>
      <c r="I2004" s="185"/>
      <c r="L2004" s="181"/>
      <c r="M2004" s="186"/>
      <c r="N2004" s="187"/>
      <c r="O2004" s="187"/>
      <c r="P2004" s="187"/>
      <c r="Q2004" s="187"/>
      <c r="R2004" s="187"/>
      <c r="S2004" s="187"/>
      <c r="T2004" s="188"/>
      <c r="AT2004" s="182" t="s">
        <v>167</v>
      </c>
      <c r="AU2004" s="182" t="s">
        <v>157</v>
      </c>
      <c r="AV2004" s="14" t="s">
        <v>157</v>
      </c>
      <c r="AW2004" s="14" t="s">
        <v>30</v>
      </c>
      <c r="AX2004" s="14" t="s">
        <v>76</v>
      </c>
      <c r="AY2004" s="182" t="s">
        <v>150</v>
      </c>
    </row>
    <row r="2005" spans="2:51" s="14" customFormat="1" ht="11.25">
      <c r="B2005" s="181"/>
      <c r="D2005" s="174" t="s">
        <v>167</v>
      </c>
      <c r="E2005" s="182" t="s">
        <v>1</v>
      </c>
      <c r="F2005" s="183" t="s">
        <v>797</v>
      </c>
      <c r="H2005" s="184">
        <v>-17</v>
      </c>
      <c r="I2005" s="185"/>
      <c r="L2005" s="181"/>
      <c r="M2005" s="186"/>
      <c r="N2005" s="187"/>
      <c r="O2005" s="187"/>
      <c r="P2005" s="187"/>
      <c r="Q2005" s="187"/>
      <c r="R2005" s="187"/>
      <c r="S2005" s="187"/>
      <c r="T2005" s="188"/>
      <c r="AT2005" s="182" t="s">
        <v>167</v>
      </c>
      <c r="AU2005" s="182" t="s">
        <v>157</v>
      </c>
      <c r="AV2005" s="14" t="s">
        <v>157</v>
      </c>
      <c r="AW2005" s="14" t="s">
        <v>30</v>
      </c>
      <c r="AX2005" s="14" t="s">
        <v>76</v>
      </c>
      <c r="AY2005" s="182" t="s">
        <v>150</v>
      </c>
    </row>
    <row r="2006" spans="2:51" s="14" customFormat="1" ht="11.25">
      <c r="B2006" s="181"/>
      <c r="D2006" s="174" t="s">
        <v>167</v>
      </c>
      <c r="E2006" s="182" t="s">
        <v>1</v>
      </c>
      <c r="F2006" s="183" t="s">
        <v>798</v>
      </c>
      <c r="H2006" s="184">
        <v>-22.4</v>
      </c>
      <c r="I2006" s="185"/>
      <c r="L2006" s="181"/>
      <c r="M2006" s="186"/>
      <c r="N2006" s="187"/>
      <c r="O2006" s="187"/>
      <c r="P2006" s="187"/>
      <c r="Q2006" s="187"/>
      <c r="R2006" s="187"/>
      <c r="S2006" s="187"/>
      <c r="T2006" s="188"/>
      <c r="AT2006" s="182" t="s">
        <v>167</v>
      </c>
      <c r="AU2006" s="182" t="s">
        <v>157</v>
      </c>
      <c r="AV2006" s="14" t="s">
        <v>157</v>
      </c>
      <c r="AW2006" s="14" t="s">
        <v>30</v>
      </c>
      <c r="AX2006" s="14" t="s">
        <v>76</v>
      </c>
      <c r="AY2006" s="182" t="s">
        <v>150</v>
      </c>
    </row>
    <row r="2007" spans="2:51" s="13" customFormat="1" ht="11.25">
      <c r="B2007" s="173"/>
      <c r="D2007" s="174" t="s">
        <v>167</v>
      </c>
      <c r="E2007" s="175" t="s">
        <v>1</v>
      </c>
      <c r="F2007" s="176" t="s">
        <v>799</v>
      </c>
      <c r="H2007" s="175" t="s">
        <v>1</v>
      </c>
      <c r="I2007" s="177"/>
      <c r="L2007" s="173"/>
      <c r="M2007" s="178"/>
      <c r="N2007" s="179"/>
      <c r="O2007" s="179"/>
      <c r="P2007" s="179"/>
      <c r="Q2007" s="179"/>
      <c r="R2007" s="179"/>
      <c r="S2007" s="179"/>
      <c r="T2007" s="180"/>
      <c r="AT2007" s="175" t="s">
        <v>167</v>
      </c>
      <c r="AU2007" s="175" t="s">
        <v>157</v>
      </c>
      <c r="AV2007" s="13" t="s">
        <v>81</v>
      </c>
      <c r="AW2007" s="13" t="s">
        <v>30</v>
      </c>
      <c r="AX2007" s="13" t="s">
        <v>76</v>
      </c>
      <c r="AY2007" s="175" t="s">
        <v>150</v>
      </c>
    </row>
    <row r="2008" spans="2:51" s="14" customFormat="1" ht="11.25">
      <c r="B2008" s="181"/>
      <c r="D2008" s="174" t="s">
        <v>167</v>
      </c>
      <c r="E2008" s="182" t="s">
        <v>1</v>
      </c>
      <c r="F2008" s="183" t="s">
        <v>800</v>
      </c>
      <c r="H2008" s="184">
        <v>18.715</v>
      </c>
      <c r="I2008" s="185"/>
      <c r="L2008" s="181"/>
      <c r="M2008" s="186"/>
      <c r="N2008" s="187"/>
      <c r="O2008" s="187"/>
      <c r="P2008" s="187"/>
      <c r="Q2008" s="187"/>
      <c r="R2008" s="187"/>
      <c r="S2008" s="187"/>
      <c r="T2008" s="188"/>
      <c r="AT2008" s="182" t="s">
        <v>167</v>
      </c>
      <c r="AU2008" s="182" t="s">
        <v>157</v>
      </c>
      <c r="AV2008" s="14" t="s">
        <v>157</v>
      </c>
      <c r="AW2008" s="14" t="s">
        <v>30</v>
      </c>
      <c r="AX2008" s="14" t="s">
        <v>76</v>
      </c>
      <c r="AY2008" s="182" t="s">
        <v>150</v>
      </c>
    </row>
    <row r="2009" spans="2:51" s="13" customFormat="1" ht="11.25">
      <c r="B2009" s="173"/>
      <c r="D2009" s="174" t="s">
        <v>167</v>
      </c>
      <c r="E2009" s="175" t="s">
        <v>1</v>
      </c>
      <c r="F2009" s="176" t="s">
        <v>801</v>
      </c>
      <c r="H2009" s="175" t="s">
        <v>1</v>
      </c>
      <c r="I2009" s="177"/>
      <c r="L2009" s="173"/>
      <c r="M2009" s="178"/>
      <c r="N2009" s="179"/>
      <c r="O2009" s="179"/>
      <c r="P2009" s="179"/>
      <c r="Q2009" s="179"/>
      <c r="R2009" s="179"/>
      <c r="S2009" s="179"/>
      <c r="T2009" s="180"/>
      <c r="AT2009" s="175" t="s">
        <v>167</v>
      </c>
      <c r="AU2009" s="175" t="s">
        <v>157</v>
      </c>
      <c r="AV2009" s="13" t="s">
        <v>81</v>
      </c>
      <c r="AW2009" s="13" t="s">
        <v>30</v>
      </c>
      <c r="AX2009" s="13" t="s">
        <v>76</v>
      </c>
      <c r="AY2009" s="175" t="s">
        <v>150</v>
      </c>
    </row>
    <row r="2010" spans="2:51" s="14" customFormat="1" ht="11.25">
      <c r="B2010" s="181"/>
      <c r="D2010" s="174" t="s">
        <v>167</v>
      </c>
      <c r="E2010" s="182" t="s">
        <v>1</v>
      </c>
      <c r="F2010" s="183" t="s">
        <v>802</v>
      </c>
      <c r="H2010" s="184">
        <v>9.31</v>
      </c>
      <c r="I2010" s="185"/>
      <c r="L2010" s="181"/>
      <c r="M2010" s="186"/>
      <c r="N2010" s="187"/>
      <c r="O2010" s="187"/>
      <c r="P2010" s="187"/>
      <c r="Q2010" s="187"/>
      <c r="R2010" s="187"/>
      <c r="S2010" s="187"/>
      <c r="T2010" s="188"/>
      <c r="AT2010" s="182" t="s">
        <v>167</v>
      </c>
      <c r="AU2010" s="182" t="s">
        <v>157</v>
      </c>
      <c r="AV2010" s="14" t="s">
        <v>157</v>
      </c>
      <c r="AW2010" s="14" t="s">
        <v>30</v>
      </c>
      <c r="AX2010" s="14" t="s">
        <v>76</v>
      </c>
      <c r="AY2010" s="182" t="s">
        <v>150</v>
      </c>
    </row>
    <row r="2011" spans="2:51" s="13" customFormat="1" ht="11.25">
      <c r="B2011" s="173"/>
      <c r="D2011" s="174" t="s">
        <v>167</v>
      </c>
      <c r="E2011" s="175" t="s">
        <v>1</v>
      </c>
      <c r="F2011" s="176" t="s">
        <v>803</v>
      </c>
      <c r="H2011" s="175" t="s">
        <v>1</v>
      </c>
      <c r="I2011" s="177"/>
      <c r="L2011" s="173"/>
      <c r="M2011" s="178"/>
      <c r="N2011" s="179"/>
      <c r="O2011" s="179"/>
      <c r="P2011" s="179"/>
      <c r="Q2011" s="179"/>
      <c r="R2011" s="179"/>
      <c r="S2011" s="179"/>
      <c r="T2011" s="180"/>
      <c r="AT2011" s="175" t="s">
        <v>167</v>
      </c>
      <c r="AU2011" s="175" t="s">
        <v>157</v>
      </c>
      <c r="AV2011" s="13" t="s">
        <v>81</v>
      </c>
      <c r="AW2011" s="13" t="s">
        <v>30</v>
      </c>
      <c r="AX2011" s="13" t="s">
        <v>76</v>
      </c>
      <c r="AY2011" s="175" t="s">
        <v>150</v>
      </c>
    </row>
    <row r="2012" spans="2:51" s="14" customFormat="1" ht="11.25">
      <c r="B2012" s="181"/>
      <c r="D2012" s="174" t="s">
        <v>167</v>
      </c>
      <c r="E2012" s="182" t="s">
        <v>1</v>
      </c>
      <c r="F2012" s="183" t="s">
        <v>739</v>
      </c>
      <c r="H2012" s="184">
        <v>48.97</v>
      </c>
      <c r="I2012" s="185"/>
      <c r="L2012" s="181"/>
      <c r="M2012" s="186"/>
      <c r="N2012" s="187"/>
      <c r="O2012" s="187"/>
      <c r="P2012" s="187"/>
      <c r="Q2012" s="187"/>
      <c r="R2012" s="187"/>
      <c r="S2012" s="187"/>
      <c r="T2012" s="188"/>
      <c r="AT2012" s="182" t="s">
        <v>167</v>
      </c>
      <c r="AU2012" s="182" t="s">
        <v>157</v>
      </c>
      <c r="AV2012" s="14" t="s">
        <v>157</v>
      </c>
      <c r="AW2012" s="14" t="s">
        <v>30</v>
      </c>
      <c r="AX2012" s="14" t="s">
        <v>76</v>
      </c>
      <c r="AY2012" s="182" t="s">
        <v>150</v>
      </c>
    </row>
    <row r="2013" spans="2:51" s="14" customFormat="1" ht="11.25">
      <c r="B2013" s="181"/>
      <c r="D2013" s="174" t="s">
        <v>167</v>
      </c>
      <c r="E2013" s="182" t="s">
        <v>1</v>
      </c>
      <c r="F2013" s="183" t="s">
        <v>717</v>
      </c>
      <c r="H2013" s="184">
        <v>-1.8</v>
      </c>
      <c r="I2013" s="185"/>
      <c r="L2013" s="181"/>
      <c r="M2013" s="186"/>
      <c r="N2013" s="187"/>
      <c r="O2013" s="187"/>
      <c r="P2013" s="187"/>
      <c r="Q2013" s="187"/>
      <c r="R2013" s="187"/>
      <c r="S2013" s="187"/>
      <c r="T2013" s="188"/>
      <c r="AT2013" s="182" t="s">
        <v>167</v>
      </c>
      <c r="AU2013" s="182" t="s">
        <v>157</v>
      </c>
      <c r="AV2013" s="14" t="s">
        <v>157</v>
      </c>
      <c r="AW2013" s="14" t="s">
        <v>30</v>
      </c>
      <c r="AX2013" s="14" t="s">
        <v>76</v>
      </c>
      <c r="AY2013" s="182" t="s">
        <v>150</v>
      </c>
    </row>
    <row r="2014" spans="2:51" s="14" customFormat="1" ht="11.25">
      <c r="B2014" s="181"/>
      <c r="D2014" s="174" t="s">
        <v>167</v>
      </c>
      <c r="E2014" s="182" t="s">
        <v>1</v>
      </c>
      <c r="F2014" s="183" t="s">
        <v>789</v>
      </c>
      <c r="H2014" s="184">
        <v>-4.4800000000000004</v>
      </c>
      <c r="I2014" s="185"/>
      <c r="L2014" s="181"/>
      <c r="M2014" s="186"/>
      <c r="N2014" s="187"/>
      <c r="O2014" s="187"/>
      <c r="P2014" s="187"/>
      <c r="Q2014" s="187"/>
      <c r="R2014" s="187"/>
      <c r="S2014" s="187"/>
      <c r="T2014" s="188"/>
      <c r="AT2014" s="182" t="s">
        <v>167</v>
      </c>
      <c r="AU2014" s="182" t="s">
        <v>157</v>
      </c>
      <c r="AV2014" s="14" t="s">
        <v>157</v>
      </c>
      <c r="AW2014" s="14" t="s">
        <v>30</v>
      </c>
      <c r="AX2014" s="14" t="s">
        <v>76</v>
      </c>
      <c r="AY2014" s="182" t="s">
        <v>150</v>
      </c>
    </row>
    <row r="2015" spans="2:51" s="13" customFormat="1" ht="11.25">
      <c r="B2015" s="173"/>
      <c r="D2015" s="174" t="s">
        <v>167</v>
      </c>
      <c r="E2015" s="175" t="s">
        <v>1</v>
      </c>
      <c r="F2015" s="176" t="s">
        <v>804</v>
      </c>
      <c r="H2015" s="175" t="s">
        <v>1</v>
      </c>
      <c r="I2015" s="177"/>
      <c r="L2015" s="173"/>
      <c r="M2015" s="178"/>
      <c r="N2015" s="179"/>
      <c r="O2015" s="179"/>
      <c r="P2015" s="179"/>
      <c r="Q2015" s="179"/>
      <c r="R2015" s="179"/>
      <c r="S2015" s="179"/>
      <c r="T2015" s="180"/>
      <c r="AT2015" s="175" t="s">
        <v>167</v>
      </c>
      <c r="AU2015" s="175" t="s">
        <v>157</v>
      </c>
      <c r="AV2015" s="13" t="s">
        <v>81</v>
      </c>
      <c r="AW2015" s="13" t="s">
        <v>30</v>
      </c>
      <c r="AX2015" s="13" t="s">
        <v>76</v>
      </c>
      <c r="AY2015" s="175" t="s">
        <v>150</v>
      </c>
    </row>
    <row r="2016" spans="2:51" s="14" customFormat="1" ht="11.25">
      <c r="B2016" s="181"/>
      <c r="D2016" s="174" t="s">
        <v>167</v>
      </c>
      <c r="E2016" s="182" t="s">
        <v>1</v>
      </c>
      <c r="F2016" s="183" t="s">
        <v>805</v>
      </c>
      <c r="H2016" s="184">
        <v>2.7080000000000002</v>
      </c>
      <c r="I2016" s="185"/>
      <c r="L2016" s="181"/>
      <c r="M2016" s="186"/>
      <c r="N2016" s="187"/>
      <c r="O2016" s="187"/>
      <c r="P2016" s="187"/>
      <c r="Q2016" s="187"/>
      <c r="R2016" s="187"/>
      <c r="S2016" s="187"/>
      <c r="T2016" s="188"/>
      <c r="AT2016" s="182" t="s">
        <v>167</v>
      </c>
      <c r="AU2016" s="182" t="s">
        <v>157</v>
      </c>
      <c r="AV2016" s="14" t="s">
        <v>157</v>
      </c>
      <c r="AW2016" s="14" t="s">
        <v>30</v>
      </c>
      <c r="AX2016" s="14" t="s">
        <v>76</v>
      </c>
      <c r="AY2016" s="182" t="s">
        <v>150</v>
      </c>
    </row>
    <row r="2017" spans="2:51" s="13" customFormat="1" ht="11.25">
      <c r="B2017" s="173"/>
      <c r="D2017" s="174" t="s">
        <v>167</v>
      </c>
      <c r="E2017" s="175" t="s">
        <v>1</v>
      </c>
      <c r="F2017" s="176" t="s">
        <v>806</v>
      </c>
      <c r="H2017" s="175" t="s">
        <v>1</v>
      </c>
      <c r="I2017" s="177"/>
      <c r="L2017" s="173"/>
      <c r="M2017" s="178"/>
      <c r="N2017" s="179"/>
      <c r="O2017" s="179"/>
      <c r="P2017" s="179"/>
      <c r="Q2017" s="179"/>
      <c r="R2017" s="179"/>
      <c r="S2017" s="179"/>
      <c r="T2017" s="180"/>
      <c r="AT2017" s="175" t="s">
        <v>167</v>
      </c>
      <c r="AU2017" s="175" t="s">
        <v>157</v>
      </c>
      <c r="AV2017" s="13" t="s">
        <v>81</v>
      </c>
      <c r="AW2017" s="13" t="s">
        <v>30</v>
      </c>
      <c r="AX2017" s="13" t="s">
        <v>76</v>
      </c>
      <c r="AY2017" s="175" t="s">
        <v>150</v>
      </c>
    </row>
    <row r="2018" spans="2:51" s="14" customFormat="1" ht="11.25">
      <c r="B2018" s="181"/>
      <c r="D2018" s="174" t="s">
        <v>167</v>
      </c>
      <c r="E2018" s="182" t="s">
        <v>1</v>
      </c>
      <c r="F2018" s="183" t="s">
        <v>807</v>
      </c>
      <c r="H2018" s="184">
        <v>4.8929999999999998</v>
      </c>
      <c r="I2018" s="185"/>
      <c r="L2018" s="181"/>
      <c r="M2018" s="186"/>
      <c r="N2018" s="187"/>
      <c r="O2018" s="187"/>
      <c r="P2018" s="187"/>
      <c r="Q2018" s="187"/>
      <c r="R2018" s="187"/>
      <c r="S2018" s="187"/>
      <c r="T2018" s="188"/>
      <c r="AT2018" s="182" t="s">
        <v>167</v>
      </c>
      <c r="AU2018" s="182" t="s">
        <v>157</v>
      </c>
      <c r="AV2018" s="14" t="s">
        <v>157</v>
      </c>
      <c r="AW2018" s="14" t="s">
        <v>30</v>
      </c>
      <c r="AX2018" s="14" t="s">
        <v>76</v>
      </c>
      <c r="AY2018" s="182" t="s">
        <v>150</v>
      </c>
    </row>
    <row r="2019" spans="2:51" s="13" customFormat="1" ht="11.25">
      <c r="B2019" s="173"/>
      <c r="D2019" s="174" t="s">
        <v>167</v>
      </c>
      <c r="E2019" s="175" t="s">
        <v>1</v>
      </c>
      <c r="F2019" s="176" t="s">
        <v>808</v>
      </c>
      <c r="H2019" s="175" t="s">
        <v>1</v>
      </c>
      <c r="I2019" s="177"/>
      <c r="L2019" s="173"/>
      <c r="M2019" s="178"/>
      <c r="N2019" s="179"/>
      <c r="O2019" s="179"/>
      <c r="P2019" s="179"/>
      <c r="Q2019" s="179"/>
      <c r="R2019" s="179"/>
      <c r="S2019" s="179"/>
      <c r="T2019" s="180"/>
      <c r="AT2019" s="175" t="s">
        <v>167</v>
      </c>
      <c r="AU2019" s="175" t="s">
        <v>157</v>
      </c>
      <c r="AV2019" s="13" t="s">
        <v>81</v>
      </c>
      <c r="AW2019" s="13" t="s">
        <v>30</v>
      </c>
      <c r="AX2019" s="13" t="s">
        <v>76</v>
      </c>
      <c r="AY2019" s="175" t="s">
        <v>150</v>
      </c>
    </row>
    <row r="2020" spans="2:51" s="14" customFormat="1" ht="11.25">
      <c r="B2020" s="181"/>
      <c r="D2020" s="174" t="s">
        <v>167</v>
      </c>
      <c r="E2020" s="182" t="s">
        <v>1</v>
      </c>
      <c r="F2020" s="183" t="s">
        <v>807</v>
      </c>
      <c r="H2020" s="184">
        <v>4.8929999999999998</v>
      </c>
      <c r="I2020" s="185"/>
      <c r="L2020" s="181"/>
      <c r="M2020" s="186"/>
      <c r="N2020" s="187"/>
      <c r="O2020" s="187"/>
      <c r="P2020" s="187"/>
      <c r="Q2020" s="187"/>
      <c r="R2020" s="187"/>
      <c r="S2020" s="187"/>
      <c r="T2020" s="188"/>
      <c r="AT2020" s="182" t="s">
        <v>167</v>
      </c>
      <c r="AU2020" s="182" t="s">
        <v>157</v>
      </c>
      <c r="AV2020" s="14" t="s">
        <v>157</v>
      </c>
      <c r="AW2020" s="14" t="s">
        <v>30</v>
      </c>
      <c r="AX2020" s="14" t="s">
        <v>76</v>
      </c>
      <c r="AY2020" s="182" t="s">
        <v>150</v>
      </c>
    </row>
    <row r="2021" spans="2:51" s="13" customFormat="1" ht="11.25">
      <c r="B2021" s="173"/>
      <c r="D2021" s="174" t="s">
        <v>167</v>
      </c>
      <c r="E2021" s="175" t="s">
        <v>1</v>
      </c>
      <c r="F2021" s="176" t="s">
        <v>809</v>
      </c>
      <c r="H2021" s="175" t="s">
        <v>1</v>
      </c>
      <c r="I2021" s="177"/>
      <c r="L2021" s="173"/>
      <c r="M2021" s="178"/>
      <c r="N2021" s="179"/>
      <c r="O2021" s="179"/>
      <c r="P2021" s="179"/>
      <c r="Q2021" s="179"/>
      <c r="R2021" s="179"/>
      <c r="S2021" s="179"/>
      <c r="T2021" s="180"/>
      <c r="AT2021" s="175" t="s">
        <v>167</v>
      </c>
      <c r="AU2021" s="175" t="s">
        <v>157</v>
      </c>
      <c r="AV2021" s="13" t="s">
        <v>81</v>
      </c>
      <c r="AW2021" s="13" t="s">
        <v>30</v>
      </c>
      <c r="AX2021" s="13" t="s">
        <v>76</v>
      </c>
      <c r="AY2021" s="175" t="s">
        <v>150</v>
      </c>
    </row>
    <row r="2022" spans="2:51" s="14" customFormat="1" ht="11.25">
      <c r="B2022" s="181"/>
      <c r="D2022" s="174" t="s">
        <v>167</v>
      </c>
      <c r="E2022" s="182" t="s">
        <v>1</v>
      </c>
      <c r="F2022" s="183" t="s">
        <v>805</v>
      </c>
      <c r="H2022" s="184">
        <v>2.7080000000000002</v>
      </c>
      <c r="I2022" s="185"/>
      <c r="L2022" s="181"/>
      <c r="M2022" s="186"/>
      <c r="N2022" s="187"/>
      <c r="O2022" s="187"/>
      <c r="P2022" s="187"/>
      <c r="Q2022" s="187"/>
      <c r="R2022" s="187"/>
      <c r="S2022" s="187"/>
      <c r="T2022" s="188"/>
      <c r="AT2022" s="182" t="s">
        <v>167</v>
      </c>
      <c r="AU2022" s="182" t="s">
        <v>157</v>
      </c>
      <c r="AV2022" s="14" t="s">
        <v>157</v>
      </c>
      <c r="AW2022" s="14" t="s">
        <v>30</v>
      </c>
      <c r="AX2022" s="14" t="s">
        <v>76</v>
      </c>
      <c r="AY2022" s="182" t="s">
        <v>150</v>
      </c>
    </row>
    <row r="2023" spans="2:51" s="13" customFormat="1" ht="11.25">
      <c r="B2023" s="173"/>
      <c r="D2023" s="174" t="s">
        <v>167</v>
      </c>
      <c r="E2023" s="175" t="s">
        <v>1</v>
      </c>
      <c r="F2023" s="176" t="s">
        <v>810</v>
      </c>
      <c r="H2023" s="175" t="s">
        <v>1</v>
      </c>
      <c r="I2023" s="177"/>
      <c r="L2023" s="173"/>
      <c r="M2023" s="178"/>
      <c r="N2023" s="179"/>
      <c r="O2023" s="179"/>
      <c r="P2023" s="179"/>
      <c r="Q2023" s="179"/>
      <c r="R2023" s="179"/>
      <c r="S2023" s="179"/>
      <c r="T2023" s="180"/>
      <c r="AT2023" s="175" t="s">
        <v>167</v>
      </c>
      <c r="AU2023" s="175" t="s">
        <v>157</v>
      </c>
      <c r="AV2023" s="13" t="s">
        <v>81</v>
      </c>
      <c r="AW2023" s="13" t="s">
        <v>30</v>
      </c>
      <c r="AX2023" s="13" t="s">
        <v>76</v>
      </c>
      <c r="AY2023" s="175" t="s">
        <v>150</v>
      </c>
    </row>
    <row r="2024" spans="2:51" s="14" customFormat="1" ht="11.25">
      <c r="B2024" s="181"/>
      <c r="D2024" s="174" t="s">
        <v>167</v>
      </c>
      <c r="E2024" s="182" t="s">
        <v>1</v>
      </c>
      <c r="F2024" s="183" t="s">
        <v>811</v>
      </c>
      <c r="H2024" s="184">
        <v>299.72000000000003</v>
      </c>
      <c r="I2024" s="185"/>
      <c r="L2024" s="181"/>
      <c r="M2024" s="186"/>
      <c r="N2024" s="187"/>
      <c r="O2024" s="187"/>
      <c r="P2024" s="187"/>
      <c r="Q2024" s="187"/>
      <c r="R2024" s="187"/>
      <c r="S2024" s="187"/>
      <c r="T2024" s="188"/>
      <c r="AT2024" s="182" t="s">
        <v>167</v>
      </c>
      <c r="AU2024" s="182" t="s">
        <v>157</v>
      </c>
      <c r="AV2024" s="14" t="s">
        <v>157</v>
      </c>
      <c r="AW2024" s="14" t="s">
        <v>30</v>
      </c>
      <c r="AX2024" s="14" t="s">
        <v>76</v>
      </c>
      <c r="AY2024" s="182" t="s">
        <v>150</v>
      </c>
    </row>
    <row r="2025" spans="2:51" s="14" customFormat="1" ht="11.25">
      <c r="B2025" s="181"/>
      <c r="D2025" s="174" t="s">
        <v>167</v>
      </c>
      <c r="E2025" s="182" t="s">
        <v>1</v>
      </c>
      <c r="F2025" s="183" t="s">
        <v>812</v>
      </c>
      <c r="H2025" s="184">
        <v>-13.6</v>
      </c>
      <c r="I2025" s="185"/>
      <c r="L2025" s="181"/>
      <c r="M2025" s="186"/>
      <c r="N2025" s="187"/>
      <c r="O2025" s="187"/>
      <c r="P2025" s="187"/>
      <c r="Q2025" s="187"/>
      <c r="R2025" s="187"/>
      <c r="S2025" s="187"/>
      <c r="T2025" s="188"/>
      <c r="AT2025" s="182" t="s">
        <v>167</v>
      </c>
      <c r="AU2025" s="182" t="s">
        <v>157</v>
      </c>
      <c r="AV2025" s="14" t="s">
        <v>157</v>
      </c>
      <c r="AW2025" s="14" t="s">
        <v>30</v>
      </c>
      <c r="AX2025" s="14" t="s">
        <v>76</v>
      </c>
      <c r="AY2025" s="182" t="s">
        <v>150</v>
      </c>
    </row>
    <row r="2026" spans="2:51" s="14" customFormat="1" ht="11.25">
      <c r="B2026" s="181"/>
      <c r="D2026" s="174" t="s">
        <v>167</v>
      </c>
      <c r="E2026" s="182" t="s">
        <v>1</v>
      </c>
      <c r="F2026" s="183" t="s">
        <v>813</v>
      </c>
      <c r="H2026" s="184">
        <v>-17.920000000000002</v>
      </c>
      <c r="I2026" s="185"/>
      <c r="L2026" s="181"/>
      <c r="M2026" s="186"/>
      <c r="N2026" s="187"/>
      <c r="O2026" s="187"/>
      <c r="P2026" s="187"/>
      <c r="Q2026" s="187"/>
      <c r="R2026" s="187"/>
      <c r="S2026" s="187"/>
      <c r="T2026" s="188"/>
      <c r="AT2026" s="182" t="s">
        <v>167</v>
      </c>
      <c r="AU2026" s="182" t="s">
        <v>157</v>
      </c>
      <c r="AV2026" s="14" t="s">
        <v>157</v>
      </c>
      <c r="AW2026" s="14" t="s">
        <v>30</v>
      </c>
      <c r="AX2026" s="14" t="s">
        <v>76</v>
      </c>
      <c r="AY2026" s="182" t="s">
        <v>150</v>
      </c>
    </row>
    <row r="2027" spans="2:51" s="13" customFormat="1" ht="11.25">
      <c r="B2027" s="173"/>
      <c r="D2027" s="174" t="s">
        <v>167</v>
      </c>
      <c r="E2027" s="175" t="s">
        <v>1</v>
      </c>
      <c r="F2027" s="176" t="s">
        <v>814</v>
      </c>
      <c r="H2027" s="175" t="s">
        <v>1</v>
      </c>
      <c r="I2027" s="177"/>
      <c r="L2027" s="173"/>
      <c r="M2027" s="178"/>
      <c r="N2027" s="179"/>
      <c r="O2027" s="179"/>
      <c r="P2027" s="179"/>
      <c r="Q2027" s="179"/>
      <c r="R2027" s="179"/>
      <c r="S2027" s="179"/>
      <c r="T2027" s="180"/>
      <c r="AT2027" s="175" t="s">
        <v>167</v>
      </c>
      <c r="AU2027" s="175" t="s">
        <v>157</v>
      </c>
      <c r="AV2027" s="13" t="s">
        <v>81</v>
      </c>
      <c r="AW2027" s="13" t="s">
        <v>30</v>
      </c>
      <c r="AX2027" s="13" t="s">
        <v>76</v>
      </c>
      <c r="AY2027" s="175" t="s">
        <v>150</v>
      </c>
    </row>
    <row r="2028" spans="2:51" s="14" customFormat="1" ht="11.25">
      <c r="B2028" s="181"/>
      <c r="D2028" s="174" t="s">
        <v>167</v>
      </c>
      <c r="E2028" s="182" t="s">
        <v>1</v>
      </c>
      <c r="F2028" s="183" t="s">
        <v>752</v>
      </c>
      <c r="H2028" s="184">
        <v>37.76</v>
      </c>
      <c r="I2028" s="185"/>
      <c r="L2028" s="181"/>
      <c r="M2028" s="186"/>
      <c r="N2028" s="187"/>
      <c r="O2028" s="187"/>
      <c r="P2028" s="187"/>
      <c r="Q2028" s="187"/>
      <c r="R2028" s="187"/>
      <c r="S2028" s="187"/>
      <c r="T2028" s="188"/>
      <c r="AT2028" s="182" t="s">
        <v>167</v>
      </c>
      <c r="AU2028" s="182" t="s">
        <v>157</v>
      </c>
      <c r="AV2028" s="14" t="s">
        <v>157</v>
      </c>
      <c r="AW2028" s="14" t="s">
        <v>30</v>
      </c>
      <c r="AX2028" s="14" t="s">
        <v>76</v>
      </c>
      <c r="AY2028" s="182" t="s">
        <v>150</v>
      </c>
    </row>
    <row r="2029" spans="2:51" s="14" customFormat="1" ht="11.25">
      <c r="B2029" s="181"/>
      <c r="D2029" s="174" t="s">
        <v>167</v>
      </c>
      <c r="E2029" s="182" t="s">
        <v>1</v>
      </c>
      <c r="F2029" s="183" t="s">
        <v>753</v>
      </c>
      <c r="H2029" s="184">
        <v>-3</v>
      </c>
      <c r="I2029" s="185"/>
      <c r="L2029" s="181"/>
      <c r="M2029" s="186"/>
      <c r="N2029" s="187"/>
      <c r="O2029" s="187"/>
      <c r="P2029" s="187"/>
      <c r="Q2029" s="187"/>
      <c r="R2029" s="187"/>
      <c r="S2029" s="187"/>
      <c r="T2029" s="188"/>
      <c r="AT2029" s="182" t="s">
        <v>167</v>
      </c>
      <c r="AU2029" s="182" t="s">
        <v>157</v>
      </c>
      <c r="AV2029" s="14" t="s">
        <v>157</v>
      </c>
      <c r="AW2029" s="14" t="s">
        <v>30</v>
      </c>
      <c r="AX2029" s="14" t="s">
        <v>76</v>
      </c>
      <c r="AY2029" s="182" t="s">
        <v>150</v>
      </c>
    </row>
    <row r="2030" spans="2:51" s="14" customFormat="1" ht="11.25">
      <c r="B2030" s="181"/>
      <c r="D2030" s="174" t="s">
        <v>167</v>
      </c>
      <c r="E2030" s="182" t="s">
        <v>1</v>
      </c>
      <c r="F2030" s="183" t="s">
        <v>754</v>
      </c>
      <c r="H2030" s="184">
        <v>-2.2000000000000002</v>
      </c>
      <c r="I2030" s="185"/>
      <c r="L2030" s="181"/>
      <c r="M2030" s="186"/>
      <c r="N2030" s="187"/>
      <c r="O2030" s="187"/>
      <c r="P2030" s="187"/>
      <c r="Q2030" s="187"/>
      <c r="R2030" s="187"/>
      <c r="S2030" s="187"/>
      <c r="T2030" s="188"/>
      <c r="AT2030" s="182" t="s">
        <v>167</v>
      </c>
      <c r="AU2030" s="182" t="s">
        <v>157</v>
      </c>
      <c r="AV2030" s="14" t="s">
        <v>157</v>
      </c>
      <c r="AW2030" s="14" t="s">
        <v>30</v>
      </c>
      <c r="AX2030" s="14" t="s">
        <v>76</v>
      </c>
      <c r="AY2030" s="182" t="s">
        <v>150</v>
      </c>
    </row>
    <row r="2031" spans="2:51" s="13" customFormat="1" ht="11.25">
      <c r="B2031" s="173"/>
      <c r="D2031" s="174" t="s">
        <v>167</v>
      </c>
      <c r="E2031" s="175" t="s">
        <v>1</v>
      </c>
      <c r="F2031" s="176" t="s">
        <v>815</v>
      </c>
      <c r="H2031" s="175" t="s">
        <v>1</v>
      </c>
      <c r="I2031" s="177"/>
      <c r="L2031" s="173"/>
      <c r="M2031" s="178"/>
      <c r="N2031" s="179"/>
      <c r="O2031" s="179"/>
      <c r="P2031" s="179"/>
      <c r="Q2031" s="179"/>
      <c r="R2031" s="179"/>
      <c r="S2031" s="179"/>
      <c r="T2031" s="180"/>
      <c r="AT2031" s="175" t="s">
        <v>167</v>
      </c>
      <c r="AU2031" s="175" t="s">
        <v>157</v>
      </c>
      <c r="AV2031" s="13" t="s">
        <v>81</v>
      </c>
      <c r="AW2031" s="13" t="s">
        <v>30</v>
      </c>
      <c r="AX2031" s="13" t="s">
        <v>76</v>
      </c>
      <c r="AY2031" s="175" t="s">
        <v>150</v>
      </c>
    </row>
    <row r="2032" spans="2:51" s="14" customFormat="1" ht="11.25">
      <c r="B2032" s="181"/>
      <c r="D2032" s="174" t="s">
        <v>167</v>
      </c>
      <c r="E2032" s="182" t="s">
        <v>1</v>
      </c>
      <c r="F2032" s="183" t="s">
        <v>816</v>
      </c>
      <c r="H2032" s="184">
        <v>223.61</v>
      </c>
      <c r="I2032" s="185"/>
      <c r="L2032" s="181"/>
      <c r="M2032" s="186"/>
      <c r="N2032" s="187"/>
      <c r="O2032" s="187"/>
      <c r="P2032" s="187"/>
      <c r="Q2032" s="187"/>
      <c r="R2032" s="187"/>
      <c r="S2032" s="187"/>
      <c r="T2032" s="188"/>
      <c r="AT2032" s="182" t="s">
        <v>167</v>
      </c>
      <c r="AU2032" s="182" t="s">
        <v>157</v>
      </c>
      <c r="AV2032" s="14" t="s">
        <v>157</v>
      </c>
      <c r="AW2032" s="14" t="s">
        <v>30</v>
      </c>
      <c r="AX2032" s="14" t="s">
        <v>76</v>
      </c>
      <c r="AY2032" s="182" t="s">
        <v>150</v>
      </c>
    </row>
    <row r="2033" spans="2:51" s="14" customFormat="1" ht="11.25">
      <c r="B2033" s="181"/>
      <c r="D2033" s="174" t="s">
        <v>167</v>
      </c>
      <c r="E2033" s="182" t="s">
        <v>1</v>
      </c>
      <c r="F2033" s="183" t="s">
        <v>817</v>
      </c>
      <c r="H2033" s="184">
        <v>-28.9</v>
      </c>
      <c r="I2033" s="185"/>
      <c r="L2033" s="181"/>
      <c r="M2033" s="186"/>
      <c r="N2033" s="187"/>
      <c r="O2033" s="187"/>
      <c r="P2033" s="187"/>
      <c r="Q2033" s="187"/>
      <c r="R2033" s="187"/>
      <c r="S2033" s="187"/>
      <c r="T2033" s="188"/>
      <c r="AT2033" s="182" t="s">
        <v>167</v>
      </c>
      <c r="AU2033" s="182" t="s">
        <v>157</v>
      </c>
      <c r="AV2033" s="14" t="s">
        <v>157</v>
      </c>
      <c r="AW2033" s="14" t="s">
        <v>30</v>
      </c>
      <c r="AX2033" s="14" t="s">
        <v>76</v>
      </c>
      <c r="AY2033" s="182" t="s">
        <v>150</v>
      </c>
    </row>
    <row r="2034" spans="2:51" s="14" customFormat="1" ht="11.25">
      <c r="B2034" s="181"/>
      <c r="D2034" s="174" t="s">
        <v>167</v>
      </c>
      <c r="E2034" s="182" t="s">
        <v>1</v>
      </c>
      <c r="F2034" s="183" t="s">
        <v>818</v>
      </c>
      <c r="H2034" s="184">
        <v>-9</v>
      </c>
      <c r="I2034" s="185"/>
      <c r="L2034" s="181"/>
      <c r="M2034" s="186"/>
      <c r="N2034" s="187"/>
      <c r="O2034" s="187"/>
      <c r="P2034" s="187"/>
      <c r="Q2034" s="187"/>
      <c r="R2034" s="187"/>
      <c r="S2034" s="187"/>
      <c r="T2034" s="188"/>
      <c r="AT2034" s="182" t="s">
        <v>167</v>
      </c>
      <c r="AU2034" s="182" t="s">
        <v>157</v>
      </c>
      <c r="AV2034" s="14" t="s">
        <v>157</v>
      </c>
      <c r="AW2034" s="14" t="s">
        <v>30</v>
      </c>
      <c r="AX2034" s="14" t="s">
        <v>76</v>
      </c>
      <c r="AY2034" s="182" t="s">
        <v>150</v>
      </c>
    </row>
    <row r="2035" spans="2:51" s="13" customFormat="1" ht="11.25">
      <c r="B2035" s="173"/>
      <c r="D2035" s="174" t="s">
        <v>167</v>
      </c>
      <c r="E2035" s="175" t="s">
        <v>1</v>
      </c>
      <c r="F2035" s="176" t="s">
        <v>819</v>
      </c>
      <c r="H2035" s="175" t="s">
        <v>1</v>
      </c>
      <c r="I2035" s="177"/>
      <c r="L2035" s="173"/>
      <c r="M2035" s="178"/>
      <c r="N2035" s="179"/>
      <c r="O2035" s="179"/>
      <c r="P2035" s="179"/>
      <c r="Q2035" s="179"/>
      <c r="R2035" s="179"/>
      <c r="S2035" s="179"/>
      <c r="T2035" s="180"/>
      <c r="AT2035" s="175" t="s">
        <v>167</v>
      </c>
      <c r="AU2035" s="175" t="s">
        <v>157</v>
      </c>
      <c r="AV2035" s="13" t="s">
        <v>81</v>
      </c>
      <c r="AW2035" s="13" t="s">
        <v>30</v>
      </c>
      <c r="AX2035" s="13" t="s">
        <v>76</v>
      </c>
      <c r="AY2035" s="175" t="s">
        <v>150</v>
      </c>
    </row>
    <row r="2036" spans="2:51" s="14" customFormat="1" ht="11.25">
      <c r="B2036" s="181"/>
      <c r="D2036" s="174" t="s">
        <v>167</v>
      </c>
      <c r="E2036" s="182" t="s">
        <v>1</v>
      </c>
      <c r="F2036" s="183" t="s">
        <v>820</v>
      </c>
      <c r="H2036" s="184">
        <v>41.89</v>
      </c>
      <c r="I2036" s="185"/>
      <c r="L2036" s="181"/>
      <c r="M2036" s="186"/>
      <c r="N2036" s="187"/>
      <c r="O2036" s="187"/>
      <c r="P2036" s="187"/>
      <c r="Q2036" s="187"/>
      <c r="R2036" s="187"/>
      <c r="S2036" s="187"/>
      <c r="T2036" s="188"/>
      <c r="AT2036" s="182" t="s">
        <v>167</v>
      </c>
      <c r="AU2036" s="182" t="s">
        <v>157</v>
      </c>
      <c r="AV2036" s="14" t="s">
        <v>157</v>
      </c>
      <c r="AW2036" s="14" t="s">
        <v>30</v>
      </c>
      <c r="AX2036" s="14" t="s">
        <v>76</v>
      </c>
      <c r="AY2036" s="182" t="s">
        <v>150</v>
      </c>
    </row>
    <row r="2037" spans="2:51" s="14" customFormat="1" ht="11.25">
      <c r="B2037" s="181"/>
      <c r="D2037" s="174" t="s">
        <v>167</v>
      </c>
      <c r="E2037" s="182" t="s">
        <v>1</v>
      </c>
      <c r="F2037" s="183" t="s">
        <v>821</v>
      </c>
      <c r="H2037" s="184">
        <v>-1.3</v>
      </c>
      <c r="I2037" s="185"/>
      <c r="L2037" s="181"/>
      <c r="M2037" s="186"/>
      <c r="N2037" s="187"/>
      <c r="O2037" s="187"/>
      <c r="P2037" s="187"/>
      <c r="Q2037" s="187"/>
      <c r="R2037" s="187"/>
      <c r="S2037" s="187"/>
      <c r="T2037" s="188"/>
      <c r="AT2037" s="182" t="s">
        <v>167</v>
      </c>
      <c r="AU2037" s="182" t="s">
        <v>157</v>
      </c>
      <c r="AV2037" s="14" t="s">
        <v>157</v>
      </c>
      <c r="AW2037" s="14" t="s">
        <v>30</v>
      </c>
      <c r="AX2037" s="14" t="s">
        <v>76</v>
      </c>
      <c r="AY2037" s="182" t="s">
        <v>150</v>
      </c>
    </row>
    <row r="2038" spans="2:51" s="14" customFormat="1" ht="11.25">
      <c r="B2038" s="181"/>
      <c r="D2038" s="174" t="s">
        <v>167</v>
      </c>
      <c r="E2038" s="182" t="s">
        <v>1</v>
      </c>
      <c r="F2038" s="183" t="s">
        <v>822</v>
      </c>
      <c r="H2038" s="184">
        <v>-5.0999999999999996</v>
      </c>
      <c r="I2038" s="185"/>
      <c r="L2038" s="181"/>
      <c r="M2038" s="186"/>
      <c r="N2038" s="187"/>
      <c r="O2038" s="187"/>
      <c r="P2038" s="187"/>
      <c r="Q2038" s="187"/>
      <c r="R2038" s="187"/>
      <c r="S2038" s="187"/>
      <c r="T2038" s="188"/>
      <c r="AT2038" s="182" t="s">
        <v>167</v>
      </c>
      <c r="AU2038" s="182" t="s">
        <v>157</v>
      </c>
      <c r="AV2038" s="14" t="s">
        <v>157</v>
      </c>
      <c r="AW2038" s="14" t="s">
        <v>30</v>
      </c>
      <c r="AX2038" s="14" t="s">
        <v>76</v>
      </c>
      <c r="AY2038" s="182" t="s">
        <v>150</v>
      </c>
    </row>
    <row r="2039" spans="2:51" s="14" customFormat="1" ht="11.25">
      <c r="B2039" s="181"/>
      <c r="D2039" s="174" t="s">
        <v>167</v>
      </c>
      <c r="E2039" s="182" t="s">
        <v>1</v>
      </c>
      <c r="F2039" s="183" t="s">
        <v>717</v>
      </c>
      <c r="H2039" s="184">
        <v>-1.8</v>
      </c>
      <c r="I2039" s="185"/>
      <c r="L2039" s="181"/>
      <c r="M2039" s="186"/>
      <c r="N2039" s="187"/>
      <c r="O2039" s="187"/>
      <c r="P2039" s="187"/>
      <c r="Q2039" s="187"/>
      <c r="R2039" s="187"/>
      <c r="S2039" s="187"/>
      <c r="T2039" s="188"/>
      <c r="AT2039" s="182" t="s">
        <v>167</v>
      </c>
      <c r="AU2039" s="182" t="s">
        <v>157</v>
      </c>
      <c r="AV2039" s="14" t="s">
        <v>157</v>
      </c>
      <c r="AW2039" s="14" t="s">
        <v>30</v>
      </c>
      <c r="AX2039" s="14" t="s">
        <v>76</v>
      </c>
      <c r="AY2039" s="182" t="s">
        <v>150</v>
      </c>
    </row>
    <row r="2040" spans="2:51" s="13" customFormat="1" ht="11.25">
      <c r="B2040" s="173"/>
      <c r="D2040" s="174" t="s">
        <v>167</v>
      </c>
      <c r="E2040" s="175" t="s">
        <v>1</v>
      </c>
      <c r="F2040" s="176" t="s">
        <v>823</v>
      </c>
      <c r="H2040" s="175" t="s">
        <v>1</v>
      </c>
      <c r="I2040" s="177"/>
      <c r="L2040" s="173"/>
      <c r="M2040" s="178"/>
      <c r="N2040" s="179"/>
      <c r="O2040" s="179"/>
      <c r="P2040" s="179"/>
      <c r="Q2040" s="179"/>
      <c r="R2040" s="179"/>
      <c r="S2040" s="179"/>
      <c r="T2040" s="180"/>
      <c r="AT2040" s="175" t="s">
        <v>167</v>
      </c>
      <c r="AU2040" s="175" t="s">
        <v>157</v>
      </c>
      <c r="AV2040" s="13" t="s">
        <v>81</v>
      </c>
      <c r="AW2040" s="13" t="s">
        <v>30</v>
      </c>
      <c r="AX2040" s="13" t="s">
        <v>76</v>
      </c>
      <c r="AY2040" s="175" t="s">
        <v>150</v>
      </c>
    </row>
    <row r="2041" spans="2:51" s="14" customFormat="1" ht="11.25">
      <c r="B2041" s="181"/>
      <c r="D2041" s="174" t="s">
        <v>167</v>
      </c>
      <c r="E2041" s="182" t="s">
        <v>1</v>
      </c>
      <c r="F2041" s="183" t="s">
        <v>824</v>
      </c>
      <c r="H2041" s="184">
        <v>27.434999999999999</v>
      </c>
      <c r="I2041" s="185"/>
      <c r="L2041" s="181"/>
      <c r="M2041" s="186"/>
      <c r="N2041" s="187"/>
      <c r="O2041" s="187"/>
      <c r="P2041" s="187"/>
      <c r="Q2041" s="187"/>
      <c r="R2041" s="187"/>
      <c r="S2041" s="187"/>
      <c r="T2041" s="188"/>
      <c r="AT2041" s="182" t="s">
        <v>167</v>
      </c>
      <c r="AU2041" s="182" t="s">
        <v>157</v>
      </c>
      <c r="AV2041" s="14" t="s">
        <v>157</v>
      </c>
      <c r="AW2041" s="14" t="s">
        <v>30</v>
      </c>
      <c r="AX2041" s="14" t="s">
        <v>76</v>
      </c>
      <c r="AY2041" s="182" t="s">
        <v>150</v>
      </c>
    </row>
    <row r="2042" spans="2:51" s="14" customFormat="1" ht="11.25">
      <c r="B2042" s="181"/>
      <c r="D2042" s="174" t="s">
        <v>167</v>
      </c>
      <c r="E2042" s="182" t="s">
        <v>1</v>
      </c>
      <c r="F2042" s="183" t="s">
        <v>821</v>
      </c>
      <c r="H2042" s="184">
        <v>-1.3</v>
      </c>
      <c r="I2042" s="185"/>
      <c r="L2042" s="181"/>
      <c r="M2042" s="186"/>
      <c r="N2042" s="187"/>
      <c r="O2042" s="187"/>
      <c r="P2042" s="187"/>
      <c r="Q2042" s="187"/>
      <c r="R2042" s="187"/>
      <c r="S2042" s="187"/>
      <c r="T2042" s="188"/>
      <c r="AT2042" s="182" t="s">
        <v>167</v>
      </c>
      <c r="AU2042" s="182" t="s">
        <v>157</v>
      </c>
      <c r="AV2042" s="14" t="s">
        <v>157</v>
      </c>
      <c r="AW2042" s="14" t="s">
        <v>30</v>
      </c>
      <c r="AX2042" s="14" t="s">
        <v>76</v>
      </c>
      <c r="AY2042" s="182" t="s">
        <v>150</v>
      </c>
    </row>
    <row r="2043" spans="2:51" s="14" customFormat="1" ht="11.25">
      <c r="B2043" s="181"/>
      <c r="D2043" s="174" t="s">
        <v>167</v>
      </c>
      <c r="E2043" s="182" t="s">
        <v>1</v>
      </c>
      <c r="F2043" s="183" t="s">
        <v>720</v>
      </c>
      <c r="H2043" s="184">
        <v>-2.2400000000000002</v>
      </c>
      <c r="I2043" s="185"/>
      <c r="L2043" s="181"/>
      <c r="M2043" s="186"/>
      <c r="N2043" s="187"/>
      <c r="O2043" s="187"/>
      <c r="P2043" s="187"/>
      <c r="Q2043" s="187"/>
      <c r="R2043" s="187"/>
      <c r="S2043" s="187"/>
      <c r="T2043" s="188"/>
      <c r="AT2043" s="182" t="s">
        <v>167</v>
      </c>
      <c r="AU2043" s="182" t="s">
        <v>157</v>
      </c>
      <c r="AV2043" s="14" t="s">
        <v>157</v>
      </c>
      <c r="AW2043" s="14" t="s">
        <v>30</v>
      </c>
      <c r="AX2043" s="14" t="s">
        <v>76</v>
      </c>
      <c r="AY2043" s="182" t="s">
        <v>150</v>
      </c>
    </row>
    <row r="2044" spans="2:51" s="13" customFormat="1" ht="11.25">
      <c r="B2044" s="173"/>
      <c r="D2044" s="174" t="s">
        <v>167</v>
      </c>
      <c r="E2044" s="175" t="s">
        <v>1</v>
      </c>
      <c r="F2044" s="176" t="s">
        <v>825</v>
      </c>
      <c r="H2044" s="175" t="s">
        <v>1</v>
      </c>
      <c r="I2044" s="177"/>
      <c r="L2044" s="173"/>
      <c r="M2044" s="178"/>
      <c r="N2044" s="179"/>
      <c r="O2044" s="179"/>
      <c r="P2044" s="179"/>
      <c r="Q2044" s="179"/>
      <c r="R2044" s="179"/>
      <c r="S2044" s="179"/>
      <c r="T2044" s="180"/>
      <c r="AT2044" s="175" t="s">
        <v>167</v>
      </c>
      <c r="AU2044" s="175" t="s">
        <v>157</v>
      </c>
      <c r="AV2044" s="13" t="s">
        <v>81</v>
      </c>
      <c r="AW2044" s="13" t="s">
        <v>30</v>
      </c>
      <c r="AX2044" s="13" t="s">
        <v>76</v>
      </c>
      <c r="AY2044" s="175" t="s">
        <v>150</v>
      </c>
    </row>
    <row r="2045" spans="2:51" s="14" customFormat="1" ht="11.25">
      <c r="B2045" s="181"/>
      <c r="D2045" s="174" t="s">
        <v>167</v>
      </c>
      <c r="E2045" s="182" t="s">
        <v>1</v>
      </c>
      <c r="F2045" s="183" t="s">
        <v>826</v>
      </c>
      <c r="H2045" s="184">
        <v>42.185000000000002</v>
      </c>
      <c r="I2045" s="185"/>
      <c r="L2045" s="181"/>
      <c r="M2045" s="186"/>
      <c r="N2045" s="187"/>
      <c r="O2045" s="187"/>
      <c r="P2045" s="187"/>
      <c r="Q2045" s="187"/>
      <c r="R2045" s="187"/>
      <c r="S2045" s="187"/>
      <c r="T2045" s="188"/>
      <c r="AT2045" s="182" t="s">
        <v>167</v>
      </c>
      <c r="AU2045" s="182" t="s">
        <v>157</v>
      </c>
      <c r="AV2045" s="14" t="s">
        <v>157</v>
      </c>
      <c r="AW2045" s="14" t="s">
        <v>30</v>
      </c>
      <c r="AX2045" s="14" t="s">
        <v>76</v>
      </c>
      <c r="AY2045" s="182" t="s">
        <v>150</v>
      </c>
    </row>
    <row r="2046" spans="2:51" s="14" customFormat="1" ht="11.25">
      <c r="B2046" s="181"/>
      <c r="D2046" s="174" t="s">
        <v>167</v>
      </c>
      <c r="E2046" s="182" t="s">
        <v>1</v>
      </c>
      <c r="F2046" s="183" t="s">
        <v>786</v>
      </c>
      <c r="H2046" s="184">
        <v>-1.7</v>
      </c>
      <c r="I2046" s="185"/>
      <c r="L2046" s="181"/>
      <c r="M2046" s="186"/>
      <c r="N2046" s="187"/>
      <c r="O2046" s="187"/>
      <c r="P2046" s="187"/>
      <c r="Q2046" s="187"/>
      <c r="R2046" s="187"/>
      <c r="S2046" s="187"/>
      <c r="T2046" s="188"/>
      <c r="AT2046" s="182" t="s">
        <v>167</v>
      </c>
      <c r="AU2046" s="182" t="s">
        <v>157</v>
      </c>
      <c r="AV2046" s="14" t="s">
        <v>157</v>
      </c>
      <c r="AW2046" s="14" t="s">
        <v>30</v>
      </c>
      <c r="AX2046" s="14" t="s">
        <v>76</v>
      </c>
      <c r="AY2046" s="182" t="s">
        <v>150</v>
      </c>
    </row>
    <row r="2047" spans="2:51" s="14" customFormat="1" ht="11.25">
      <c r="B2047" s="181"/>
      <c r="D2047" s="174" t="s">
        <v>167</v>
      </c>
      <c r="E2047" s="182" t="s">
        <v>1</v>
      </c>
      <c r="F2047" s="183" t="s">
        <v>720</v>
      </c>
      <c r="H2047" s="184">
        <v>-2.2400000000000002</v>
      </c>
      <c r="I2047" s="185"/>
      <c r="L2047" s="181"/>
      <c r="M2047" s="186"/>
      <c r="N2047" s="187"/>
      <c r="O2047" s="187"/>
      <c r="P2047" s="187"/>
      <c r="Q2047" s="187"/>
      <c r="R2047" s="187"/>
      <c r="S2047" s="187"/>
      <c r="T2047" s="188"/>
      <c r="AT2047" s="182" t="s">
        <v>167</v>
      </c>
      <c r="AU2047" s="182" t="s">
        <v>157</v>
      </c>
      <c r="AV2047" s="14" t="s">
        <v>157</v>
      </c>
      <c r="AW2047" s="14" t="s">
        <v>30</v>
      </c>
      <c r="AX2047" s="14" t="s">
        <v>76</v>
      </c>
      <c r="AY2047" s="182" t="s">
        <v>150</v>
      </c>
    </row>
    <row r="2048" spans="2:51" s="13" customFormat="1" ht="11.25">
      <c r="B2048" s="173"/>
      <c r="D2048" s="174" t="s">
        <v>167</v>
      </c>
      <c r="E2048" s="175" t="s">
        <v>1</v>
      </c>
      <c r="F2048" s="176" t="s">
        <v>827</v>
      </c>
      <c r="H2048" s="175" t="s">
        <v>1</v>
      </c>
      <c r="I2048" s="177"/>
      <c r="L2048" s="173"/>
      <c r="M2048" s="178"/>
      <c r="N2048" s="179"/>
      <c r="O2048" s="179"/>
      <c r="P2048" s="179"/>
      <c r="Q2048" s="179"/>
      <c r="R2048" s="179"/>
      <c r="S2048" s="179"/>
      <c r="T2048" s="180"/>
      <c r="AT2048" s="175" t="s">
        <v>167</v>
      </c>
      <c r="AU2048" s="175" t="s">
        <v>157</v>
      </c>
      <c r="AV2048" s="13" t="s">
        <v>81</v>
      </c>
      <c r="AW2048" s="13" t="s">
        <v>30</v>
      </c>
      <c r="AX2048" s="13" t="s">
        <v>76</v>
      </c>
      <c r="AY2048" s="175" t="s">
        <v>150</v>
      </c>
    </row>
    <row r="2049" spans="2:51" s="14" customFormat="1" ht="11.25">
      <c r="B2049" s="181"/>
      <c r="D2049" s="174" t="s">
        <v>167</v>
      </c>
      <c r="E2049" s="182" t="s">
        <v>1</v>
      </c>
      <c r="F2049" s="183" t="s">
        <v>828</v>
      </c>
      <c r="H2049" s="184">
        <v>51.33</v>
      </c>
      <c r="I2049" s="185"/>
      <c r="L2049" s="181"/>
      <c r="M2049" s="186"/>
      <c r="N2049" s="187"/>
      <c r="O2049" s="187"/>
      <c r="P2049" s="187"/>
      <c r="Q2049" s="187"/>
      <c r="R2049" s="187"/>
      <c r="S2049" s="187"/>
      <c r="T2049" s="188"/>
      <c r="AT2049" s="182" t="s">
        <v>167</v>
      </c>
      <c r="AU2049" s="182" t="s">
        <v>157</v>
      </c>
      <c r="AV2049" s="14" t="s">
        <v>157</v>
      </c>
      <c r="AW2049" s="14" t="s">
        <v>30</v>
      </c>
      <c r="AX2049" s="14" t="s">
        <v>76</v>
      </c>
      <c r="AY2049" s="182" t="s">
        <v>150</v>
      </c>
    </row>
    <row r="2050" spans="2:51" s="14" customFormat="1" ht="11.25">
      <c r="B2050" s="181"/>
      <c r="D2050" s="174" t="s">
        <v>167</v>
      </c>
      <c r="E2050" s="182" t="s">
        <v>1</v>
      </c>
      <c r="F2050" s="183" t="s">
        <v>786</v>
      </c>
      <c r="H2050" s="184">
        <v>-1.7</v>
      </c>
      <c r="I2050" s="185"/>
      <c r="L2050" s="181"/>
      <c r="M2050" s="186"/>
      <c r="N2050" s="187"/>
      <c r="O2050" s="187"/>
      <c r="P2050" s="187"/>
      <c r="Q2050" s="187"/>
      <c r="R2050" s="187"/>
      <c r="S2050" s="187"/>
      <c r="T2050" s="188"/>
      <c r="AT2050" s="182" t="s">
        <v>167</v>
      </c>
      <c r="AU2050" s="182" t="s">
        <v>157</v>
      </c>
      <c r="AV2050" s="14" t="s">
        <v>157</v>
      </c>
      <c r="AW2050" s="14" t="s">
        <v>30</v>
      </c>
      <c r="AX2050" s="14" t="s">
        <v>76</v>
      </c>
      <c r="AY2050" s="182" t="s">
        <v>150</v>
      </c>
    </row>
    <row r="2051" spans="2:51" s="14" customFormat="1" ht="11.25">
      <c r="B2051" s="181"/>
      <c r="D2051" s="174" t="s">
        <v>167</v>
      </c>
      <c r="E2051" s="182" t="s">
        <v>1</v>
      </c>
      <c r="F2051" s="183" t="s">
        <v>789</v>
      </c>
      <c r="H2051" s="184">
        <v>-4.4800000000000004</v>
      </c>
      <c r="I2051" s="185"/>
      <c r="L2051" s="181"/>
      <c r="M2051" s="186"/>
      <c r="N2051" s="187"/>
      <c r="O2051" s="187"/>
      <c r="P2051" s="187"/>
      <c r="Q2051" s="187"/>
      <c r="R2051" s="187"/>
      <c r="S2051" s="187"/>
      <c r="T2051" s="188"/>
      <c r="AT2051" s="182" t="s">
        <v>167</v>
      </c>
      <c r="AU2051" s="182" t="s">
        <v>157</v>
      </c>
      <c r="AV2051" s="14" t="s">
        <v>157</v>
      </c>
      <c r="AW2051" s="14" t="s">
        <v>30</v>
      </c>
      <c r="AX2051" s="14" t="s">
        <v>76</v>
      </c>
      <c r="AY2051" s="182" t="s">
        <v>150</v>
      </c>
    </row>
    <row r="2052" spans="2:51" s="13" customFormat="1" ht="11.25">
      <c r="B2052" s="173"/>
      <c r="D2052" s="174" t="s">
        <v>167</v>
      </c>
      <c r="E2052" s="175" t="s">
        <v>1</v>
      </c>
      <c r="F2052" s="176" t="s">
        <v>829</v>
      </c>
      <c r="H2052" s="175" t="s">
        <v>1</v>
      </c>
      <c r="I2052" s="177"/>
      <c r="L2052" s="173"/>
      <c r="M2052" s="178"/>
      <c r="N2052" s="179"/>
      <c r="O2052" s="179"/>
      <c r="P2052" s="179"/>
      <c r="Q2052" s="179"/>
      <c r="R2052" s="179"/>
      <c r="S2052" s="179"/>
      <c r="T2052" s="180"/>
      <c r="AT2052" s="175" t="s">
        <v>167</v>
      </c>
      <c r="AU2052" s="175" t="s">
        <v>157</v>
      </c>
      <c r="AV2052" s="13" t="s">
        <v>81</v>
      </c>
      <c r="AW2052" s="13" t="s">
        <v>30</v>
      </c>
      <c r="AX2052" s="13" t="s">
        <v>76</v>
      </c>
      <c r="AY2052" s="175" t="s">
        <v>150</v>
      </c>
    </row>
    <row r="2053" spans="2:51" s="14" customFormat="1" ht="11.25">
      <c r="B2053" s="181"/>
      <c r="D2053" s="174" t="s">
        <v>167</v>
      </c>
      <c r="E2053" s="182" t="s">
        <v>1</v>
      </c>
      <c r="F2053" s="183" t="s">
        <v>830</v>
      </c>
      <c r="H2053" s="184">
        <v>49.854999999999997</v>
      </c>
      <c r="I2053" s="185"/>
      <c r="L2053" s="181"/>
      <c r="M2053" s="186"/>
      <c r="N2053" s="187"/>
      <c r="O2053" s="187"/>
      <c r="P2053" s="187"/>
      <c r="Q2053" s="187"/>
      <c r="R2053" s="187"/>
      <c r="S2053" s="187"/>
      <c r="T2053" s="188"/>
      <c r="AT2053" s="182" t="s">
        <v>167</v>
      </c>
      <c r="AU2053" s="182" t="s">
        <v>157</v>
      </c>
      <c r="AV2053" s="14" t="s">
        <v>157</v>
      </c>
      <c r="AW2053" s="14" t="s">
        <v>30</v>
      </c>
      <c r="AX2053" s="14" t="s">
        <v>76</v>
      </c>
      <c r="AY2053" s="182" t="s">
        <v>150</v>
      </c>
    </row>
    <row r="2054" spans="2:51" s="14" customFormat="1" ht="11.25">
      <c r="B2054" s="181"/>
      <c r="D2054" s="174" t="s">
        <v>167</v>
      </c>
      <c r="E2054" s="182" t="s">
        <v>1</v>
      </c>
      <c r="F2054" s="183" t="s">
        <v>786</v>
      </c>
      <c r="H2054" s="184">
        <v>-1.7</v>
      </c>
      <c r="I2054" s="185"/>
      <c r="L2054" s="181"/>
      <c r="M2054" s="186"/>
      <c r="N2054" s="187"/>
      <c r="O2054" s="187"/>
      <c r="P2054" s="187"/>
      <c r="Q2054" s="187"/>
      <c r="R2054" s="187"/>
      <c r="S2054" s="187"/>
      <c r="T2054" s="188"/>
      <c r="AT2054" s="182" t="s">
        <v>167</v>
      </c>
      <c r="AU2054" s="182" t="s">
        <v>157</v>
      </c>
      <c r="AV2054" s="14" t="s">
        <v>157</v>
      </c>
      <c r="AW2054" s="14" t="s">
        <v>30</v>
      </c>
      <c r="AX2054" s="14" t="s">
        <v>76</v>
      </c>
      <c r="AY2054" s="182" t="s">
        <v>150</v>
      </c>
    </row>
    <row r="2055" spans="2:51" s="14" customFormat="1" ht="11.25">
      <c r="B2055" s="181"/>
      <c r="D2055" s="174" t="s">
        <v>167</v>
      </c>
      <c r="E2055" s="182" t="s">
        <v>1</v>
      </c>
      <c r="F2055" s="183" t="s">
        <v>720</v>
      </c>
      <c r="H2055" s="184">
        <v>-2.2400000000000002</v>
      </c>
      <c r="I2055" s="185"/>
      <c r="L2055" s="181"/>
      <c r="M2055" s="186"/>
      <c r="N2055" s="187"/>
      <c r="O2055" s="187"/>
      <c r="P2055" s="187"/>
      <c r="Q2055" s="187"/>
      <c r="R2055" s="187"/>
      <c r="S2055" s="187"/>
      <c r="T2055" s="188"/>
      <c r="AT2055" s="182" t="s">
        <v>167</v>
      </c>
      <c r="AU2055" s="182" t="s">
        <v>157</v>
      </c>
      <c r="AV2055" s="14" t="s">
        <v>157</v>
      </c>
      <c r="AW2055" s="14" t="s">
        <v>30</v>
      </c>
      <c r="AX2055" s="14" t="s">
        <v>76</v>
      </c>
      <c r="AY2055" s="182" t="s">
        <v>150</v>
      </c>
    </row>
    <row r="2056" spans="2:51" s="13" customFormat="1" ht="11.25">
      <c r="B2056" s="173"/>
      <c r="D2056" s="174" t="s">
        <v>167</v>
      </c>
      <c r="E2056" s="175" t="s">
        <v>1</v>
      </c>
      <c r="F2056" s="176" t="s">
        <v>831</v>
      </c>
      <c r="H2056" s="175" t="s">
        <v>1</v>
      </c>
      <c r="I2056" s="177"/>
      <c r="L2056" s="173"/>
      <c r="M2056" s="178"/>
      <c r="N2056" s="179"/>
      <c r="O2056" s="179"/>
      <c r="P2056" s="179"/>
      <c r="Q2056" s="179"/>
      <c r="R2056" s="179"/>
      <c r="S2056" s="179"/>
      <c r="T2056" s="180"/>
      <c r="AT2056" s="175" t="s">
        <v>167</v>
      </c>
      <c r="AU2056" s="175" t="s">
        <v>157</v>
      </c>
      <c r="AV2056" s="13" t="s">
        <v>81</v>
      </c>
      <c r="AW2056" s="13" t="s">
        <v>30</v>
      </c>
      <c r="AX2056" s="13" t="s">
        <v>76</v>
      </c>
      <c r="AY2056" s="175" t="s">
        <v>150</v>
      </c>
    </row>
    <row r="2057" spans="2:51" s="14" customFormat="1" ht="11.25">
      <c r="B2057" s="181"/>
      <c r="D2057" s="174" t="s">
        <v>167</v>
      </c>
      <c r="E2057" s="182" t="s">
        <v>1</v>
      </c>
      <c r="F2057" s="183" t="s">
        <v>832</v>
      </c>
      <c r="H2057" s="184">
        <v>49.854999999999997</v>
      </c>
      <c r="I2057" s="185"/>
      <c r="L2057" s="181"/>
      <c r="M2057" s="186"/>
      <c r="N2057" s="187"/>
      <c r="O2057" s="187"/>
      <c r="P2057" s="187"/>
      <c r="Q2057" s="187"/>
      <c r="R2057" s="187"/>
      <c r="S2057" s="187"/>
      <c r="T2057" s="188"/>
      <c r="AT2057" s="182" t="s">
        <v>167</v>
      </c>
      <c r="AU2057" s="182" t="s">
        <v>157</v>
      </c>
      <c r="AV2057" s="14" t="s">
        <v>157</v>
      </c>
      <c r="AW2057" s="14" t="s">
        <v>30</v>
      </c>
      <c r="AX2057" s="14" t="s">
        <v>76</v>
      </c>
      <c r="AY2057" s="182" t="s">
        <v>150</v>
      </c>
    </row>
    <row r="2058" spans="2:51" s="14" customFormat="1" ht="11.25">
      <c r="B2058" s="181"/>
      <c r="D2058" s="174" t="s">
        <v>167</v>
      </c>
      <c r="E2058" s="182" t="s">
        <v>1</v>
      </c>
      <c r="F2058" s="183" t="s">
        <v>786</v>
      </c>
      <c r="H2058" s="184">
        <v>-1.7</v>
      </c>
      <c r="I2058" s="185"/>
      <c r="L2058" s="181"/>
      <c r="M2058" s="186"/>
      <c r="N2058" s="187"/>
      <c r="O2058" s="187"/>
      <c r="P2058" s="187"/>
      <c r="Q2058" s="187"/>
      <c r="R2058" s="187"/>
      <c r="S2058" s="187"/>
      <c r="T2058" s="188"/>
      <c r="AT2058" s="182" t="s">
        <v>167</v>
      </c>
      <c r="AU2058" s="182" t="s">
        <v>157</v>
      </c>
      <c r="AV2058" s="14" t="s">
        <v>157</v>
      </c>
      <c r="AW2058" s="14" t="s">
        <v>30</v>
      </c>
      <c r="AX2058" s="14" t="s">
        <v>76</v>
      </c>
      <c r="AY2058" s="182" t="s">
        <v>150</v>
      </c>
    </row>
    <row r="2059" spans="2:51" s="14" customFormat="1" ht="11.25">
      <c r="B2059" s="181"/>
      <c r="D2059" s="174" t="s">
        <v>167</v>
      </c>
      <c r="E2059" s="182" t="s">
        <v>1</v>
      </c>
      <c r="F2059" s="183" t="s">
        <v>720</v>
      </c>
      <c r="H2059" s="184">
        <v>-2.2400000000000002</v>
      </c>
      <c r="I2059" s="185"/>
      <c r="L2059" s="181"/>
      <c r="M2059" s="186"/>
      <c r="N2059" s="187"/>
      <c r="O2059" s="187"/>
      <c r="P2059" s="187"/>
      <c r="Q2059" s="187"/>
      <c r="R2059" s="187"/>
      <c r="S2059" s="187"/>
      <c r="T2059" s="188"/>
      <c r="AT2059" s="182" t="s">
        <v>167</v>
      </c>
      <c r="AU2059" s="182" t="s">
        <v>157</v>
      </c>
      <c r="AV2059" s="14" t="s">
        <v>157</v>
      </c>
      <c r="AW2059" s="14" t="s">
        <v>30</v>
      </c>
      <c r="AX2059" s="14" t="s">
        <v>76</v>
      </c>
      <c r="AY2059" s="182" t="s">
        <v>150</v>
      </c>
    </row>
    <row r="2060" spans="2:51" s="13" customFormat="1" ht="11.25">
      <c r="B2060" s="173"/>
      <c r="D2060" s="174" t="s">
        <v>167</v>
      </c>
      <c r="E2060" s="175" t="s">
        <v>1</v>
      </c>
      <c r="F2060" s="176" t="s">
        <v>833</v>
      </c>
      <c r="H2060" s="175" t="s">
        <v>1</v>
      </c>
      <c r="I2060" s="177"/>
      <c r="L2060" s="173"/>
      <c r="M2060" s="178"/>
      <c r="N2060" s="179"/>
      <c r="O2060" s="179"/>
      <c r="P2060" s="179"/>
      <c r="Q2060" s="179"/>
      <c r="R2060" s="179"/>
      <c r="S2060" s="179"/>
      <c r="T2060" s="180"/>
      <c r="AT2060" s="175" t="s">
        <v>167</v>
      </c>
      <c r="AU2060" s="175" t="s">
        <v>157</v>
      </c>
      <c r="AV2060" s="13" t="s">
        <v>81</v>
      </c>
      <c r="AW2060" s="13" t="s">
        <v>30</v>
      </c>
      <c r="AX2060" s="13" t="s">
        <v>76</v>
      </c>
      <c r="AY2060" s="175" t="s">
        <v>150</v>
      </c>
    </row>
    <row r="2061" spans="2:51" s="14" customFormat="1" ht="11.25">
      <c r="B2061" s="181"/>
      <c r="D2061" s="174" t="s">
        <v>167</v>
      </c>
      <c r="E2061" s="182" t="s">
        <v>1</v>
      </c>
      <c r="F2061" s="183" t="s">
        <v>832</v>
      </c>
      <c r="H2061" s="184">
        <v>49.854999999999997</v>
      </c>
      <c r="I2061" s="185"/>
      <c r="L2061" s="181"/>
      <c r="M2061" s="186"/>
      <c r="N2061" s="187"/>
      <c r="O2061" s="187"/>
      <c r="P2061" s="187"/>
      <c r="Q2061" s="187"/>
      <c r="R2061" s="187"/>
      <c r="S2061" s="187"/>
      <c r="T2061" s="188"/>
      <c r="AT2061" s="182" t="s">
        <v>167</v>
      </c>
      <c r="AU2061" s="182" t="s">
        <v>157</v>
      </c>
      <c r="AV2061" s="14" t="s">
        <v>157</v>
      </c>
      <c r="AW2061" s="14" t="s">
        <v>30</v>
      </c>
      <c r="AX2061" s="14" t="s">
        <v>76</v>
      </c>
      <c r="AY2061" s="182" t="s">
        <v>150</v>
      </c>
    </row>
    <row r="2062" spans="2:51" s="14" customFormat="1" ht="11.25">
      <c r="B2062" s="181"/>
      <c r="D2062" s="174" t="s">
        <v>167</v>
      </c>
      <c r="E2062" s="182" t="s">
        <v>1</v>
      </c>
      <c r="F2062" s="183" t="s">
        <v>786</v>
      </c>
      <c r="H2062" s="184">
        <v>-1.7</v>
      </c>
      <c r="I2062" s="185"/>
      <c r="L2062" s="181"/>
      <c r="M2062" s="186"/>
      <c r="N2062" s="187"/>
      <c r="O2062" s="187"/>
      <c r="P2062" s="187"/>
      <c r="Q2062" s="187"/>
      <c r="R2062" s="187"/>
      <c r="S2062" s="187"/>
      <c r="T2062" s="188"/>
      <c r="AT2062" s="182" t="s">
        <v>167</v>
      </c>
      <c r="AU2062" s="182" t="s">
        <v>157</v>
      </c>
      <c r="AV2062" s="14" t="s">
        <v>157</v>
      </c>
      <c r="AW2062" s="14" t="s">
        <v>30</v>
      </c>
      <c r="AX2062" s="14" t="s">
        <v>76</v>
      </c>
      <c r="AY2062" s="182" t="s">
        <v>150</v>
      </c>
    </row>
    <row r="2063" spans="2:51" s="14" customFormat="1" ht="11.25">
      <c r="B2063" s="181"/>
      <c r="D2063" s="174" t="s">
        <v>167</v>
      </c>
      <c r="E2063" s="182" t="s">
        <v>1</v>
      </c>
      <c r="F2063" s="183" t="s">
        <v>834</v>
      </c>
      <c r="H2063" s="184">
        <v>-2</v>
      </c>
      <c r="I2063" s="185"/>
      <c r="L2063" s="181"/>
      <c r="M2063" s="186"/>
      <c r="N2063" s="187"/>
      <c r="O2063" s="187"/>
      <c r="P2063" s="187"/>
      <c r="Q2063" s="187"/>
      <c r="R2063" s="187"/>
      <c r="S2063" s="187"/>
      <c r="T2063" s="188"/>
      <c r="AT2063" s="182" t="s">
        <v>167</v>
      </c>
      <c r="AU2063" s="182" t="s">
        <v>157</v>
      </c>
      <c r="AV2063" s="14" t="s">
        <v>157</v>
      </c>
      <c r="AW2063" s="14" t="s">
        <v>30</v>
      </c>
      <c r="AX2063" s="14" t="s">
        <v>76</v>
      </c>
      <c r="AY2063" s="182" t="s">
        <v>150</v>
      </c>
    </row>
    <row r="2064" spans="2:51" s="14" customFormat="1" ht="11.25">
      <c r="B2064" s="181"/>
      <c r="D2064" s="174" t="s">
        <v>167</v>
      </c>
      <c r="E2064" s="182" t="s">
        <v>1</v>
      </c>
      <c r="F2064" s="183" t="s">
        <v>720</v>
      </c>
      <c r="H2064" s="184">
        <v>-2.2400000000000002</v>
      </c>
      <c r="I2064" s="185"/>
      <c r="L2064" s="181"/>
      <c r="M2064" s="186"/>
      <c r="N2064" s="187"/>
      <c r="O2064" s="187"/>
      <c r="P2064" s="187"/>
      <c r="Q2064" s="187"/>
      <c r="R2064" s="187"/>
      <c r="S2064" s="187"/>
      <c r="T2064" s="188"/>
      <c r="AT2064" s="182" t="s">
        <v>167</v>
      </c>
      <c r="AU2064" s="182" t="s">
        <v>157</v>
      </c>
      <c r="AV2064" s="14" t="s">
        <v>157</v>
      </c>
      <c r="AW2064" s="14" t="s">
        <v>30</v>
      </c>
      <c r="AX2064" s="14" t="s">
        <v>76</v>
      </c>
      <c r="AY2064" s="182" t="s">
        <v>150</v>
      </c>
    </row>
    <row r="2065" spans="1:65" s="13" customFormat="1" ht="11.25">
      <c r="B2065" s="173"/>
      <c r="D2065" s="174" t="s">
        <v>167</v>
      </c>
      <c r="E2065" s="175" t="s">
        <v>1</v>
      </c>
      <c r="F2065" s="176" t="s">
        <v>835</v>
      </c>
      <c r="H2065" s="175" t="s">
        <v>1</v>
      </c>
      <c r="I2065" s="177"/>
      <c r="L2065" s="173"/>
      <c r="M2065" s="178"/>
      <c r="N2065" s="179"/>
      <c r="O2065" s="179"/>
      <c r="P2065" s="179"/>
      <c r="Q2065" s="179"/>
      <c r="R2065" s="179"/>
      <c r="S2065" s="179"/>
      <c r="T2065" s="180"/>
      <c r="AT2065" s="175" t="s">
        <v>167</v>
      </c>
      <c r="AU2065" s="175" t="s">
        <v>157</v>
      </c>
      <c r="AV2065" s="13" t="s">
        <v>81</v>
      </c>
      <c r="AW2065" s="13" t="s">
        <v>30</v>
      </c>
      <c r="AX2065" s="13" t="s">
        <v>76</v>
      </c>
      <c r="AY2065" s="175" t="s">
        <v>150</v>
      </c>
    </row>
    <row r="2066" spans="1:65" s="14" customFormat="1" ht="11.25">
      <c r="B2066" s="181"/>
      <c r="D2066" s="174" t="s">
        <v>167</v>
      </c>
      <c r="E2066" s="182" t="s">
        <v>1</v>
      </c>
      <c r="F2066" s="183" t="s">
        <v>836</v>
      </c>
      <c r="H2066" s="184">
        <v>47.2</v>
      </c>
      <c r="I2066" s="185"/>
      <c r="L2066" s="181"/>
      <c r="M2066" s="186"/>
      <c r="N2066" s="187"/>
      <c r="O2066" s="187"/>
      <c r="P2066" s="187"/>
      <c r="Q2066" s="187"/>
      <c r="R2066" s="187"/>
      <c r="S2066" s="187"/>
      <c r="T2066" s="188"/>
      <c r="AT2066" s="182" t="s">
        <v>167</v>
      </c>
      <c r="AU2066" s="182" t="s">
        <v>157</v>
      </c>
      <c r="AV2066" s="14" t="s">
        <v>157</v>
      </c>
      <c r="AW2066" s="14" t="s">
        <v>30</v>
      </c>
      <c r="AX2066" s="14" t="s">
        <v>76</v>
      </c>
      <c r="AY2066" s="182" t="s">
        <v>150</v>
      </c>
    </row>
    <row r="2067" spans="1:65" s="14" customFormat="1" ht="11.25">
      <c r="B2067" s="181"/>
      <c r="D2067" s="174" t="s">
        <v>167</v>
      </c>
      <c r="E2067" s="182" t="s">
        <v>1</v>
      </c>
      <c r="F2067" s="183" t="s">
        <v>834</v>
      </c>
      <c r="H2067" s="184">
        <v>-2</v>
      </c>
      <c r="I2067" s="185"/>
      <c r="L2067" s="181"/>
      <c r="M2067" s="186"/>
      <c r="N2067" s="187"/>
      <c r="O2067" s="187"/>
      <c r="P2067" s="187"/>
      <c r="Q2067" s="187"/>
      <c r="R2067" s="187"/>
      <c r="S2067" s="187"/>
      <c r="T2067" s="188"/>
      <c r="AT2067" s="182" t="s">
        <v>167</v>
      </c>
      <c r="AU2067" s="182" t="s">
        <v>157</v>
      </c>
      <c r="AV2067" s="14" t="s">
        <v>157</v>
      </c>
      <c r="AW2067" s="14" t="s">
        <v>30</v>
      </c>
      <c r="AX2067" s="14" t="s">
        <v>76</v>
      </c>
      <c r="AY2067" s="182" t="s">
        <v>150</v>
      </c>
    </row>
    <row r="2068" spans="1:65" s="14" customFormat="1" ht="11.25">
      <c r="B2068" s="181"/>
      <c r="D2068" s="174" t="s">
        <v>167</v>
      </c>
      <c r="E2068" s="182" t="s">
        <v>1</v>
      </c>
      <c r="F2068" s="183" t="s">
        <v>720</v>
      </c>
      <c r="H2068" s="184">
        <v>-2.2400000000000002</v>
      </c>
      <c r="I2068" s="185"/>
      <c r="L2068" s="181"/>
      <c r="M2068" s="186"/>
      <c r="N2068" s="187"/>
      <c r="O2068" s="187"/>
      <c r="P2068" s="187"/>
      <c r="Q2068" s="187"/>
      <c r="R2068" s="187"/>
      <c r="S2068" s="187"/>
      <c r="T2068" s="188"/>
      <c r="AT2068" s="182" t="s">
        <v>167</v>
      </c>
      <c r="AU2068" s="182" t="s">
        <v>157</v>
      </c>
      <c r="AV2068" s="14" t="s">
        <v>157</v>
      </c>
      <c r="AW2068" s="14" t="s">
        <v>30</v>
      </c>
      <c r="AX2068" s="14" t="s">
        <v>76</v>
      </c>
      <c r="AY2068" s="182" t="s">
        <v>150</v>
      </c>
    </row>
    <row r="2069" spans="1:65" s="16" customFormat="1" ht="11.25">
      <c r="B2069" s="197"/>
      <c r="D2069" s="174" t="s">
        <v>167</v>
      </c>
      <c r="E2069" s="198" t="s">
        <v>1</v>
      </c>
      <c r="F2069" s="199" t="s">
        <v>299</v>
      </c>
      <c r="H2069" s="200">
        <v>2138.567</v>
      </c>
      <c r="I2069" s="201"/>
      <c r="L2069" s="197"/>
      <c r="M2069" s="202"/>
      <c r="N2069" s="203"/>
      <c r="O2069" s="203"/>
      <c r="P2069" s="203"/>
      <c r="Q2069" s="203"/>
      <c r="R2069" s="203"/>
      <c r="S2069" s="203"/>
      <c r="T2069" s="204"/>
      <c r="AT2069" s="198" t="s">
        <v>167</v>
      </c>
      <c r="AU2069" s="198" t="s">
        <v>157</v>
      </c>
      <c r="AV2069" s="16" t="s">
        <v>162</v>
      </c>
      <c r="AW2069" s="16" t="s">
        <v>30</v>
      </c>
      <c r="AX2069" s="16" t="s">
        <v>76</v>
      </c>
      <c r="AY2069" s="198" t="s">
        <v>150</v>
      </c>
    </row>
    <row r="2070" spans="1:65" s="15" customFormat="1" ht="11.25">
      <c r="B2070" s="189"/>
      <c r="D2070" s="174" t="s">
        <v>167</v>
      </c>
      <c r="E2070" s="190" t="s">
        <v>1</v>
      </c>
      <c r="F2070" s="191" t="s">
        <v>173</v>
      </c>
      <c r="H2070" s="192">
        <v>4462.0429999999997</v>
      </c>
      <c r="I2070" s="193"/>
      <c r="L2070" s="189"/>
      <c r="M2070" s="194"/>
      <c r="N2070" s="195"/>
      <c r="O2070" s="195"/>
      <c r="P2070" s="195"/>
      <c r="Q2070" s="195"/>
      <c r="R2070" s="195"/>
      <c r="S2070" s="195"/>
      <c r="T2070" s="196"/>
      <c r="AT2070" s="190" t="s">
        <v>167</v>
      </c>
      <c r="AU2070" s="190" t="s">
        <v>157</v>
      </c>
      <c r="AV2070" s="15" t="s">
        <v>156</v>
      </c>
      <c r="AW2070" s="15" t="s">
        <v>30</v>
      </c>
      <c r="AX2070" s="15" t="s">
        <v>81</v>
      </c>
      <c r="AY2070" s="190" t="s">
        <v>150</v>
      </c>
    </row>
    <row r="2071" spans="1:65" s="2" customFormat="1" ht="24" customHeight="1">
      <c r="A2071" s="33"/>
      <c r="B2071" s="158"/>
      <c r="C2071" s="159" t="s">
        <v>1679</v>
      </c>
      <c r="D2071" s="159" t="s">
        <v>152</v>
      </c>
      <c r="E2071" s="160" t="s">
        <v>1680</v>
      </c>
      <c r="F2071" s="161" t="s">
        <v>1681</v>
      </c>
      <c r="G2071" s="162" t="s">
        <v>155</v>
      </c>
      <c r="H2071" s="163">
        <v>14.3</v>
      </c>
      <c r="I2071" s="164"/>
      <c r="J2071" s="163">
        <f>ROUND(I2071*H2071,3)</f>
        <v>0</v>
      </c>
      <c r="K2071" s="165"/>
      <c r="L2071" s="34"/>
      <c r="M2071" s="166" t="s">
        <v>1</v>
      </c>
      <c r="N2071" s="167" t="s">
        <v>42</v>
      </c>
      <c r="O2071" s="59"/>
      <c r="P2071" s="168">
        <f>O2071*H2071</f>
        <v>0</v>
      </c>
      <c r="Q2071" s="168">
        <v>0</v>
      </c>
      <c r="R2071" s="168">
        <f>Q2071*H2071</f>
        <v>0</v>
      </c>
      <c r="S2071" s="168">
        <v>0</v>
      </c>
      <c r="T2071" s="169">
        <f>S2071*H2071</f>
        <v>0</v>
      </c>
      <c r="U2071" s="33"/>
      <c r="V2071" s="33"/>
      <c r="W2071" s="33"/>
      <c r="X2071" s="33"/>
      <c r="Y2071" s="33"/>
      <c r="Z2071" s="33"/>
      <c r="AA2071" s="33"/>
      <c r="AB2071" s="33"/>
      <c r="AC2071" s="33"/>
      <c r="AD2071" s="33"/>
      <c r="AE2071" s="33"/>
      <c r="AR2071" s="170" t="s">
        <v>241</v>
      </c>
      <c r="AT2071" s="170" t="s">
        <v>152</v>
      </c>
      <c r="AU2071" s="170" t="s">
        <v>157</v>
      </c>
      <c r="AY2071" s="18" t="s">
        <v>150</v>
      </c>
      <c r="BE2071" s="171">
        <f>IF(N2071="základná",J2071,0)</f>
        <v>0</v>
      </c>
      <c r="BF2071" s="171">
        <f>IF(N2071="znížená",J2071,0)</f>
        <v>0</v>
      </c>
      <c r="BG2071" s="171">
        <f>IF(N2071="zákl. prenesená",J2071,0)</f>
        <v>0</v>
      </c>
      <c r="BH2071" s="171">
        <f>IF(N2071="zníž. prenesená",J2071,0)</f>
        <v>0</v>
      </c>
      <c r="BI2071" s="171">
        <f>IF(N2071="nulová",J2071,0)</f>
        <v>0</v>
      </c>
      <c r="BJ2071" s="18" t="s">
        <v>157</v>
      </c>
      <c r="BK2071" s="172">
        <f>ROUND(I2071*H2071,3)</f>
        <v>0</v>
      </c>
      <c r="BL2071" s="18" t="s">
        <v>241</v>
      </c>
      <c r="BM2071" s="170" t="s">
        <v>1682</v>
      </c>
    </row>
    <row r="2072" spans="1:65" s="13" customFormat="1" ht="11.25">
      <c r="B2072" s="173"/>
      <c r="D2072" s="174" t="s">
        <v>167</v>
      </c>
      <c r="E2072" s="175" t="s">
        <v>1</v>
      </c>
      <c r="F2072" s="176" t="s">
        <v>215</v>
      </c>
      <c r="H2072" s="175" t="s">
        <v>1</v>
      </c>
      <c r="I2072" s="177"/>
      <c r="L2072" s="173"/>
      <c r="M2072" s="178"/>
      <c r="N2072" s="179"/>
      <c r="O2072" s="179"/>
      <c r="P2072" s="179"/>
      <c r="Q2072" s="179"/>
      <c r="R2072" s="179"/>
      <c r="S2072" s="179"/>
      <c r="T2072" s="180"/>
      <c r="AT2072" s="175" t="s">
        <v>167</v>
      </c>
      <c r="AU2072" s="175" t="s">
        <v>157</v>
      </c>
      <c r="AV2072" s="13" t="s">
        <v>81</v>
      </c>
      <c r="AW2072" s="13" t="s">
        <v>30</v>
      </c>
      <c r="AX2072" s="13" t="s">
        <v>76</v>
      </c>
      <c r="AY2072" s="175" t="s">
        <v>150</v>
      </c>
    </row>
    <row r="2073" spans="1:65" s="13" customFormat="1" ht="11.25">
      <c r="B2073" s="173"/>
      <c r="D2073" s="174" t="s">
        <v>167</v>
      </c>
      <c r="E2073" s="175" t="s">
        <v>1</v>
      </c>
      <c r="F2073" s="176" t="s">
        <v>1621</v>
      </c>
      <c r="H2073" s="175" t="s">
        <v>1</v>
      </c>
      <c r="I2073" s="177"/>
      <c r="L2073" s="173"/>
      <c r="M2073" s="178"/>
      <c r="N2073" s="179"/>
      <c r="O2073" s="179"/>
      <c r="P2073" s="179"/>
      <c r="Q2073" s="179"/>
      <c r="R2073" s="179"/>
      <c r="S2073" s="179"/>
      <c r="T2073" s="180"/>
      <c r="AT2073" s="175" t="s">
        <v>167</v>
      </c>
      <c r="AU2073" s="175" t="s">
        <v>157</v>
      </c>
      <c r="AV2073" s="13" t="s">
        <v>81</v>
      </c>
      <c r="AW2073" s="13" t="s">
        <v>30</v>
      </c>
      <c r="AX2073" s="13" t="s">
        <v>76</v>
      </c>
      <c r="AY2073" s="175" t="s">
        <v>150</v>
      </c>
    </row>
    <row r="2074" spans="1:65" s="14" customFormat="1" ht="11.25">
      <c r="B2074" s="181"/>
      <c r="D2074" s="174" t="s">
        <v>167</v>
      </c>
      <c r="E2074" s="182" t="s">
        <v>1</v>
      </c>
      <c r="F2074" s="183" t="s">
        <v>1683</v>
      </c>
      <c r="H2074" s="184">
        <v>14.3</v>
      </c>
      <c r="I2074" s="185"/>
      <c r="L2074" s="181"/>
      <c r="M2074" s="186"/>
      <c r="N2074" s="187"/>
      <c r="O2074" s="187"/>
      <c r="P2074" s="187"/>
      <c r="Q2074" s="187"/>
      <c r="R2074" s="187"/>
      <c r="S2074" s="187"/>
      <c r="T2074" s="188"/>
      <c r="AT2074" s="182" t="s">
        <v>167</v>
      </c>
      <c r="AU2074" s="182" t="s">
        <v>157</v>
      </c>
      <c r="AV2074" s="14" t="s">
        <v>157</v>
      </c>
      <c r="AW2074" s="14" t="s">
        <v>30</v>
      </c>
      <c r="AX2074" s="14" t="s">
        <v>81</v>
      </c>
      <c r="AY2074" s="182" t="s">
        <v>150</v>
      </c>
    </row>
    <row r="2075" spans="1:65" s="2" customFormat="1" ht="24" customHeight="1">
      <c r="A2075" s="33"/>
      <c r="B2075" s="158"/>
      <c r="C2075" s="159" t="s">
        <v>1684</v>
      </c>
      <c r="D2075" s="215" t="s">
        <v>152</v>
      </c>
      <c r="E2075" s="160" t="s">
        <v>1685</v>
      </c>
      <c r="F2075" s="161" t="s">
        <v>1686</v>
      </c>
      <c r="G2075" s="162" t="s">
        <v>196</v>
      </c>
      <c r="H2075" s="163">
        <v>624.60400000000004</v>
      </c>
      <c r="I2075" s="164"/>
      <c r="J2075" s="163">
        <f>ROUND(I2075*H2075,3)</f>
        <v>0</v>
      </c>
      <c r="K2075" s="165"/>
      <c r="L2075" s="34"/>
      <c r="M2075" s="166" t="s">
        <v>1</v>
      </c>
      <c r="N2075" s="167" t="s">
        <v>42</v>
      </c>
      <c r="O2075" s="59"/>
      <c r="P2075" s="168">
        <f>O2075*H2075</f>
        <v>0</v>
      </c>
      <c r="Q2075" s="168">
        <v>0</v>
      </c>
      <c r="R2075" s="168">
        <f>Q2075*H2075</f>
        <v>0</v>
      </c>
      <c r="S2075" s="168">
        <v>0</v>
      </c>
      <c r="T2075" s="169">
        <f>S2075*H2075</f>
        <v>0</v>
      </c>
      <c r="U2075" s="33"/>
      <c r="V2075" s="33"/>
      <c r="W2075" s="33"/>
      <c r="X2075" s="33"/>
      <c r="Y2075" s="33"/>
      <c r="Z2075" s="33"/>
      <c r="AA2075" s="33"/>
      <c r="AB2075" s="33"/>
      <c r="AC2075" s="33"/>
      <c r="AD2075" s="33"/>
      <c r="AE2075" s="33"/>
      <c r="AR2075" s="170" t="s">
        <v>156</v>
      </c>
      <c r="AT2075" s="170" t="s">
        <v>152</v>
      </c>
      <c r="AU2075" s="170" t="s">
        <v>157</v>
      </c>
      <c r="AY2075" s="18" t="s">
        <v>150</v>
      </c>
      <c r="BE2075" s="171">
        <f>IF(N2075="základná",J2075,0)</f>
        <v>0</v>
      </c>
      <c r="BF2075" s="171">
        <f>IF(N2075="znížená",J2075,0)</f>
        <v>0</v>
      </c>
      <c r="BG2075" s="171">
        <f>IF(N2075="zákl. prenesená",J2075,0)</f>
        <v>0</v>
      </c>
      <c r="BH2075" s="171">
        <f>IF(N2075="zníž. prenesená",J2075,0)</f>
        <v>0</v>
      </c>
      <c r="BI2075" s="171">
        <f>IF(N2075="nulová",J2075,0)</f>
        <v>0</v>
      </c>
      <c r="BJ2075" s="18" t="s">
        <v>157</v>
      </c>
      <c r="BK2075" s="172">
        <f>ROUND(I2075*H2075,3)</f>
        <v>0</v>
      </c>
      <c r="BL2075" s="18" t="s">
        <v>156</v>
      </c>
      <c r="BM2075" s="170" t="s">
        <v>1687</v>
      </c>
    </row>
    <row r="2076" spans="1:65" s="2" customFormat="1" ht="24" customHeight="1">
      <c r="A2076" s="33"/>
      <c r="B2076" s="158"/>
      <c r="C2076" s="159" t="s">
        <v>1688</v>
      </c>
      <c r="D2076" s="159" t="s">
        <v>152</v>
      </c>
      <c r="E2076" s="160" t="s">
        <v>1689</v>
      </c>
      <c r="F2076" s="161" t="s">
        <v>1690</v>
      </c>
      <c r="G2076" s="162" t="s">
        <v>196</v>
      </c>
      <c r="H2076" s="163">
        <v>782.62199999999996</v>
      </c>
      <c r="I2076" s="164"/>
      <c r="J2076" s="163">
        <f>ROUND(I2076*H2076,3)</f>
        <v>0</v>
      </c>
      <c r="K2076" s="165"/>
      <c r="L2076" s="34"/>
      <c r="M2076" s="166" t="s">
        <v>1</v>
      </c>
      <c r="N2076" s="167" t="s">
        <v>42</v>
      </c>
      <c r="O2076" s="59"/>
      <c r="P2076" s="168">
        <f>O2076*H2076</f>
        <v>0</v>
      </c>
      <c r="Q2076" s="168">
        <v>0</v>
      </c>
      <c r="R2076" s="168">
        <f>Q2076*H2076</f>
        <v>0</v>
      </c>
      <c r="S2076" s="168">
        <v>0</v>
      </c>
      <c r="T2076" s="169">
        <f>S2076*H2076</f>
        <v>0</v>
      </c>
      <c r="U2076" s="33"/>
      <c r="V2076" s="33"/>
      <c r="W2076" s="33"/>
      <c r="X2076" s="33"/>
      <c r="Y2076" s="33"/>
      <c r="Z2076" s="33"/>
      <c r="AA2076" s="33"/>
      <c r="AB2076" s="33"/>
      <c r="AC2076" s="33"/>
      <c r="AD2076" s="33"/>
      <c r="AE2076" s="33"/>
      <c r="AR2076" s="170" t="s">
        <v>156</v>
      </c>
      <c r="AT2076" s="170" t="s">
        <v>152</v>
      </c>
      <c r="AU2076" s="170" t="s">
        <v>157</v>
      </c>
      <c r="AY2076" s="18" t="s">
        <v>150</v>
      </c>
      <c r="BE2076" s="171">
        <f>IF(N2076="základná",J2076,0)</f>
        <v>0</v>
      </c>
      <c r="BF2076" s="171">
        <f>IF(N2076="znížená",J2076,0)</f>
        <v>0</v>
      </c>
      <c r="BG2076" s="171">
        <f>IF(N2076="zákl. prenesená",J2076,0)</f>
        <v>0</v>
      </c>
      <c r="BH2076" s="171">
        <f>IF(N2076="zníž. prenesená",J2076,0)</f>
        <v>0</v>
      </c>
      <c r="BI2076" s="171">
        <f>IF(N2076="nulová",J2076,0)</f>
        <v>0</v>
      </c>
      <c r="BJ2076" s="18" t="s">
        <v>157</v>
      </c>
      <c r="BK2076" s="172">
        <f>ROUND(I2076*H2076,3)</f>
        <v>0</v>
      </c>
      <c r="BL2076" s="18" t="s">
        <v>156</v>
      </c>
      <c r="BM2076" s="170" t="s">
        <v>1691</v>
      </c>
    </row>
    <row r="2077" spans="1:65" s="13" customFormat="1" ht="11.25">
      <c r="B2077" s="173"/>
      <c r="D2077" s="174" t="s">
        <v>167</v>
      </c>
      <c r="E2077" s="175" t="s">
        <v>1</v>
      </c>
      <c r="F2077" s="176" t="s">
        <v>1692</v>
      </c>
      <c r="H2077" s="175" t="s">
        <v>1</v>
      </c>
      <c r="I2077" s="177"/>
      <c r="L2077" s="173"/>
      <c r="M2077" s="178"/>
      <c r="N2077" s="179"/>
      <c r="O2077" s="179"/>
      <c r="P2077" s="179"/>
      <c r="Q2077" s="179"/>
      <c r="R2077" s="179"/>
      <c r="S2077" s="179"/>
      <c r="T2077" s="180"/>
      <c r="AT2077" s="175" t="s">
        <v>167</v>
      </c>
      <c r="AU2077" s="175" t="s">
        <v>157</v>
      </c>
      <c r="AV2077" s="13" t="s">
        <v>81</v>
      </c>
      <c r="AW2077" s="13" t="s">
        <v>30</v>
      </c>
      <c r="AX2077" s="13" t="s">
        <v>76</v>
      </c>
      <c r="AY2077" s="175" t="s">
        <v>150</v>
      </c>
    </row>
    <row r="2078" spans="1:65" s="14" customFormat="1" ht="11.25">
      <c r="B2078" s="181"/>
      <c r="D2078" s="174" t="s">
        <v>167</v>
      </c>
      <c r="E2078" s="182" t="s">
        <v>1</v>
      </c>
      <c r="F2078" s="183" t="s">
        <v>1693</v>
      </c>
      <c r="H2078" s="184">
        <v>782.62199999999996</v>
      </c>
      <c r="I2078" s="185"/>
      <c r="L2078" s="181"/>
      <c r="M2078" s="186"/>
      <c r="N2078" s="187"/>
      <c r="O2078" s="187"/>
      <c r="P2078" s="187"/>
      <c r="Q2078" s="187"/>
      <c r="R2078" s="187"/>
      <c r="S2078" s="187"/>
      <c r="T2078" s="188"/>
      <c r="AT2078" s="182" t="s">
        <v>167</v>
      </c>
      <c r="AU2078" s="182" t="s">
        <v>157</v>
      </c>
      <c r="AV2078" s="14" t="s">
        <v>157</v>
      </c>
      <c r="AW2078" s="14" t="s">
        <v>30</v>
      </c>
      <c r="AX2078" s="14" t="s">
        <v>81</v>
      </c>
      <c r="AY2078" s="182" t="s">
        <v>150</v>
      </c>
    </row>
    <row r="2079" spans="1:65" s="2" customFormat="1" ht="16.5" customHeight="1">
      <c r="A2079" s="33"/>
      <c r="B2079" s="158"/>
      <c r="C2079" s="159" t="s">
        <v>1694</v>
      </c>
      <c r="D2079" s="215" t="s">
        <v>152</v>
      </c>
      <c r="E2079" s="160" t="s">
        <v>1695</v>
      </c>
      <c r="F2079" s="161" t="s">
        <v>1696</v>
      </c>
      <c r="G2079" s="162" t="s">
        <v>196</v>
      </c>
      <c r="H2079" s="163">
        <v>624.60400000000004</v>
      </c>
      <c r="I2079" s="164"/>
      <c r="J2079" s="163">
        <f>ROUND(I2079*H2079,3)</f>
        <v>0</v>
      </c>
      <c r="K2079" s="165"/>
      <c r="L2079" s="34"/>
      <c r="M2079" s="166" t="s">
        <v>1</v>
      </c>
      <c r="N2079" s="167" t="s">
        <v>42</v>
      </c>
      <c r="O2079" s="59"/>
      <c r="P2079" s="168">
        <f>O2079*H2079</f>
        <v>0</v>
      </c>
      <c r="Q2079" s="168">
        <v>0</v>
      </c>
      <c r="R2079" s="168">
        <f>Q2079*H2079</f>
        <v>0</v>
      </c>
      <c r="S2079" s="168">
        <v>0</v>
      </c>
      <c r="T2079" s="169">
        <f>S2079*H2079</f>
        <v>0</v>
      </c>
      <c r="U2079" s="33"/>
      <c r="V2079" s="33"/>
      <c r="W2079" s="33"/>
      <c r="X2079" s="33"/>
      <c r="Y2079" s="33"/>
      <c r="Z2079" s="33"/>
      <c r="AA2079" s="33"/>
      <c r="AB2079" s="33"/>
      <c r="AC2079" s="33"/>
      <c r="AD2079" s="33"/>
      <c r="AE2079" s="33"/>
      <c r="AR2079" s="170" t="s">
        <v>156</v>
      </c>
      <c r="AT2079" s="170" t="s">
        <v>152</v>
      </c>
      <c r="AU2079" s="170" t="s">
        <v>157</v>
      </c>
      <c r="AY2079" s="18" t="s">
        <v>150</v>
      </c>
      <c r="BE2079" s="171">
        <f>IF(N2079="základná",J2079,0)</f>
        <v>0</v>
      </c>
      <c r="BF2079" s="171">
        <f>IF(N2079="znížená",J2079,0)</f>
        <v>0</v>
      </c>
      <c r="BG2079" s="171">
        <f>IF(N2079="zákl. prenesená",J2079,0)</f>
        <v>0</v>
      </c>
      <c r="BH2079" s="171">
        <f>IF(N2079="zníž. prenesená",J2079,0)</f>
        <v>0</v>
      </c>
      <c r="BI2079" s="171">
        <f>IF(N2079="nulová",J2079,0)</f>
        <v>0</v>
      </c>
      <c r="BJ2079" s="18" t="s">
        <v>157</v>
      </c>
      <c r="BK2079" s="172">
        <f>ROUND(I2079*H2079,3)</f>
        <v>0</v>
      </c>
      <c r="BL2079" s="18" t="s">
        <v>156</v>
      </c>
      <c r="BM2079" s="170" t="s">
        <v>1697</v>
      </c>
    </row>
    <row r="2080" spans="1:65" s="2" customFormat="1" ht="24" customHeight="1">
      <c r="A2080" s="33"/>
      <c r="B2080" s="158"/>
      <c r="C2080" s="159" t="s">
        <v>1698</v>
      </c>
      <c r="D2080" s="215" t="s">
        <v>152</v>
      </c>
      <c r="E2080" s="160" t="s">
        <v>1699</v>
      </c>
      <c r="F2080" s="161" t="s">
        <v>1700</v>
      </c>
      <c r="G2080" s="162" t="s">
        <v>196</v>
      </c>
      <c r="H2080" s="163">
        <v>2498.4160000000002</v>
      </c>
      <c r="I2080" s="164"/>
      <c r="J2080" s="163">
        <f>ROUND(I2080*H2080,3)</f>
        <v>0</v>
      </c>
      <c r="K2080" s="165"/>
      <c r="L2080" s="34"/>
      <c r="M2080" s="166" t="s">
        <v>1</v>
      </c>
      <c r="N2080" s="167" t="s">
        <v>42</v>
      </c>
      <c r="O2080" s="59"/>
      <c r="P2080" s="168">
        <f>O2080*H2080</f>
        <v>0</v>
      </c>
      <c r="Q2080" s="168">
        <v>0</v>
      </c>
      <c r="R2080" s="168">
        <f>Q2080*H2080</f>
        <v>0</v>
      </c>
      <c r="S2080" s="168">
        <v>0</v>
      </c>
      <c r="T2080" s="169">
        <f>S2080*H2080</f>
        <v>0</v>
      </c>
      <c r="U2080" s="33"/>
      <c r="V2080" s="33"/>
      <c r="W2080" s="33"/>
      <c r="X2080" s="33"/>
      <c r="Y2080" s="33"/>
      <c r="Z2080" s="33"/>
      <c r="AA2080" s="33"/>
      <c r="AB2080" s="33"/>
      <c r="AC2080" s="33"/>
      <c r="AD2080" s="33"/>
      <c r="AE2080" s="33"/>
      <c r="AR2080" s="170" t="s">
        <v>156</v>
      </c>
      <c r="AT2080" s="170" t="s">
        <v>152</v>
      </c>
      <c r="AU2080" s="170" t="s">
        <v>157</v>
      </c>
      <c r="AY2080" s="18" t="s">
        <v>150</v>
      </c>
      <c r="BE2080" s="171">
        <f>IF(N2080="základná",J2080,0)</f>
        <v>0</v>
      </c>
      <c r="BF2080" s="171">
        <f>IF(N2080="znížená",J2080,0)</f>
        <v>0</v>
      </c>
      <c r="BG2080" s="171">
        <f>IF(N2080="zákl. prenesená",J2080,0)</f>
        <v>0</v>
      </c>
      <c r="BH2080" s="171">
        <f>IF(N2080="zníž. prenesená",J2080,0)</f>
        <v>0</v>
      </c>
      <c r="BI2080" s="171">
        <f>IF(N2080="nulová",J2080,0)</f>
        <v>0</v>
      </c>
      <c r="BJ2080" s="18" t="s">
        <v>157</v>
      </c>
      <c r="BK2080" s="172">
        <f>ROUND(I2080*H2080,3)</f>
        <v>0</v>
      </c>
      <c r="BL2080" s="18" t="s">
        <v>156</v>
      </c>
      <c r="BM2080" s="170" t="s">
        <v>1701</v>
      </c>
    </row>
    <row r="2081" spans="1:65" s="13" customFormat="1" ht="11.25">
      <c r="B2081" s="173"/>
      <c r="D2081" s="174" t="s">
        <v>167</v>
      </c>
      <c r="E2081" s="175" t="s">
        <v>1</v>
      </c>
      <c r="F2081" s="176" t="s">
        <v>1702</v>
      </c>
      <c r="H2081" s="175" t="s">
        <v>1</v>
      </c>
      <c r="I2081" s="177"/>
      <c r="L2081" s="173"/>
      <c r="M2081" s="178"/>
      <c r="N2081" s="179"/>
      <c r="O2081" s="179"/>
      <c r="P2081" s="179"/>
      <c r="Q2081" s="179"/>
      <c r="R2081" s="179"/>
      <c r="S2081" s="179"/>
      <c r="T2081" s="180"/>
      <c r="AT2081" s="175" t="s">
        <v>167</v>
      </c>
      <c r="AU2081" s="175" t="s">
        <v>157</v>
      </c>
      <c r="AV2081" s="13" t="s">
        <v>81</v>
      </c>
      <c r="AW2081" s="13" t="s">
        <v>30</v>
      </c>
      <c r="AX2081" s="13" t="s">
        <v>76</v>
      </c>
      <c r="AY2081" s="175" t="s">
        <v>150</v>
      </c>
    </row>
    <row r="2082" spans="1:65" s="14" customFormat="1" ht="11.25">
      <c r="B2082" s="181"/>
      <c r="D2082" s="174" t="s">
        <v>167</v>
      </c>
      <c r="E2082" s="182" t="s">
        <v>1</v>
      </c>
      <c r="F2082" s="183" t="s">
        <v>1703</v>
      </c>
      <c r="H2082" s="184">
        <v>2498.4160000000002</v>
      </c>
      <c r="I2082" s="185"/>
      <c r="L2082" s="181"/>
      <c r="M2082" s="186"/>
      <c r="N2082" s="187"/>
      <c r="O2082" s="187"/>
      <c r="P2082" s="187"/>
      <c r="Q2082" s="187"/>
      <c r="R2082" s="187"/>
      <c r="S2082" s="187"/>
      <c r="T2082" s="188"/>
      <c r="AT2082" s="182" t="s">
        <v>167</v>
      </c>
      <c r="AU2082" s="182" t="s">
        <v>157</v>
      </c>
      <c r="AV2082" s="14" t="s">
        <v>157</v>
      </c>
      <c r="AW2082" s="14" t="s">
        <v>30</v>
      </c>
      <c r="AX2082" s="14" t="s">
        <v>81</v>
      </c>
      <c r="AY2082" s="182" t="s">
        <v>150</v>
      </c>
    </row>
    <row r="2083" spans="1:65" s="2" customFormat="1" ht="24" customHeight="1">
      <c r="A2083" s="33"/>
      <c r="B2083" s="158"/>
      <c r="C2083" s="159" t="s">
        <v>1704</v>
      </c>
      <c r="D2083" s="215" t="s">
        <v>152</v>
      </c>
      <c r="E2083" s="160" t="s">
        <v>1705</v>
      </c>
      <c r="F2083" s="161" t="s">
        <v>1706</v>
      </c>
      <c r="G2083" s="162" t="s">
        <v>196</v>
      </c>
      <c r="H2083" s="163">
        <v>624.60400000000004</v>
      </c>
      <c r="I2083" s="164"/>
      <c r="J2083" s="163">
        <f>ROUND(I2083*H2083,3)</f>
        <v>0</v>
      </c>
      <c r="K2083" s="165"/>
      <c r="L2083" s="34"/>
      <c r="M2083" s="166" t="s">
        <v>1</v>
      </c>
      <c r="N2083" s="167" t="s">
        <v>42</v>
      </c>
      <c r="O2083" s="59"/>
      <c r="P2083" s="168">
        <f>O2083*H2083</f>
        <v>0</v>
      </c>
      <c r="Q2083" s="168">
        <v>0</v>
      </c>
      <c r="R2083" s="168">
        <f>Q2083*H2083</f>
        <v>0</v>
      </c>
      <c r="S2083" s="168">
        <v>0</v>
      </c>
      <c r="T2083" s="169">
        <f>S2083*H2083</f>
        <v>0</v>
      </c>
      <c r="U2083" s="33"/>
      <c r="V2083" s="33"/>
      <c r="W2083" s="33"/>
      <c r="X2083" s="33"/>
      <c r="Y2083" s="33"/>
      <c r="Z2083" s="33"/>
      <c r="AA2083" s="33"/>
      <c r="AB2083" s="33"/>
      <c r="AC2083" s="33"/>
      <c r="AD2083" s="33"/>
      <c r="AE2083" s="33"/>
      <c r="AR2083" s="170" t="s">
        <v>156</v>
      </c>
      <c r="AT2083" s="170" t="s">
        <v>152</v>
      </c>
      <c r="AU2083" s="170" t="s">
        <v>157</v>
      </c>
      <c r="AY2083" s="18" t="s">
        <v>150</v>
      </c>
      <c r="BE2083" s="171">
        <f>IF(N2083="základná",J2083,0)</f>
        <v>0</v>
      </c>
      <c r="BF2083" s="171">
        <f>IF(N2083="znížená",J2083,0)</f>
        <v>0</v>
      </c>
      <c r="BG2083" s="171">
        <f>IF(N2083="zákl. prenesená",J2083,0)</f>
        <v>0</v>
      </c>
      <c r="BH2083" s="171">
        <f>IF(N2083="zníž. prenesená",J2083,0)</f>
        <v>0</v>
      </c>
      <c r="BI2083" s="171">
        <f>IF(N2083="nulová",J2083,0)</f>
        <v>0</v>
      </c>
      <c r="BJ2083" s="18" t="s">
        <v>157</v>
      </c>
      <c r="BK2083" s="172">
        <f>ROUND(I2083*H2083,3)</f>
        <v>0</v>
      </c>
      <c r="BL2083" s="18" t="s">
        <v>156</v>
      </c>
      <c r="BM2083" s="170" t="s">
        <v>1707</v>
      </c>
    </row>
    <row r="2084" spans="1:65" s="2" customFormat="1" ht="24" customHeight="1">
      <c r="A2084" s="33"/>
      <c r="B2084" s="158"/>
      <c r="C2084" s="159" t="s">
        <v>1708</v>
      </c>
      <c r="D2084" s="215" t="s">
        <v>152</v>
      </c>
      <c r="E2084" s="160" t="s">
        <v>1709</v>
      </c>
      <c r="F2084" s="161" t="s">
        <v>1710</v>
      </c>
      <c r="G2084" s="162" t="s">
        <v>196</v>
      </c>
      <c r="H2084" s="163">
        <v>624.60400000000004</v>
      </c>
      <c r="I2084" s="164"/>
      <c r="J2084" s="163">
        <f>ROUND(I2084*H2084,3)</f>
        <v>0</v>
      </c>
      <c r="K2084" s="165"/>
      <c r="L2084" s="34"/>
      <c r="M2084" s="166" t="s">
        <v>1</v>
      </c>
      <c r="N2084" s="167" t="s">
        <v>42</v>
      </c>
      <c r="O2084" s="59"/>
      <c r="P2084" s="168">
        <f>O2084*H2084</f>
        <v>0</v>
      </c>
      <c r="Q2084" s="168">
        <v>0</v>
      </c>
      <c r="R2084" s="168">
        <f>Q2084*H2084</f>
        <v>0</v>
      </c>
      <c r="S2084" s="168">
        <v>0</v>
      </c>
      <c r="T2084" s="169">
        <f>S2084*H2084</f>
        <v>0</v>
      </c>
      <c r="U2084" s="33"/>
      <c r="V2084" s="33"/>
      <c r="W2084" s="33"/>
      <c r="X2084" s="33"/>
      <c r="Y2084" s="33"/>
      <c r="Z2084" s="33"/>
      <c r="AA2084" s="33"/>
      <c r="AB2084" s="33"/>
      <c r="AC2084" s="33"/>
      <c r="AD2084" s="33"/>
      <c r="AE2084" s="33"/>
      <c r="AR2084" s="170" t="s">
        <v>156</v>
      </c>
      <c r="AT2084" s="170" t="s">
        <v>152</v>
      </c>
      <c r="AU2084" s="170" t="s">
        <v>157</v>
      </c>
      <c r="AY2084" s="18" t="s">
        <v>150</v>
      </c>
      <c r="BE2084" s="171">
        <f>IF(N2084="základná",J2084,0)</f>
        <v>0</v>
      </c>
      <c r="BF2084" s="171">
        <f>IF(N2084="znížená",J2084,0)</f>
        <v>0</v>
      </c>
      <c r="BG2084" s="171">
        <f>IF(N2084="zákl. prenesená",J2084,0)</f>
        <v>0</v>
      </c>
      <c r="BH2084" s="171">
        <f>IF(N2084="zníž. prenesená",J2084,0)</f>
        <v>0</v>
      </c>
      <c r="BI2084" s="171">
        <f>IF(N2084="nulová",J2084,0)</f>
        <v>0</v>
      </c>
      <c r="BJ2084" s="18" t="s">
        <v>157</v>
      </c>
      <c r="BK2084" s="172">
        <f>ROUND(I2084*H2084,3)</f>
        <v>0</v>
      </c>
      <c r="BL2084" s="18" t="s">
        <v>156</v>
      </c>
      <c r="BM2084" s="170" t="s">
        <v>1711</v>
      </c>
    </row>
    <row r="2085" spans="1:65" s="2" customFormat="1" ht="24" customHeight="1">
      <c r="A2085" s="33"/>
      <c r="B2085" s="158"/>
      <c r="C2085" s="159" t="s">
        <v>1712</v>
      </c>
      <c r="D2085" s="215" t="s">
        <v>152</v>
      </c>
      <c r="E2085" s="160" t="s">
        <v>1713</v>
      </c>
      <c r="F2085" s="161" t="s">
        <v>1714</v>
      </c>
      <c r="G2085" s="162" t="s">
        <v>196</v>
      </c>
      <c r="H2085" s="163">
        <v>189.19300000000001</v>
      </c>
      <c r="I2085" s="164"/>
      <c r="J2085" s="163">
        <f>ROUND(I2085*H2085,3)</f>
        <v>0</v>
      </c>
      <c r="K2085" s="165"/>
      <c r="L2085" s="34"/>
      <c r="M2085" s="166" t="s">
        <v>1</v>
      </c>
      <c r="N2085" s="167" t="s">
        <v>42</v>
      </c>
      <c r="O2085" s="59"/>
      <c r="P2085" s="168">
        <f>O2085*H2085</f>
        <v>0</v>
      </c>
      <c r="Q2085" s="168">
        <v>0</v>
      </c>
      <c r="R2085" s="168">
        <f>Q2085*H2085</f>
        <v>0</v>
      </c>
      <c r="S2085" s="168">
        <v>0</v>
      </c>
      <c r="T2085" s="169">
        <f>S2085*H2085</f>
        <v>0</v>
      </c>
      <c r="U2085" s="33"/>
      <c r="V2085" s="33"/>
      <c r="W2085" s="33"/>
      <c r="X2085" s="33"/>
      <c r="Y2085" s="33"/>
      <c r="Z2085" s="33"/>
      <c r="AA2085" s="33"/>
      <c r="AB2085" s="33"/>
      <c r="AC2085" s="33"/>
      <c r="AD2085" s="33"/>
      <c r="AE2085" s="33"/>
      <c r="AR2085" s="170" t="s">
        <v>156</v>
      </c>
      <c r="AT2085" s="170" t="s">
        <v>152</v>
      </c>
      <c r="AU2085" s="170" t="s">
        <v>157</v>
      </c>
      <c r="AY2085" s="18" t="s">
        <v>150</v>
      </c>
      <c r="BE2085" s="171">
        <f>IF(N2085="základná",J2085,0)</f>
        <v>0</v>
      </c>
      <c r="BF2085" s="171">
        <f>IF(N2085="znížená",J2085,0)</f>
        <v>0</v>
      </c>
      <c r="BG2085" s="171">
        <f>IF(N2085="zákl. prenesená",J2085,0)</f>
        <v>0</v>
      </c>
      <c r="BH2085" s="171">
        <f>IF(N2085="zníž. prenesená",J2085,0)</f>
        <v>0</v>
      </c>
      <c r="BI2085" s="171">
        <f>IF(N2085="nulová",J2085,0)</f>
        <v>0</v>
      </c>
      <c r="BJ2085" s="18" t="s">
        <v>157</v>
      </c>
      <c r="BK2085" s="172">
        <f>ROUND(I2085*H2085,3)</f>
        <v>0</v>
      </c>
      <c r="BL2085" s="18" t="s">
        <v>156</v>
      </c>
      <c r="BM2085" s="170" t="s">
        <v>1715</v>
      </c>
    </row>
    <row r="2086" spans="1:65" s="14" customFormat="1" ht="11.25">
      <c r="B2086" s="181"/>
      <c r="D2086" s="174" t="s">
        <v>167</v>
      </c>
      <c r="E2086" s="182" t="s">
        <v>1</v>
      </c>
      <c r="F2086" s="183" t="s">
        <v>1716</v>
      </c>
      <c r="H2086" s="184">
        <v>189.19300000000001</v>
      </c>
      <c r="I2086" s="185"/>
      <c r="L2086" s="181"/>
      <c r="M2086" s="186"/>
      <c r="N2086" s="187"/>
      <c r="O2086" s="187"/>
      <c r="P2086" s="187"/>
      <c r="Q2086" s="187"/>
      <c r="R2086" s="187"/>
      <c r="S2086" s="187"/>
      <c r="T2086" s="188"/>
      <c r="AT2086" s="182" t="s">
        <v>167</v>
      </c>
      <c r="AU2086" s="182" t="s">
        <v>157</v>
      </c>
      <c r="AV2086" s="14" t="s">
        <v>157</v>
      </c>
      <c r="AW2086" s="14" t="s">
        <v>30</v>
      </c>
      <c r="AX2086" s="14" t="s">
        <v>81</v>
      </c>
      <c r="AY2086" s="182" t="s">
        <v>150</v>
      </c>
    </row>
    <row r="2087" spans="1:65" s="2" customFormat="1" ht="24" customHeight="1">
      <c r="A2087" s="33"/>
      <c r="B2087" s="158"/>
      <c r="C2087" s="159" t="s">
        <v>1717</v>
      </c>
      <c r="D2087" s="159" t="s">
        <v>152</v>
      </c>
      <c r="E2087" s="160" t="s">
        <v>1718</v>
      </c>
      <c r="F2087" s="161" t="s">
        <v>1719</v>
      </c>
      <c r="G2087" s="162" t="s">
        <v>196</v>
      </c>
      <c r="H2087" s="163">
        <v>44.1</v>
      </c>
      <c r="I2087" s="164"/>
      <c r="J2087" s="163">
        <f>ROUND(I2087*H2087,3)</f>
        <v>0</v>
      </c>
      <c r="K2087" s="165"/>
      <c r="L2087" s="34"/>
      <c r="M2087" s="166" t="s">
        <v>1</v>
      </c>
      <c r="N2087" s="167" t="s">
        <v>42</v>
      </c>
      <c r="O2087" s="59"/>
      <c r="P2087" s="168">
        <f>O2087*H2087</f>
        <v>0</v>
      </c>
      <c r="Q2087" s="168">
        <v>0</v>
      </c>
      <c r="R2087" s="168">
        <f>Q2087*H2087</f>
        <v>0</v>
      </c>
      <c r="S2087" s="168">
        <v>0</v>
      </c>
      <c r="T2087" s="169">
        <f>S2087*H2087</f>
        <v>0</v>
      </c>
      <c r="U2087" s="33"/>
      <c r="V2087" s="33"/>
      <c r="W2087" s="33"/>
      <c r="X2087" s="33"/>
      <c r="Y2087" s="33"/>
      <c r="Z2087" s="33"/>
      <c r="AA2087" s="33"/>
      <c r="AB2087" s="33"/>
      <c r="AC2087" s="33"/>
      <c r="AD2087" s="33"/>
      <c r="AE2087" s="33"/>
      <c r="AR2087" s="170" t="s">
        <v>156</v>
      </c>
      <c r="AT2087" s="170" t="s">
        <v>152</v>
      </c>
      <c r="AU2087" s="170" t="s">
        <v>157</v>
      </c>
      <c r="AY2087" s="18" t="s">
        <v>150</v>
      </c>
      <c r="BE2087" s="171">
        <f>IF(N2087="základná",J2087,0)</f>
        <v>0</v>
      </c>
      <c r="BF2087" s="171">
        <f>IF(N2087="znížená",J2087,0)</f>
        <v>0</v>
      </c>
      <c r="BG2087" s="171">
        <f>IF(N2087="zákl. prenesená",J2087,0)</f>
        <v>0</v>
      </c>
      <c r="BH2087" s="171">
        <f>IF(N2087="zníž. prenesená",J2087,0)</f>
        <v>0</v>
      </c>
      <c r="BI2087" s="171">
        <f>IF(N2087="nulová",J2087,0)</f>
        <v>0</v>
      </c>
      <c r="BJ2087" s="18" t="s">
        <v>157</v>
      </c>
      <c r="BK2087" s="172">
        <f>ROUND(I2087*H2087,3)</f>
        <v>0</v>
      </c>
      <c r="BL2087" s="18" t="s">
        <v>156</v>
      </c>
      <c r="BM2087" s="170" t="s">
        <v>1720</v>
      </c>
    </row>
    <row r="2088" spans="1:65" s="2" customFormat="1" ht="16.5" customHeight="1">
      <c r="A2088" s="33"/>
      <c r="B2088" s="158"/>
      <c r="C2088" s="159" t="s">
        <v>1721</v>
      </c>
      <c r="D2088" s="159" t="s">
        <v>152</v>
      </c>
      <c r="E2088" s="160" t="s">
        <v>1722</v>
      </c>
      <c r="F2088" s="161" t="s">
        <v>1723</v>
      </c>
      <c r="G2088" s="162" t="s">
        <v>196</v>
      </c>
      <c r="H2088" s="163">
        <v>391.31099999999998</v>
      </c>
      <c r="I2088" s="164"/>
      <c r="J2088" s="163">
        <f>ROUND(I2088*H2088,3)</f>
        <v>0</v>
      </c>
      <c r="K2088" s="165"/>
      <c r="L2088" s="34"/>
      <c r="M2088" s="166" t="s">
        <v>1</v>
      </c>
      <c r="N2088" s="167" t="s">
        <v>42</v>
      </c>
      <c r="O2088" s="59"/>
      <c r="P2088" s="168">
        <f>O2088*H2088</f>
        <v>0</v>
      </c>
      <c r="Q2088" s="168">
        <v>0</v>
      </c>
      <c r="R2088" s="168">
        <f>Q2088*H2088</f>
        <v>0</v>
      </c>
      <c r="S2088" s="168">
        <v>0</v>
      </c>
      <c r="T2088" s="169">
        <f>S2088*H2088</f>
        <v>0</v>
      </c>
      <c r="U2088" s="33"/>
      <c r="V2088" s="33"/>
      <c r="W2088" s="33"/>
      <c r="X2088" s="33"/>
      <c r="Y2088" s="33"/>
      <c r="Z2088" s="33"/>
      <c r="AA2088" s="33"/>
      <c r="AB2088" s="33"/>
      <c r="AC2088" s="33"/>
      <c r="AD2088" s="33"/>
      <c r="AE2088" s="33"/>
      <c r="AR2088" s="170" t="s">
        <v>156</v>
      </c>
      <c r="AT2088" s="170" t="s">
        <v>152</v>
      </c>
      <c r="AU2088" s="170" t="s">
        <v>157</v>
      </c>
      <c r="AY2088" s="18" t="s">
        <v>150</v>
      </c>
      <c r="BE2088" s="171">
        <f>IF(N2088="základná",J2088,0)</f>
        <v>0</v>
      </c>
      <c r="BF2088" s="171">
        <f>IF(N2088="znížená",J2088,0)</f>
        <v>0</v>
      </c>
      <c r="BG2088" s="171">
        <f>IF(N2088="zákl. prenesená",J2088,0)</f>
        <v>0</v>
      </c>
      <c r="BH2088" s="171">
        <f>IF(N2088="zníž. prenesená",J2088,0)</f>
        <v>0</v>
      </c>
      <c r="BI2088" s="171">
        <f>IF(N2088="nulová",J2088,0)</f>
        <v>0</v>
      </c>
      <c r="BJ2088" s="18" t="s">
        <v>157</v>
      </c>
      <c r="BK2088" s="172">
        <f>ROUND(I2088*H2088,3)</f>
        <v>0</v>
      </c>
      <c r="BL2088" s="18" t="s">
        <v>156</v>
      </c>
      <c r="BM2088" s="170" t="s">
        <v>1724</v>
      </c>
    </row>
    <row r="2089" spans="1:65" s="12" customFormat="1" ht="22.9" customHeight="1">
      <c r="B2089" s="145"/>
      <c r="D2089" s="146" t="s">
        <v>75</v>
      </c>
      <c r="E2089" s="156" t="s">
        <v>1180</v>
      </c>
      <c r="F2089" s="156" t="s">
        <v>1725</v>
      </c>
      <c r="I2089" s="148"/>
      <c r="J2089" s="157">
        <f>BK2089</f>
        <v>0</v>
      </c>
      <c r="L2089" s="145"/>
      <c r="M2089" s="150"/>
      <c r="N2089" s="151"/>
      <c r="O2089" s="151"/>
      <c r="P2089" s="152">
        <f>P2090</f>
        <v>0</v>
      </c>
      <c r="Q2089" s="151"/>
      <c r="R2089" s="152">
        <f>R2090</f>
        <v>0</v>
      </c>
      <c r="S2089" s="151"/>
      <c r="T2089" s="153">
        <f>T2090</f>
        <v>0</v>
      </c>
      <c r="AR2089" s="146" t="s">
        <v>81</v>
      </c>
      <c r="AT2089" s="154" t="s">
        <v>75</v>
      </c>
      <c r="AU2089" s="154" t="s">
        <v>81</v>
      </c>
      <c r="AY2089" s="146" t="s">
        <v>150</v>
      </c>
      <c r="BK2089" s="155">
        <f>BK2090</f>
        <v>0</v>
      </c>
    </row>
    <row r="2090" spans="1:65" s="2" customFormat="1" ht="24" customHeight="1">
      <c r="A2090" s="33"/>
      <c r="B2090" s="158"/>
      <c r="C2090" s="159" t="s">
        <v>1726</v>
      </c>
      <c r="D2090" s="159" t="s">
        <v>152</v>
      </c>
      <c r="E2090" s="160" t="s">
        <v>1727</v>
      </c>
      <c r="F2090" s="161" t="s">
        <v>1728</v>
      </c>
      <c r="G2090" s="162" t="s">
        <v>196</v>
      </c>
      <c r="H2090" s="163">
        <v>1718.0360000000001</v>
      </c>
      <c r="I2090" s="164"/>
      <c r="J2090" s="163">
        <f>ROUND(I2090*H2090,3)</f>
        <v>0</v>
      </c>
      <c r="K2090" s="165"/>
      <c r="L2090" s="34"/>
      <c r="M2090" s="166" t="s">
        <v>1</v>
      </c>
      <c r="N2090" s="167" t="s">
        <v>42</v>
      </c>
      <c r="O2090" s="59"/>
      <c r="P2090" s="168">
        <f>O2090*H2090</f>
        <v>0</v>
      </c>
      <c r="Q2090" s="168">
        <v>0</v>
      </c>
      <c r="R2090" s="168">
        <f>Q2090*H2090</f>
        <v>0</v>
      </c>
      <c r="S2090" s="168">
        <v>0</v>
      </c>
      <c r="T2090" s="169">
        <f>S2090*H2090</f>
        <v>0</v>
      </c>
      <c r="U2090" s="33"/>
      <c r="V2090" s="33"/>
      <c r="W2090" s="33"/>
      <c r="X2090" s="33"/>
      <c r="Y2090" s="33"/>
      <c r="Z2090" s="33"/>
      <c r="AA2090" s="33"/>
      <c r="AB2090" s="33"/>
      <c r="AC2090" s="33"/>
      <c r="AD2090" s="33"/>
      <c r="AE2090" s="33"/>
      <c r="AR2090" s="170" t="s">
        <v>156</v>
      </c>
      <c r="AT2090" s="170" t="s">
        <v>152</v>
      </c>
      <c r="AU2090" s="170" t="s">
        <v>157</v>
      </c>
      <c r="AY2090" s="18" t="s">
        <v>150</v>
      </c>
      <c r="BE2090" s="171">
        <f>IF(N2090="základná",J2090,0)</f>
        <v>0</v>
      </c>
      <c r="BF2090" s="171">
        <f>IF(N2090="znížená",J2090,0)</f>
        <v>0</v>
      </c>
      <c r="BG2090" s="171">
        <f>IF(N2090="zákl. prenesená",J2090,0)</f>
        <v>0</v>
      </c>
      <c r="BH2090" s="171">
        <f>IF(N2090="zníž. prenesená",J2090,0)</f>
        <v>0</v>
      </c>
      <c r="BI2090" s="171">
        <f>IF(N2090="nulová",J2090,0)</f>
        <v>0</v>
      </c>
      <c r="BJ2090" s="18" t="s">
        <v>157</v>
      </c>
      <c r="BK2090" s="172">
        <f>ROUND(I2090*H2090,3)</f>
        <v>0</v>
      </c>
      <c r="BL2090" s="18" t="s">
        <v>156</v>
      </c>
      <c r="BM2090" s="170" t="s">
        <v>1729</v>
      </c>
    </row>
    <row r="2091" spans="1:65" s="12" customFormat="1" ht="25.9" customHeight="1">
      <c r="B2091" s="145"/>
      <c r="D2091" s="146" t="s">
        <v>75</v>
      </c>
      <c r="E2091" s="147" t="s">
        <v>1730</v>
      </c>
      <c r="F2091" s="147" t="s">
        <v>1731</v>
      </c>
      <c r="I2091" s="148"/>
      <c r="J2091" s="149">
        <f>BK2091</f>
        <v>0</v>
      </c>
      <c r="L2091" s="145"/>
      <c r="M2091" s="150"/>
      <c r="N2091" s="151"/>
      <c r="O2091" s="151"/>
      <c r="P2091" s="152">
        <f>P2092+P2147+P2153+P2412+P2485+P2929+P2978+P3026+P3031+P3080+P3105+P3155+P3245+P3364+P3383+P3523+P3547+P3719+P3778+P3937</f>
        <v>0</v>
      </c>
      <c r="Q2091" s="151"/>
      <c r="R2091" s="152">
        <f>R2092+R2147+R2153+R2412+R2485+R2929+R2978+R3026+R3031+R3080+R3105+R3155+R3245+R3364+R3383+R3523+R3547+R3719+R3778+R3937</f>
        <v>250.72440167410002</v>
      </c>
      <c r="S2091" s="151"/>
      <c r="T2091" s="153">
        <f>T2092+T2147+T2153+T2412+T2485+T2929+T2978+T3026+T3031+T3080+T3105+T3155+T3245+T3364+T3383+T3523+T3547+T3719+T3778+T3937</f>
        <v>66.031610000000001</v>
      </c>
      <c r="AR2091" s="146" t="s">
        <v>157</v>
      </c>
      <c r="AT2091" s="154" t="s">
        <v>75</v>
      </c>
      <c r="AU2091" s="154" t="s">
        <v>76</v>
      </c>
      <c r="AY2091" s="146" t="s">
        <v>150</v>
      </c>
      <c r="BK2091" s="155">
        <f>BK2092+BK2147+BK2153+BK2412+BK2485+BK2929+BK2978+BK3026+BK3031+BK3080+BK3105+BK3155+BK3245+BK3364+BK3383+BK3523+BK3547+BK3719+BK3778+BK3937</f>
        <v>0</v>
      </c>
    </row>
    <row r="2092" spans="1:65" s="12" customFormat="1" ht="22.9" customHeight="1">
      <c r="B2092" s="145"/>
      <c r="D2092" s="146" t="s">
        <v>75</v>
      </c>
      <c r="E2092" s="156" t="s">
        <v>1732</v>
      </c>
      <c r="F2092" s="156" t="s">
        <v>1733</v>
      </c>
      <c r="I2092" s="148"/>
      <c r="J2092" s="157">
        <f>BK2092</f>
        <v>0</v>
      </c>
      <c r="L2092" s="145"/>
      <c r="M2092" s="150"/>
      <c r="N2092" s="151"/>
      <c r="O2092" s="151"/>
      <c r="P2092" s="152">
        <f>SUM(P2093:P2146)</f>
        <v>0</v>
      </c>
      <c r="Q2092" s="151"/>
      <c r="R2092" s="152">
        <f>SUM(R2093:R2146)</f>
        <v>7.0777800000000002E-2</v>
      </c>
      <c r="S2092" s="151"/>
      <c r="T2092" s="153">
        <f>SUM(T2093:T2146)</f>
        <v>0</v>
      </c>
      <c r="AR2092" s="146" t="s">
        <v>81</v>
      </c>
      <c r="AT2092" s="154" t="s">
        <v>75</v>
      </c>
      <c r="AU2092" s="154" t="s">
        <v>81</v>
      </c>
      <c r="AY2092" s="146" t="s">
        <v>150</v>
      </c>
      <c r="BK2092" s="155">
        <f>SUM(BK2093:BK2146)</f>
        <v>0</v>
      </c>
    </row>
    <row r="2093" spans="1:65" s="2" customFormat="1" ht="24" customHeight="1">
      <c r="A2093" s="33"/>
      <c r="B2093" s="158"/>
      <c r="C2093" s="159" t="s">
        <v>1734</v>
      </c>
      <c r="D2093" s="159" t="s">
        <v>152</v>
      </c>
      <c r="E2093" s="160" t="s">
        <v>1735</v>
      </c>
      <c r="F2093" s="161" t="s">
        <v>1736</v>
      </c>
      <c r="G2093" s="162" t="s">
        <v>155</v>
      </c>
      <c r="H2093" s="163">
        <v>5.1680000000000001</v>
      </c>
      <c r="I2093" s="164"/>
      <c r="J2093" s="163">
        <f>ROUND(I2093*H2093,3)</f>
        <v>0</v>
      </c>
      <c r="K2093" s="165"/>
      <c r="L2093" s="34"/>
      <c r="M2093" s="166" t="s">
        <v>1</v>
      </c>
      <c r="N2093" s="167" t="s">
        <v>42</v>
      </c>
      <c r="O2093" s="59"/>
      <c r="P2093" s="168">
        <f>O2093*H2093</f>
        <v>0</v>
      </c>
      <c r="Q2093" s="168">
        <v>4.1999999999999997E-3</v>
      </c>
      <c r="R2093" s="168">
        <f>Q2093*H2093</f>
        <v>2.1705599999999999E-2</v>
      </c>
      <c r="S2093" s="168">
        <v>0</v>
      </c>
      <c r="T2093" s="169">
        <f>S2093*H2093</f>
        <v>0</v>
      </c>
      <c r="U2093" s="33"/>
      <c r="V2093" s="33"/>
      <c r="W2093" s="33"/>
      <c r="X2093" s="33"/>
      <c r="Y2093" s="33"/>
      <c r="Z2093" s="33"/>
      <c r="AA2093" s="33"/>
      <c r="AB2093" s="33"/>
      <c r="AC2093" s="33"/>
      <c r="AD2093" s="33"/>
      <c r="AE2093" s="33"/>
      <c r="AR2093" s="170" t="s">
        <v>241</v>
      </c>
      <c r="AT2093" s="170" t="s">
        <v>152</v>
      </c>
      <c r="AU2093" s="170" t="s">
        <v>157</v>
      </c>
      <c r="AY2093" s="18" t="s">
        <v>150</v>
      </c>
      <c r="BE2093" s="171">
        <f>IF(N2093="základná",J2093,0)</f>
        <v>0</v>
      </c>
      <c r="BF2093" s="171">
        <f>IF(N2093="znížená",J2093,0)</f>
        <v>0</v>
      </c>
      <c r="BG2093" s="171">
        <f>IF(N2093="zákl. prenesená",J2093,0)</f>
        <v>0</v>
      </c>
      <c r="BH2093" s="171">
        <f>IF(N2093="zníž. prenesená",J2093,0)</f>
        <v>0</v>
      </c>
      <c r="BI2093" s="171">
        <f>IF(N2093="nulová",J2093,0)</f>
        <v>0</v>
      </c>
      <c r="BJ2093" s="18" t="s">
        <v>157</v>
      </c>
      <c r="BK2093" s="172">
        <f>ROUND(I2093*H2093,3)</f>
        <v>0</v>
      </c>
      <c r="BL2093" s="18" t="s">
        <v>241</v>
      </c>
      <c r="BM2093" s="170" t="s">
        <v>1737</v>
      </c>
    </row>
    <row r="2094" spans="1:65" s="13" customFormat="1" ht="11.25">
      <c r="B2094" s="173"/>
      <c r="D2094" s="174" t="s">
        <v>167</v>
      </c>
      <c r="E2094" s="175" t="s">
        <v>1</v>
      </c>
      <c r="F2094" s="176" t="s">
        <v>275</v>
      </c>
      <c r="H2094" s="175" t="s">
        <v>1</v>
      </c>
      <c r="I2094" s="177"/>
      <c r="L2094" s="173"/>
      <c r="M2094" s="178"/>
      <c r="N2094" s="179"/>
      <c r="O2094" s="179"/>
      <c r="P2094" s="179"/>
      <c r="Q2094" s="179"/>
      <c r="R2094" s="179"/>
      <c r="S2094" s="179"/>
      <c r="T2094" s="180"/>
      <c r="AT2094" s="175" t="s">
        <v>167</v>
      </c>
      <c r="AU2094" s="175" t="s">
        <v>157</v>
      </c>
      <c r="AV2094" s="13" t="s">
        <v>81</v>
      </c>
      <c r="AW2094" s="13" t="s">
        <v>30</v>
      </c>
      <c r="AX2094" s="13" t="s">
        <v>76</v>
      </c>
      <c r="AY2094" s="175" t="s">
        <v>150</v>
      </c>
    </row>
    <row r="2095" spans="1:65" s="14" customFormat="1" ht="11.25">
      <c r="B2095" s="181"/>
      <c r="D2095" s="174" t="s">
        <v>167</v>
      </c>
      <c r="E2095" s="182" t="s">
        <v>1</v>
      </c>
      <c r="F2095" s="183" t="s">
        <v>1738</v>
      </c>
      <c r="H2095" s="184">
        <v>1.8979999999999999</v>
      </c>
      <c r="I2095" s="185"/>
      <c r="L2095" s="181"/>
      <c r="M2095" s="186"/>
      <c r="N2095" s="187"/>
      <c r="O2095" s="187"/>
      <c r="P2095" s="187"/>
      <c r="Q2095" s="187"/>
      <c r="R2095" s="187"/>
      <c r="S2095" s="187"/>
      <c r="T2095" s="188"/>
      <c r="AT2095" s="182" t="s">
        <v>167</v>
      </c>
      <c r="AU2095" s="182" t="s">
        <v>157</v>
      </c>
      <c r="AV2095" s="14" t="s">
        <v>157</v>
      </c>
      <c r="AW2095" s="14" t="s">
        <v>30</v>
      </c>
      <c r="AX2095" s="14" t="s">
        <v>76</v>
      </c>
      <c r="AY2095" s="182" t="s">
        <v>150</v>
      </c>
    </row>
    <row r="2096" spans="1:65" s="14" customFormat="1" ht="11.25">
      <c r="B2096" s="181"/>
      <c r="D2096" s="174" t="s">
        <v>167</v>
      </c>
      <c r="E2096" s="182" t="s">
        <v>1</v>
      </c>
      <c r="F2096" s="183" t="s">
        <v>1739</v>
      </c>
      <c r="H2096" s="184">
        <v>2.8</v>
      </c>
      <c r="I2096" s="185"/>
      <c r="L2096" s="181"/>
      <c r="M2096" s="186"/>
      <c r="N2096" s="187"/>
      <c r="O2096" s="187"/>
      <c r="P2096" s="187"/>
      <c r="Q2096" s="187"/>
      <c r="R2096" s="187"/>
      <c r="S2096" s="187"/>
      <c r="T2096" s="188"/>
      <c r="AT2096" s="182" t="s">
        <v>167</v>
      </c>
      <c r="AU2096" s="182" t="s">
        <v>157</v>
      </c>
      <c r="AV2096" s="14" t="s">
        <v>157</v>
      </c>
      <c r="AW2096" s="14" t="s">
        <v>30</v>
      </c>
      <c r="AX2096" s="14" t="s">
        <v>76</v>
      </c>
      <c r="AY2096" s="182" t="s">
        <v>150</v>
      </c>
    </row>
    <row r="2097" spans="1:65" s="15" customFormat="1" ht="11.25">
      <c r="B2097" s="189"/>
      <c r="D2097" s="174" t="s">
        <v>167</v>
      </c>
      <c r="E2097" s="190" t="s">
        <v>1</v>
      </c>
      <c r="F2097" s="191" t="s">
        <v>173</v>
      </c>
      <c r="H2097" s="192">
        <v>4.6980000000000004</v>
      </c>
      <c r="I2097" s="193"/>
      <c r="L2097" s="189"/>
      <c r="M2097" s="194"/>
      <c r="N2097" s="195"/>
      <c r="O2097" s="195"/>
      <c r="P2097" s="195"/>
      <c r="Q2097" s="195"/>
      <c r="R2097" s="195"/>
      <c r="S2097" s="195"/>
      <c r="T2097" s="196"/>
      <c r="AT2097" s="190" t="s">
        <v>167</v>
      </c>
      <c r="AU2097" s="190" t="s">
        <v>157</v>
      </c>
      <c r="AV2097" s="15" t="s">
        <v>156</v>
      </c>
      <c r="AW2097" s="15" t="s">
        <v>30</v>
      </c>
      <c r="AX2097" s="15" t="s">
        <v>76</v>
      </c>
      <c r="AY2097" s="190" t="s">
        <v>150</v>
      </c>
    </row>
    <row r="2098" spans="1:65" s="14" customFormat="1" ht="11.25">
      <c r="B2098" s="181"/>
      <c r="D2098" s="174" t="s">
        <v>167</v>
      </c>
      <c r="E2098" s="182" t="s">
        <v>1</v>
      </c>
      <c r="F2098" s="183" t="s">
        <v>1740</v>
      </c>
      <c r="H2098" s="184">
        <v>5.1680000000000001</v>
      </c>
      <c r="I2098" s="185"/>
      <c r="L2098" s="181"/>
      <c r="M2098" s="186"/>
      <c r="N2098" s="187"/>
      <c r="O2098" s="187"/>
      <c r="P2098" s="187"/>
      <c r="Q2098" s="187"/>
      <c r="R2098" s="187"/>
      <c r="S2098" s="187"/>
      <c r="T2098" s="188"/>
      <c r="AT2098" s="182" t="s">
        <v>167</v>
      </c>
      <c r="AU2098" s="182" t="s">
        <v>157</v>
      </c>
      <c r="AV2098" s="14" t="s">
        <v>157</v>
      </c>
      <c r="AW2098" s="14" t="s">
        <v>30</v>
      </c>
      <c r="AX2098" s="14" t="s">
        <v>81</v>
      </c>
      <c r="AY2098" s="182" t="s">
        <v>150</v>
      </c>
    </row>
    <row r="2099" spans="1:65" s="2" customFormat="1" ht="24" customHeight="1">
      <c r="A2099" s="33"/>
      <c r="B2099" s="158"/>
      <c r="C2099" s="159" t="s">
        <v>1741</v>
      </c>
      <c r="D2099" s="215" t="s">
        <v>152</v>
      </c>
      <c r="E2099" s="160" t="s">
        <v>1742</v>
      </c>
      <c r="F2099" s="161" t="s">
        <v>1743</v>
      </c>
      <c r="G2099" s="162" t="s">
        <v>155</v>
      </c>
      <c r="H2099" s="163">
        <v>288.66000000000003</v>
      </c>
      <c r="I2099" s="164"/>
      <c r="J2099" s="163">
        <f>ROUND(I2099*H2099,3)</f>
        <v>0</v>
      </c>
      <c r="K2099" s="165"/>
      <c r="L2099" s="34"/>
      <c r="M2099" s="166" t="s">
        <v>1</v>
      </c>
      <c r="N2099" s="167" t="s">
        <v>42</v>
      </c>
      <c r="O2099" s="59"/>
      <c r="P2099" s="168">
        <f>O2099*H2099</f>
        <v>0</v>
      </c>
      <c r="Q2099" s="168">
        <v>1.7000000000000001E-4</v>
      </c>
      <c r="R2099" s="168">
        <f>Q2099*H2099</f>
        <v>4.907220000000001E-2</v>
      </c>
      <c r="S2099" s="168">
        <v>0</v>
      </c>
      <c r="T2099" s="169">
        <f>S2099*H2099</f>
        <v>0</v>
      </c>
      <c r="U2099" s="33"/>
      <c r="V2099" s="33"/>
      <c r="W2099" s="33"/>
      <c r="X2099" s="33"/>
      <c r="Y2099" s="33"/>
      <c r="Z2099" s="33"/>
      <c r="AA2099" s="33"/>
      <c r="AB2099" s="33"/>
      <c r="AC2099" s="33"/>
      <c r="AD2099" s="33"/>
      <c r="AE2099" s="33"/>
      <c r="AR2099" s="170" t="s">
        <v>156</v>
      </c>
      <c r="AT2099" s="170" t="s">
        <v>152</v>
      </c>
      <c r="AU2099" s="170" t="s">
        <v>157</v>
      </c>
      <c r="AY2099" s="18" t="s">
        <v>150</v>
      </c>
      <c r="BE2099" s="171">
        <f>IF(N2099="základná",J2099,0)</f>
        <v>0</v>
      </c>
      <c r="BF2099" s="171">
        <f>IF(N2099="znížená",J2099,0)</f>
        <v>0</v>
      </c>
      <c r="BG2099" s="171">
        <f>IF(N2099="zákl. prenesená",J2099,0)</f>
        <v>0</v>
      </c>
      <c r="BH2099" s="171">
        <f>IF(N2099="zníž. prenesená",J2099,0)</f>
        <v>0</v>
      </c>
      <c r="BI2099" s="171">
        <f>IF(N2099="nulová",J2099,0)</f>
        <v>0</v>
      </c>
      <c r="BJ2099" s="18" t="s">
        <v>157</v>
      </c>
      <c r="BK2099" s="172">
        <f>ROUND(I2099*H2099,3)</f>
        <v>0</v>
      </c>
      <c r="BL2099" s="18" t="s">
        <v>156</v>
      </c>
      <c r="BM2099" s="170" t="s">
        <v>1744</v>
      </c>
    </row>
    <row r="2100" spans="1:65" s="13" customFormat="1" ht="11.25">
      <c r="B2100" s="173"/>
      <c r="D2100" s="174" t="s">
        <v>167</v>
      </c>
      <c r="E2100" s="175" t="s">
        <v>1</v>
      </c>
      <c r="F2100" s="176" t="s">
        <v>212</v>
      </c>
      <c r="H2100" s="175" t="s">
        <v>1</v>
      </c>
      <c r="I2100" s="177"/>
      <c r="L2100" s="173"/>
      <c r="M2100" s="178"/>
      <c r="N2100" s="179"/>
      <c r="O2100" s="179"/>
      <c r="P2100" s="179"/>
      <c r="Q2100" s="179"/>
      <c r="R2100" s="179"/>
      <c r="S2100" s="179"/>
      <c r="T2100" s="180"/>
      <c r="AT2100" s="175" t="s">
        <v>167</v>
      </c>
      <c r="AU2100" s="175" t="s">
        <v>157</v>
      </c>
      <c r="AV2100" s="13" t="s">
        <v>81</v>
      </c>
      <c r="AW2100" s="13" t="s">
        <v>30</v>
      </c>
      <c r="AX2100" s="13" t="s">
        <v>76</v>
      </c>
      <c r="AY2100" s="175" t="s">
        <v>150</v>
      </c>
    </row>
    <row r="2101" spans="1:65" s="14" customFormat="1" ht="11.25">
      <c r="B2101" s="181"/>
      <c r="D2101" s="174" t="s">
        <v>167</v>
      </c>
      <c r="E2101" s="182" t="s">
        <v>1</v>
      </c>
      <c r="F2101" s="183" t="s">
        <v>1138</v>
      </c>
      <c r="H2101" s="184">
        <v>14.75</v>
      </c>
      <c r="I2101" s="185"/>
      <c r="L2101" s="181"/>
      <c r="M2101" s="186"/>
      <c r="N2101" s="187"/>
      <c r="O2101" s="187"/>
      <c r="P2101" s="187"/>
      <c r="Q2101" s="187"/>
      <c r="R2101" s="187"/>
      <c r="S2101" s="187"/>
      <c r="T2101" s="188"/>
      <c r="AT2101" s="182" t="s">
        <v>167</v>
      </c>
      <c r="AU2101" s="182" t="s">
        <v>157</v>
      </c>
      <c r="AV2101" s="14" t="s">
        <v>157</v>
      </c>
      <c r="AW2101" s="14" t="s">
        <v>30</v>
      </c>
      <c r="AX2101" s="14" t="s">
        <v>76</v>
      </c>
      <c r="AY2101" s="182" t="s">
        <v>150</v>
      </c>
    </row>
    <row r="2102" spans="1:65" s="16" customFormat="1" ht="11.25">
      <c r="B2102" s="197"/>
      <c r="D2102" s="174" t="s">
        <v>167</v>
      </c>
      <c r="E2102" s="198" t="s">
        <v>1</v>
      </c>
      <c r="F2102" s="199" t="s">
        <v>299</v>
      </c>
      <c r="H2102" s="200">
        <v>14.75</v>
      </c>
      <c r="I2102" s="201"/>
      <c r="L2102" s="197"/>
      <c r="M2102" s="202"/>
      <c r="N2102" s="203"/>
      <c r="O2102" s="203"/>
      <c r="P2102" s="203"/>
      <c r="Q2102" s="203"/>
      <c r="R2102" s="203"/>
      <c r="S2102" s="203"/>
      <c r="T2102" s="204"/>
      <c r="AT2102" s="198" t="s">
        <v>167</v>
      </c>
      <c r="AU2102" s="198" t="s">
        <v>157</v>
      </c>
      <c r="AV2102" s="16" t="s">
        <v>162</v>
      </c>
      <c r="AW2102" s="16" t="s">
        <v>30</v>
      </c>
      <c r="AX2102" s="16" t="s">
        <v>76</v>
      </c>
      <c r="AY2102" s="198" t="s">
        <v>150</v>
      </c>
    </row>
    <row r="2103" spans="1:65" s="13" customFormat="1" ht="11.25">
      <c r="B2103" s="173"/>
      <c r="D2103" s="174" t="s">
        <v>167</v>
      </c>
      <c r="E2103" s="175" t="s">
        <v>1</v>
      </c>
      <c r="F2103" s="176" t="s">
        <v>1124</v>
      </c>
      <c r="H2103" s="175" t="s">
        <v>1</v>
      </c>
      <c r="I2103" s="177"/>
      <c r="L2103" s="173"/>
      <c r="M2103" s="178"/>
      <c r="N2103" s="179"/>
      <c r="O2103" s="179"/>
      <c r="P2103" s="179"/>
      <c r="Q2103" s="179"/>
      <c r="R2103" s="179"/>
      <c r="S2103" s="179"/>
      <c r="T2103" s="180"/>
      <c r="AT2103" s="175" t="s">
        <v>167</v>
      </c>
      <c r="AU2103" s="175" t="s">
        <v>157</v>
      </c>
      <c r="AV2103" s="13" t="s">
        <v>81</v>
      </c>
      <c r="AW2103" s="13" t="s">
        <v>30</v>
      </c>
      <c r="AX2103" s="13" t="s">
        <v>76</v>
      </c>
      <c r="AY2103" s="175" t="s">
        <v>150</v>
      </c>
    </row>
    <row r="2104" spans="1:65" s="13" customFormat="1" ht="11.25">
      <c r="B2104" s="173"/>
      <c r="D2104" s="174" t="s">
        <v>167</v>
      </c>
      <c r="E2104" s="175" t="s">
        <v>1</v>
      </c>
      <c r="F2104" s="176" t="s">
        <v>215</v>
      </c>
      <c r="H2104" s="175" t="s">
        <v>1</v>
      </c>
      <c r="I2104" s="177"/>
      <c r="L2104" s="173"/>
      <c r="M2104" s="178"/>
      <c r="N2104" s="179"/>
      <c r="O2104" s="179"/>
      <c r="P2104" s="179"/>
      <c r="Q2104" s="179"/>
      <c r="R2104" s="179"/>
      <c r="S2104" s="179"/>
      <c r="T2104" s="180"/>
      <c r="AT2104" s="175" t="s">
        <v>167</v>
      </c>
      <c r="AU2104" s="175" t="s">
        <v>157</v>
      </c>
      <c r="AV2104" s="13" t="s">
        <v>81</v>
      </c>
      <c r="AW2104" s="13" t="s">
        <v>30</v>
      </c>
      <c r="AX2104" s="13" t="s">
        <v>76</v>
      </c>
      <c r="AY2104" s="175" t="s">
        <v>150</v>
      </c>
    </row>
    <row r="2105" spans="1:65" s="14" customFormat="1" ht="22.5">
      <c r="B2105" s="181"/>
      <c r="D2105" s="174" t="s">
        <v>167</v>
      </c>
      <c r="E2105" s="182" t="s">
        <v>1</v>
      </c>
      <c r="F2105" s="183" t="s">
        <v>1745</v>
      </c>
      <c r="H2105" s="184">
        <v>127</v>
      </c>
      <c r="I2105" s="185"/>
      <c r="L2105" s="181"/>
      <c r="M2105" s="186"/>
      <c r="N2105" s="187"/>
      <c r="O2105" s="187"/>
      <c r="P2105" s="187"/>
      <c r="Q2105" s="187"/>
      <c r="R2105" s="187"/>
      <c r="S2105" s="187"/>
      <c r="T2105" s="188"/>
      <c r="AT2105" s="182" t="s">
        <v>167</v>
      </c>
      <c r="AU2105" s="182" t="s">
        <v>157</v>
      </c>
      <c r="AV2105" s="14" t="s">
        <v>157</v>
      </c>
      <c r="AW2105" s="14" t="s">
        <v>30</v>
      </c>
      <c r="AX2105" s="14" t="s">
        <v>76</v>
      </c>
      <c r="AY2105" s="182" t="s">
        <v>150</v>
      </c>
    </row>
    <row r="2106" spans="1:65" s="13" customFormat="1" ht="11.25">
      <c r="B2106" s="173"/>
      <c r="D2106" s="174" t="s">
        <v>167</v>
      </c>
      <c r="E2106" s="175" t="s">
        <v>1</v>
      </c>
      <c r="F2106" s="176" t="s">
        <v>302</v>
      </c>
      <c r="H2106" s="175" t="s">
        <v>1</v>
      </c>
      <c r="I2106" s="177"/>
      <c r="L2106" s="173"/>
      <c r="M2106" s="178"/>
      <c r="N2106" s="179"/>
      <c r="O2106" s="179"/>
      <c r="P2106" s="179"/>
      <c r="Q2106" s="179"/>
      <c r="R2106" s="179"/>
      <c r="S2106" s="179"/>
      <c r="T2106" s="180"/>
      <c r="AT2106" s="175" t="s">
        <v>167</v>
      </c>
      <c r="AU2106" s="175" t="s">
        <v>157</v>
      </c>
      <c r="AV2106" s="13" t="s">
        <v>81</v>
      </c>
      <c r="AW2106" s="13" t="s">
        <v>30</v>
      </c>
      <c r="AX2106" s="13" t="s">
        <v>76</v>
      </c>
      <c r="AY2106" s="175" t="s">
        <v>150</v>
      </c>
    </row>
    <row r="2107" spans="1:65" s="14" customFormat="1" ht="11.25">
      <c r="B2107" s="181"/>
      <c r="D2107" s="174" t="s">
        <v>167</v>
      </c>
      <c r="E2107" s="182" t="s">
        <v>1</v>
      </c>
      <c r="F2107" s="183" t="s">
        <v>1126</v>
      </c>
      <c r="H2107" s="184">
        <v>66.930000000000007</v>
      </c>
      <c r="I2107" s="185"/>
      <c r="L2107" s="181"/>
      <c r="M2107" s="186"/>
      <c r="N2107" s="187"/>
      <c r="O2107" s="187"/>
      <c r="P2107" s="187"/>
      <c r="Q2107" s="187"/>
      <c r="R2107" s="187"/>
      <c r="S2107" s="187"/>
      <c r="T2107" s="188"/>
      <c r="AT2107" s="182" t="s">
        <v>167</v>
      </c>
      <c r="AU2107" s="182" t="s">
        <v>157</v>
      </c>
      <c r="AV2107" s="14" t="s">
        <v>157</v>
      </c>
      <c r="AW2107" s="14" t="s">
        <v>30</v>
      </c>
      <c r="AX2107" s="14" t="s">
        <v>76</v>
      </c>
      <c r="AY2107" s="182" t="s">
        <v>150</v>
      </c>
    </row>
    <row r="2108" spans="1:65" s="16" customFormat="1" ht="11.25">
      <c r="B2108" s="197"/>
      <c r="D2108" s="174" t="s">
        <v>167</v>
      </c>
      <c r="E2108" s="198" t="s">
        <v>1</v>
      </c>
      <c r="F2108" s="199" t="s">
        <v>299</v>
      </c>
      <c r="H2108" s="200">
        <v>193.93</v>
      </c>
      <c r="I2108" s="201"/>
      <c r="L2108" s="197"/>
      <c r="M2108" s="202"/>
      <c r="N2108" s="203"/>
      <c r="O2108" s="203"/>
      <c r="P2108" s="203"/>
      <c r="Q2108" s="203"/>
      <c r="R2108" s="203"/>
      <c r="S2108" s="203"/>
      <c r="T2108" s="204"/>
      <c r="AT2108" s="198" t="s">
        <v>167</v>
      </c>
      <c r="AU2108" s="198" t="s">
        <v>157</v>
      </c>
      <c r="AV2108" s="16" t="s">
        <v>162</v>
      </c>
      <c r="AW2108" s="16" t="s">
        <v>30</v>
      </c>
      <c r="AX2108" s="16" t="s">
        <v>76</v>
      </c>
      <c r="AY2108" s="198" t="s">
        <v>150</v>
      </c>
    </row>
    <row r="2109" spans="1:65" s="13" customFormat="1" ht="11.25">
      <c r="B2109" s="173"/>
      <c r="D2109" s="174" t="s">
        <v>167</v>
      </c>
      <c r="E2109" s="175" t="s">
        <v>1</v>
      </c>
      <c r="F2109" s="176" t="s">
        <v>1097</v>
      </c>
      <c r="H2109" s="175" t="s">
        <v>1</v>
      </c>
      <c r="I2109" s="177"/>
      <c r="L2109" s="173"/>
      <c r="M2109" s="178"/>
      <c r="N2109" s="179"/>
      <c r="O2109" s="179"/>
      <c r="P2109" s="179"/>
      <c r="Q2109" s="179"/>
      <c r="R2109" s="179"/>
      <c r="S2109" s="179"/>
      <c r="T2109" s="180"/>
      <c r="AT2109" s="175" t="s">
        <v>167</v>
      </c>
      <c r="AU2109" s="175" t="s">
        <v>157</v>
      </c>
      <c r="AV2109" s="13" t="s">
        <v>81</v>
      </c>
      <c r="AW2109" s="13" t="s">
        <v>30</v>
      </c>
      <c r="AX2109" s="13" t="s">
        <v>76</v>
      </c>
      <c r="AY2109" s="175" t="s">
        <v>150</v>
      </c>
    </row>
    <row r="2110" spans="1:65" s="13" customFormat="1" ht="11.25">
      <c r="B2110" s="173"/>
      <c r="D2110" s="174" t="s">
        <v>167</v>
      </c>
      <c r="E2110" s="175" t="s">
        <v>1</v>
      </c>
      <c r="F2110" s="176" t="s">
        <v>396</v>
      </c>
      <c r="H2110" s="175" t="s">
        <v>1</v>
      </c>
      <c r="I2110" s="177"/>
      <c r="L2110" s="173"/>
      <c r="M2110" s="178"/>
      <c r="N2110" s="179"/>
      <c r="O2110" s="179"/>
      <c r="P2110" s="179"/>
      <c r="Q2110" s="179"/>
      <c r="R2110" s="179"/>
      <c r="S2110" s="179"/>
      <c r="T2110" s="180"/>
      <c r="AT2110" s="175" t="s">
        <v>167</v>
      </c>
      <c r="AU2110" s="175" t="s">
        <v>157</v>
      </c>
      <c r="AV2110" s="13" t="s">
        <v>81</v>
      </c>
      <c r="AW2110" s="13" t="s">
        <v>30</v>
      </c>
      <c r="AX2110" s="13" t="s">
        <v>76</v>
      </c>
      <c r="AY2110" s="175" t="s">
        <v>150</v>
      </c>
    </row>
    <row r="2111" spans="1:65" s="14" customFormat="1" ht="22.5">
      <c r="B2111" s="181"/>
      <c r="D2111" s="174" t="s">
        <v>167</v>
      </c>
      <c r="E2111" s="182" t="s">
        <v>1</v>
      </c>
      <c r="F2111" s="183" t="s">
        <v>1098</v>
      </c>
      <c r="H2111" s="184">
        <v>79.98</v>
      </c>
      <c r="I2111" s="185"/>
      <c r="L2111" s="181"/>
      <c r="M2111" s="186"/>
      <c r="N2111" s="187"/>
      <c r="O2111" s="187"/>
      <c r="P2111" s="187"/>
      <c r="Q2111" s="187"/>
      <c r="R2111" s="187"/>
      <c r="S2111" s="187"/>
      <c r="T2111" s="188"/>
      <c r="AT2111" s="182" t="s">
        <v>167</v>
      </c>
      <c r="AU2111" s="182" t="s">
        <v>157</v>
      </c>
      <c r="AV2111" s="14" t="s">
        <v>157</v>
      </c>
      <c r="AW2111" s="14" t="s">
        <v>30</v>
      </c>
      <c r="AX2111" s="14" t="s">
        <v>76</v>
      </c>
      <c r="AY2111" s="182" t="s">
        <v>150</v>
      </c>
    </row>
    <row r="2112" spans="1:65" s="15" customFormat="1" ht="11.25">
      <c r="B2112" s="189"/>
      <c r="D2112" s="174" t="s">
        <v>167</v>
      </c>
      <c r="E2112" s="190" t="s">
        <v>1</v>
      </c>
      <c r="F2112" s="191" t="s">
        <v>173</v>
      </c>
      <c r="H2112" s="192">
        <v>288.66000000000003</v>
      </c>
      <c r="I2112" s="193"/>
      <c r="L2112" s="189"/>
      <c r="M2112" s="194"/>
      <c r="N2112" s="195"/>
      <c r="O2112" s="195"/>
      <c r="P2112" s="195"/>
      <c r="Q2112" s="195"/>
      <c r="R2112" s="195"/>
      <c r="S2112" s="195"/>
      <c r="T2112" s="196"/>
      <c r="AT2112" s="190" t="s">
        <v>167</v>
      </c>
      <c r="AU2112" s="190" t="s">
        <v>157</v>
      </c>
      <c r="AV2112" s="15" t="s">
        <v>156</v>
      </c>
      <c r="AW2112" s="15" t="s">
        <v>30</v>
      </c>
      <c r="AX2112" s="15" t="s">
        <v>81</v>
      </c>
      <c r="AY2112" s="190" t="s">
        <v>150</v>
      </c>
    </row>
    <row r="2113" spans="1:65" s="2" customFormat="1" ht="16.5" customHeight="1">
      <c r="A2113" s="33"/>
      <c r="B2113" s="158"/>
      <c r="C2113" s="159" t="s">
        <v>1746</v>
      </c>
      <c r="D2113" s="215" t="s">
        <v>152</v>
      </c>
      <c r="E2113" s="160" t="s">
        <v>1747</v>
      </c>
      <c r="F2113" s="161" t="s">
        <v>1748</v>
      </c>
      <c r="G2113" s="162" t="s">
        <v>155</v>
      </c>
      <c r="H2113" s="163">
        <v>32.625</v>
      </c>
      <c r="I2113" s="164"/>
      <c r="J2113" s="163">
        <f>ROUND(I2113*H2113,3)</f>
        <v>0</v>
      </c>
      <c r="K2113" s="165"/>
      <c r="L2113" s="34"/>
      <c r="M2113" s="166" t="s">
        <v>1</v>
      </c>
      <c r="N2113" s="167" t="s">
        <v>42</v>
      </c>
      <c r="O2113" s="59"/>
      <c r="P2113" s="168">
        <f>O2113*H2113</f>
        <v>0</v>
      </c>
      <c r="Q2113" s="168">
        <v>0</v>
      </c>
      <c r="R2113" s="168">
        <f>Q2113*H2113</f>
        <v>0</v>
      </c>
      <c r="S2113" s="168">
        <v>0</v>
      </c>
      <c r="T2113" s="169">
        <f>S2113*H2113</f>
        <v>0</v>
      </c>
      <c r="U2113" s="33"/>
      <c r="V2113" s="33"/>
      <c r="W2113" s="33"/>
      <c r="X2113" s="33"/>
      <c r="Y2113" s="33"/>
      <c r="Z2113" s="33"/>
      <c r="AA2113" s="33"/>
      <c r="AB2113" s="33"/>
      <c r="AC2113" s="33"/>
      <c r="AD2113" s="33"/>
      <c r="AE2113" s="33"/>
      <c r="AR2113" s="170" t="s">
        <v>241</v>
      </c>
      <c r="AT2113" s="170" t="s">
        <v>152</v>
      </c>
      <c r="AU2113" s="170" t="s">
        <v>157</v>
      </c>
      <c r="AY2113" s="18" t="s">
        <v>150</v>
      </c>
      <c r="BE2113" s="171">
        <f>IF(N2113="základná",J2113,0)</f>
        <v>0</v>
      </c>
      <c r="BF2113" s="171">
        <f>IF(N2113="znížená",J2113,0)</f>
        <v>0</v>
      </c>
      <c r="BG2113" s="171">
        <f>IF(N2113="zákl. prenesená",J2113,0)</f>
        <v>0</v>
      </c>
      <c r="BH2113" s="171">
        <f>IF(N2113="zníž. prenesená",J2113,0)</f>
        <v>0</v>
      </c>
      <c r="BI2113" s="171">
        <f>IF(N2113="nulová",J2113,0)</f>
        <v>0</v>
      </c>
      <c r="BJ2113" s="18" t="s">
        <v>157</v>
      </c>
      <c r="BK2113" s="172">
        <f>ROUND(I2113*H2113,3)</f>
        <v>0</v>
      </c>
      <c r="BL2113" s="18" t="s">
        <v>241</v>
      </c>
      <c r="BM2113" s="170" t="s">
        <v>1749</v>
      </c>
    </row>
    <row r="2114" spans="1:65" s="13" customFormat="1" ht="11.25">
      <c r="B2114" s="173"/>
      <c r="D2114" s="174" t="s">
        <v>167</v>
      </c>
      <c r="E2114" s="175" t="s">
        <v>1</v>
      </c>
      <c r="F2114" s="176" t="s">
        <v>1750</v>
      </c>
      <c r="H2114" s="175" t="s">
        <v>1</v>
      </c>
      <c r="I2114" s="177"/>
      <c r="L2114" s="173"/>
      <c r="M2114" s="178"/>
      <c r="N2114" s="179"/>
      <c r="O2114" s="179"/>
      <c r="P2114" s="179"/>
      <c r="Q2114" s="179"/>
      <c r="R2114" s="179"/>
      <c r="S2114" s="179"/>
      <c r="T2114" s="180"/>
      <c r="AT2114" s="175" t="s">
        <v>167</v>
      </c>
      <c r="AU2114" s="175" t="s">
        <v>157</v>
      </c>
      <c r="AV2114" s="13" t="s">
        <v>81</v>
      </c>
      <c r="AW2114" s="13" t="s">
        <v>30</v>
      </c>
      <c r="AX2114" s="13" t="s">
        <v>76</v>
      </c>
      <c r="AY2114" s="175" t="s">
        <v>150</v>
      </c>
    </row>
    <row r="2115" spans="1:65" s="13" customFormat="1" ht="11.25">
      <c r="B2115" s="173"/>
      <c r="D2115" s="174" t="s">
        <v>167</v>
      </c>
      <c r="E2115" s="175" t="s">
        <v>1</v>
      </c>
      <c r="F2115" s="176" t="s">
        <v>215</v>
      </c>
      <c r="H2115" s="175" t="s">
        <v>1</v>
      </c>
      <c r="I2115" s="177"/>
      <c r="L2115" s="173"/>
      <c r="M2115" s="178"/>
      <c r="N2115" s="179"/>
      <c r="O2115" s="179"/>
      <c r="P2115" s="179"/>
      <c r="Q2115" s="179"/>
      <c r="R2115" s="179"/>
      <c r="S2115" s="179"/>
      <c r="T2115" s="180"/>
      <c r="AT2115" s="175" t="s">
        <v>167</v>
      </c>
      <c r="AU2115" s="175" t="s">
        <v>157</v>
      </c>
      <c r="AV2115" s="13" t="s">
        <v>81</v>
      </c>
      <c r="AW2115" s="13" t="s">
        <v>30</v>
      </c>
      <c r="AX2115" s="13" t="s">
        <v>76</v>
      </c>
      <c r="AY2115" s="175" t="s">
        <v>150</v>
      </c>
    </row>
    <row r="2116" spans="1:65" s="13" customFormat="1" ht="11.25">
      <c r="B2116" s="173"/>
      <c r="D2116" s="174" t="s">
        <v>167</v>
      </c>
      <c r="E2116" s="175" t="s">
        <v>1</v>
      </c>
      <c r="F2116" s="176" t="s">
        <v>466</v>
      </c>
      <c r="H2116" s="175" t="s">
        <v>1</v>
      </c>
      <c r="I2116" s="177"/>
      <c r="L2116" s="173"/>
      <c r="M2116" s="178"/>
      <c r="N2116" s="179"/>
      <c r="O2116" s="179"/>
      <c r="P2116" s="179"/>
      <c r="Q2116" s="179"/>
      <c r="R2116" s="179"/>
      <c r="S2116" s="179"/>
      <c r="T2116" s="180"/>
      <c r="AT2116" s="175" t="s">
        <v>167</v>
      </c>
      <c r="AU2116" s="175" t="s">
        <v>157</v>
      </c>
      <c r="AV2116" s="13" t="s">
        <v>81</v>
      </c>
      <c r="AW2116" s="13" t="s">
        <v>30</v>
      </c>
      <c r="AX2116" s="13" t="s">
        <v>76</v>
      </c>
      <c r="AY2116" s="175" t="s">
        <v>150</v>
      </c>
    </row>
    <row r="2117" spans="1:65" s="14" customFormat="1" ht="11.25">
      <c r="B2117" s="181"/>
      <c r="D2117" s="174" t="s">
        <v>167</v>
      </c>
      <c r="E2117" s="182" t="s">
        <v>1</v>
      </c>
      <c r="F2117" s="183" t="s">
        <v>1751</v>
      </c>
      <c r="H2117" s="184">
        <v>2.7</v>
      </c>
      <c r="I2117" s="185"/>
      <c r="L2117" s="181"/>
      <c r="M2117" s="186"/>
      <c r="N2117" s="187"/>
      <c r="O2117" s="187"/>
      <c r="P2117" s="187"/>
      <c r="Q2117" s="187"/>
      <c r="R2117" s="187"/>
      <c r="S2117" s="187"/>
      <c r="T2117" s="188"/>
      <c r="AT2117" s="182" t="s">
        <v>167</v>
      </c>
      <c r="AU2117" s="182" t="s">
        <v>157</v>
      </c>
      <c r="AV2117" s="14" t="s">
        <v>157</v>
      </c>
      <c r="AW2117" s="14" t="s">
        <v>30</v>
      </c>
      <c r="AX2117" s="14" t="s">
        <v>76</v>
      </c>
      <c r="AY2117" s="182" t="s">
        <v>150</v>
      </c>
    </row>
    <row r="2118" spans="1:65" s="13" customFormat="1" ht="11.25">
      <c r="B2118" s="173"/>
      <c r="D2118" s="174" t="s">
        <v>167</v>
      </c>
      <c r="E2118" s="175" t="s">
        <v>1</v>
      </c>
      <c r="F2118" s="176" t="s">
        <v>468</v>
      </c>
      <c r="H2118" s="175" t="s">
        <v>1</v>
      </c>
      <c r="I2118" s="177"/>
      <c r="L2118" s="173"/>
      <c r="M2118" s="178"/>
      <c r="N2118" s="179"/>
      <c r="O2118" s="179"/>
      <c r="P2118" s="179"/>
      <c r="Q2118" s="179"/>
      <c r="R2118" s="179"/>
      <c r="S2118" s="179"/>
      <c r="T2118" s="180"/>
      <c r="AT2118" s="175" t="s">
        <v>167</v>
      </c>
      <c r="AU2118" s="175" t="s">
        <v>157</v>
      </c>
      <c r="AV2118" s="13" t="s">
        <v>81</v>
      </c>
      <c r="AW2118" s="13" t="s">
        <v>30</v>
      </c>
      <c r="AX2118" s="13" t="s">
        <v>76</v>
      </c>
      <c r="AY2118" s="175" t="s">
        <v>150</v>
      </c>
    </row>
    <row r="2119" spans="1:65" s="14" customFormat="1" ht="11.25">
      <c r="B2119" s="181"/>
      <c r="D2119" s="174" t="s">
        <v>167</v>
      </c>
      <c r="E2119" s="182" t="s">
        <v>1</v>
      </c>
      <c r="F2119" s="183" t="s">
        <v>1751</v>
      </c>
      <c r="H2119" s="184">
        <v>2.7</v>
      </c>
      <c r="I2119" s="185"/>
      <c r="L2119" s="181"/>
      <c r="M2119" s="186"/>
      <c r="N2119" s="187"/>
      <c r="O2119" s="187"/>
      <c r="P2119" s="187"/>
      <c r="Q2119" s="187"/>
      <c r="R2119" s="187"/>
      <c r="S2119" s="187"/>
      <c r="T2119" s="188"/>
      <c r="AT2119" s="182" t="s">
        <v>167</v>
      </c>
      <c r="AU2119" s="182" t="s">
        <v>157</v>
      </c>
      <c r="AV2119" s="14" t="s">
        <v>157</v>
      </c>
      <c r="AW2119" s="14" t="s">
        <v>30</v>
      </c>
      <c r="AX2119" s="14" t="s">
        <v>76</v>
      </c>
      <c r="AY2119" s="182" t="s">
        <v>150</v>
      </c>
    </row>
    <row r="2120" spans="1:65" s="13" customFormat="1" ht="11.25">
      <c r="B2120" s="173"/>
      <c r="D2120" s="174" t="s">
        <v>167</v>
      </c>
      <c r="E2120" s="175" t="s">
        <v>1</v>
      </c>
      <c r="F2120" s="176" t="s">
        <v>469</v>
      </c>
      <c r="H2120" s="175" t="s">
        <v>1</v>
      </c>
      <c r="I2120" s="177"/>
      <c r="L2120" s="173"/>
      <c r="M2120" s="178"/>
      <c r="N2120" s="179"/>
      <c r="O2120" s="179"/>
      <c r="P2120" s="179"/>
      <c r="Q2120" s="179"/>
      <c r="R2120" s="179"/>
      <c r="S2120" s="179"/>
      <c r="T2120" s="180"/>
      <c r="AT2120" s="175" t="s">
        <v>167</v>
      </c>
      <c r="AU2120" s="175" t="s">
        <v>157</v>
      </c>
      <c r="AV2120" s="13" t="s">
        <v>81</v>
      </c>
      <c r="AW2120" s="13" t="s">
        <v>30</v>
      </c>
      <c r="AX2120" s="13" t="s">
        <v>76</v>
      </c>
      <c r="AY2120" s="175" t="s">
        <v>150</v>
      </c>
    </row>
    <row r="2121" spans="1:65" s="14" customFormat="1" ht="11.25">
      <c r="B2121" s="181"/>
      <c r="D2121" s="174" t="s">
        <v>167</v>
      </c>
      <c r="E2121" s="182" t="s">
        <v>1</v>
      </c>
      <c r="F2121" s="183" t="s">
        <v>1751</v>
      </c>
      <c r="H2121" s="184">
        <v>2.7</v>
      </c>
      <c r="I2121" s="185"/>
      <c r="L2121" s="181"/>
      <c r="M2121" s="186"/>
      <c r="N2121" s="187"/>
      <c r="O2121" s="187"/>
      <c r="P2121" s="187"/>
      <c r="Q2121" s="187"/>
      <c r="R2121" s="187"/>
      <c r="S2121" s="187"/>
      <c r="T2121" s="188"/>
      <c r="AT2121" s="182" t="s">
        <v>167</v>
      </c>
      <c r="AU2121" s="182" t="s">
        <v>157</v>
      </c>
      <c r="AV2121" s="14" t="s">
        <v>157</v>
      </c>
      <c r="AW2121" s="14" t="s">
        <v>30</v>
      </c>
      <c r="AX2121" s="14" t="s">
        <v>76</v>
      </c>
      <c r="AY2121" s="182" t="s">
        <v>150</v>
      </c>
    </row>
    <row r="2122" spans="1:65" s="13" customFormat="1" ht="11.25">
      <c r="B2122" s="173"/>
      <c r="D2122" s="174" t="s">
        <v>167</v>
      </c>
      <c r="E2122" s="175" t="s">
        <v>1</v>
      </c>
      <c r="F2122" s="176" t="s">
        <v>875</v>
      </c>
      <c r="H2122" s="175" t="s">
        <v>1</v>
      </c>
      <c r="I2122" s="177"/>
      <c r="L2122" s="173"/>
      <c r="M2122" s="178"/>
      <c r="N2122" s="179"/>
      <c r="O2122" s="179"/>
      <c r="P2122" s="179"/>
      <c r="Q2122" s="179"/>
      <c r="R2122" s="179"/>
      <c r="S2122" s="179"/>
      <c r="T2122" s="180"/>
      <c r="AT2122" s="175" t="s">
        <v>167</v>
      </c>
      <c r="AU2122" s="175" t="s">
        <v>157</v>
      </c>
      <c r="AV2122" s="13" t="s">
        <v>81</v>
      </c>
      <c r="AW2122" s="13" t="s">
        <v>30</v>
      </c>
      <c r="AX2122" s="13" t="s">
        <v>76</v>
      </c>
      <c r="AY2122" s="175" t="s">
        <v>150</v>
      </c>
    </row>
    <row r="2123" spans="1:65" s="14" customFormat="1" ht="11.25">
      <c r="B2123" s="181"/>
      <c r="D2123" s="174" t="s">
        <v>167</v>
      </c>
      <c r="E2123" s="182" t="s">
        <v>1</v>
      </c>
      <c r="F2123" s="183" t="s">
        <v>1752</v>
      </c>
      <c r="H2123" s="184">
        <v>4.2750000000000004</v>
      </c>
      <c r="I2123" s="185"/>
      <c r="L2123" s="181"/>
      <c r="M2123" s="186"/>
      <c r="N2123" s="187"/>
      <c r="O2123" s="187"/>
      <c r="P2123" s="187"/>
      <c r="Q2123" s="187"/>
      <c r="R2123" s="187"/>
      <c r="S2123" s="187"/>
      <c r="T2123" s="188"/>
      <c r="AT2123" s="182" t="s">
        <v>167</v>
      </c>
      <c r="AU2123" s="182" t="s">
        <v>157</v>
      </c>
      <c r="AV2123" s="14" t="s">
        <v>157</v>
      </c>
      <c r="AW2123" s="14" t="s">
        <v>30</v>
      </c>
      <c r="AX2123" s="14" t="s">
        <v>76</v>
      </c>
      <c r="AY2123" s="182" t="s">
        <v>150</v>
      </c>
    </row>
    <row r="2124" spans="1:65" s="16" customFormat="1" ht="11.25">
      <c r="B2124" s="197"/>
      <c r="D2124" s="174" t="s">
        <v>167</v>
      </c>
      <c r="E2124" s="198" t="s">
        <v>1</v>
      </c>
      <c r="F2124" s="199" t="s">
        <v>299</v>
      </c>
      <c r="H2124" s="200">
        <v>12.375000000000002</v>
      </c>
      <c r="I2124" s="201"/>
      <c r="L2124" s="197"/>
      <c r="M2124" s="202"/>
      <c r="N2124" s="203"/>
      <c r="O2124" s="203"/>
      <c r="P2124" s="203"/>
      <c r="Q2124" s="203"/>
      <c r="R2124" s="203"/>
      <c r="S2124" s="203"/>
      <c r="T2124" s="204"/>
      <c r="AT2124" s="198" t="s">
        <v>167</v>
      </c>
      <c r="AU2124" s="198" t="s">
        <v>157</v>
      </c>
      <c r="AV2124" s="16" t="s">
        <v>162</v>
      </c>
      <c r="AW2124" s="16" t="s">
        <v>30</v>
      </c>
      <c r="AX2124" s="16" t="s">
        <v>76</v>
      </c>
      <c r="AY2124" s="198" t="s">
        <v>150</v>
      </c>
    </row>
    <row r="2125" spans="1:65" s="13" customFormat="1" ht="11.25">
      <c r="B2125" s="173"/>
      <c r="D2125" s="174" t="s">
        <v>167</v>
      </c>
      <c r="E2125" s="175" t="s">
        <v>1</v>
      </c>
      <c r="F2125" s="176" t="s">
        <v>302</v>
      </c>
      <c r="H2125" s="175" t="s">
        <v>1</v>
      </c>
      <c r="I2125" s="177"/>
      <c r="L2125" s="173"/>
      <c r="M2125" s="178"/>
      <c r="N2125" s="179"/>
      <c r="O2125" s="179"/>
      <c r="P2125" s="179"/>
      <c r="Q2125" s="179"/>
      <c r="R2125" s="179"/>
      <c r="S2125" s="179"/>
      <c r="T2125" s="180"/>
      <c r="AT2125" s="175" t="s">
        <v>167</v>
      </c>
      <c r="AU2125" s="175" t="s">
        <v>157</v>
      </c>
      <c r="AV2125" s="13" t="s">
        <v>81</v>
      </c>
      <c r="AW2125" s="13" t="s">
        <v>30</v>
      </c>
      <c r="AX2125" s="13" t="s">
        <v>76</v>
      </c>
      <c r="AY2125" s="175" t="s">
        <v>150</v>
      </c>
    </row>
    <row r="2126" spans="1:65" s="13" customFormat="1" ht="11.25">
      <c r="B2126" s="173"/>
      <c r="D2126" s="174" t="s">
        <v>167</v>
      </c>
      <c r="E2126" s="175" t="s">
        <v>1</v>
      </c>
      <c r="F2126" s="176" t="s">
        <v>470</v>
      </c>
      <c r="H2126" s="175" t="s">
        <v>1</v>
      </c>
      <c r="I2126" s="177"/>
      <c r="L2126" s="173"/>
      <c r="M2126" s="178"/>
      <c r="N2126" s="179"/>
      <c r="O2126" s="179"/>
      <c r="P2126" s="179"/>
      <c r="Q2126" s="179"/>
      <c r="R2126" s="179"/>
      <c r="S2126" s="179"/>
      <c r="T2126" s="180"/>
      <c r="AT2126" s="175" t="s">
        <v>167</v>
      </c>
      <c r="AU2126" s="175" t="s">
        <v>157</v>
      </c>
      <c r="AV2126" s="13" t="s">
        <v>81</v>
      </c>
      <c r="AW2126" s="13" t="s">
        <v>30</v>
      </c>
      <c r="AX2126" s="13" t="s">
        <v>76</v>
      </c>
      <c r="AY2126" s="175" t="s">
        <v>150</v>
      </c>
    </row>
    <row r="2127" spans="1:65" s="14" customFormat="1" ht="11.25">
      <c r="B2127" s="181"/>
      <c r="D2127" s="174" t="s">
        <v>167</v>
      </c>
      <c r="E2127" s="182" t="s">
        <v>1</v>
      </c>
      <c r="F2127" s="183" t="s">
        <v>1751</v>
      </c>
      <c r="H2127" s="184">
        <v>2.7</v>
      </c>
      <c r="I2127" s="185"/>
      <c r="L2127" s="181"/>
      <c r="M2127" s="186"/>
      <c r="N2127" s="187"/>
      <c r="O2127" s="187"/>
      <c r="P2127" s="187"/>
      <c r="Q2127" s="187"/>
      <c r="R2127" s="187"/>
      <c r="S2127" s="187"/>
      <c r="T2127" s="188"/>
      <c r="AT2127" s="182" t="s">
        <v>167</v>
      </c>
      <c r="AU2127" s="182" t="s">
        <v>157</v>
      </c>
      <c r="AV2127" s="14" t="s">
        <v>157</v>
      </c>
      <c r="AW2127" s="14" t="s">
        <v>30</v>
      </c>
      <c r="AX2127" s="14" t="s">
        <v>76</v>
      </c>
      <c r="AY2127" s="182" t="s">
        <v>150</v>
      </c>
    </row>
    <row r="2128" spans="1:65" s="13" customFormat="1" ht="11.25">
      <c r="B2128" s="173"/>
      <c r="D2128" s="174" t="s">
        <v>167</v>
      </c>
      <c r="E2128" s="175" t="s">
        <v>1</v>
      </c>
      <c r="F2128" s="176" t="s">
        <v>471</v>
      </c>
      <c r="H2128" s="175" t="s">
        <v>1</v>
      </c>
      <c r="I2128" s="177"/>
      <c r="L2128" s="173"/>
      <c r="M2128" s="178"/>
      <c r="N2128" s="179"/>
      <c r="O2128" s="179"/>
      <c r="P2128" s="179"/>
      <c r="Q2128" s="179"/>
      <c r="R2128" s="179"/>
      <c r="S2128" s="179"/>
      <c r="T2128" s="180"/>
      <c r="AT2128" s="175" t="s">
        <v>167</v>
      </c>
      <c r="AU2128" s="175" t="s">
        <v>157</v>
      </c>
      <c r="AV2128" s="13" t="s">
        <v>81</v>
      </c>
      <c r="AW2128" s="13" t="s">
        <v>30</v>
      </c>
      <c r="AX2128" s="13" t="s">
        <v>76</v>
      </c>
      <c r="AY2128" s="175" t="s">
        <v>150</v>
      </c>
    </row>
    <row r="2129" spans="2:51" s="14" customFormat="1" ht="11.25">
      <c r="B2129" s="181"/>
      <c r="D2129" s="174" t="s">
        <v>167</v>
      </c>
      <c r="E2129" s="182" t="s">
        <v>1</v>
      </c>
      <c r="F2129" s="183" t="s">
        <v>1751</v>
      </c>
      <c r="H2129" s="184">
        <v>2.7</v>
      </c>
      <c r="I2129" s="185"/>
      <c r="L2129" s="181"/>
      <c r="M2129" s="186"/>
      <c r="N2129" s="187"/>
      <c r="O2129" s="187"/>
      <c r="P2129" s="187"/>
      <c r="Q2129" s="187"/>
      <c r="R2129" s="187"/>
      <c r="S2129" s="187"/>
      <c r="T2129" s="188"/>
      <c r="AT2129" s="182" t="s">
        <v>167</v>
      </c>
      <c r="AU2129" s="182" t="s">
        <v>157</v>
      </c>
      <c r="AV2129" s="14" t="s">
        <v>157</v>
      </c>
      <c r="AW2129" s="14" t="s">
        <v>30</v>
      </c>
      <c r="AX2129" s="14" t="s">
        <v>76</v>
      </c>
      <c r="AY2129" s="182" t="s">
        <v>150</v>
      </c>
    </row>
    <row r="2130" spans="2:51" s="13" customFormat="1" ht="11.25">
      <c r="B2130" s="173"/>
      <c r="D2130" s="174" t="s">
        <v>167</v>
      </c>
      <c r="E2130" s="175" t="s">
        <v>1</v>
      </c>
      <c r="F2130" s="176" t="s">
        <v>472</v>
      </c>
      <c r="H2130" s="175" t="s">
        <v>1</v>
      </c>
      <c r="I2130" s="177"/>
      <c r="L2130" s="173"/>
      <c r="M2130" s="178"/>
      <c r="N2130" s="179"/>
      <c r="O2130" s="179"/>
      <c r="P2130" s="179"/>
      <c r="Q2130" s="179"/>
      <c r="R2130" s="179"/>
      <c r="S2130" s="179"/>
      <c r="T2130" s="180"/>
      <c r="AT2130" s="175" t="s">
        <v>167</v>
      </c>
      <c r="AU2130" s="175" t="s">
        <v>157</v>
      </c>
      <c r="AV2130" s="13" t="s">
        <v>81</v>
      </c>
      <c r="AW2130" s="13" t="s">
        <v>30</v>
      </c>
      <c r="AX2130" s="13" t="s">
        <v>76</v>
      </c>
      <c r="AY2130" s="175" t="s">
        <v>150</v>
      </c>
    </row>
    <row r="2131" spans="2:51" s="14" customFormat="1" ht="11.25">
      <c r="B2131" s="181"/>
      <c r="D2131" s="174" t="s">
        <v>167</v>
      </c>
      <c r="E2131" s="182" t="s">
        <v>1</v>
      </c>
      <c r="F2131" s="183" t="s">
        <v>1751</v>
      </c>
      <c r="H2131" s="184">
        <v>2.7</v>
      </c>
      <c r="I2131" s="185"/>
      <c r="L2131" s="181"/>
      <c r="M2131" s="186"/>
      <c r="N2131" s="187"/>
      <c r="O2131" s="187"/>
      <c r="P2131" s="187"/>
      <c r="Q2131" s="187"/>
      <c r="R2131" s="187"/>
      <c r="S2131" s="187"/>
      <c r="T2131" s="188"/>
      <c r="AT2131" s="182" t="s">
        <v>167</v>
      </c>
      <c r="AU2131" s="182" t="s">
        <v>157</v>
      </c>
      <c r="AV2131" s="14" t="s">
        <v>157</v>
      </c>
      <c r="AW2131" s="14" t="s">
        <v>30</v>
      </c>
      <c r="AX2131" s="14" t="s">
        <v>76</v>
      </c>
      <c r="AY2131" s="182" t="s">
        <v>150</v>
      </c>
    </row>
    <row r="2132" spans="2:51" s="13" customFormat="1" ht="11.25">
      <c r="B2132" s="173"/>
      <c r="D2132" s="174" t="s">
        <v>167</v>
      </c>
      <c r="E2132" s="175" t="s">
        <v>1</v>
      </c>
      <c r="F2132" s="176" t="s">
        <v>473</v>
      </c>
      <c r="H2132" s="175" t="s">
        <v>1</v>
      </c>
      <c r="I2132" s="177"/>
      <c r="L2132" s="173"/>
      <c r="M2132" s="178"/>
      <c r="N2132" s="179"/>
      <c r="O2132" s="179"/>
      <c r="P2132" s="179"/>
      <c r="Q2132" s="179"/>
      <c r="R2132" s="179"/>
      <c r="S2132" s="179"/>
      <c r="T2132" s="180"/>
      <c r="AT2132" s="175" t="s">
        <v>167</v>
      </c>
      <c r="AU2132" s="175" t="s">
        <v>157</v>
      </c>
      <c r="AV2132" s="13" t="s">
        <v>81</v>
      </c>
      <c r="AW2132" s="13" t="s">
        <v>30</v>
      </c>
      <c r="AX2132" s="13" t="s">
        <v>76</v>
      </c>
      <c r="AY2132" s="175" t="s">
        <v>150</v>
      </c>
    </row>
    <row r="2133" spans="2:51" s="14" customFormat="1" ht="11.25">
      <c r="B2133" s="181"/>
      <c r="D2133" s="174" t="s">
        <v>167</v>
      </c>
      <c r="E2133" s="182" t="s">
        <v>1</v>
      </c>
      <c r="F2133" s="183" t="s">
        <v>1751</v>
      </c>
      <c r="H2133" s="184">
        <v>2.7</v>
      </c>
      <c r="I2133" s="185"/>
      <c r="L2133" s="181"/>
      <c r="M2133" s="186"/>
      <c r="N2133" s="187"/>
      <c r="O2133" s="187"/>
      <c r="P2133" s="187"/>
      <c r="Q2133" s="187"/>
      <c r="R2133" s="187"/>
      <c r="S2133" s="187"/>
      <c r="T2133" s="188"/>
      <c r="AT2133" s="182" t="s">
        <v>167</v>
      </c>
      <c r="AU2133" s="182" t="s">
        <v>157</v>
      </c>
      <c r="AV2133" s="14" t="s">
        <v>157</v>
      </c>
      <c r="AW2133" s="14" t="s">
        <v>30</v>
      </c>
      <c r="AX2133" s="14" t="s">
        <v>76</v>
      </c>
      <c r="AY2133" s="182" t="s">
        <v>150</v>
      </c>
    </row>
    <row r="2134" spans="2:51" s="16" customFormat="1" ht="11.25">
      <c r="B2134" s="197"/>
      <c r="D2134" s="174" t="s">
        <v>167</v>
      </c>
      <c r="E2134" s="198" t="s">
        <v>1</v>
      </c>
      <c r="F2134" s="199" t="s">
        <v>299</v>
      </c>
      <c r="H2134" s="200">
        <v>10.8</v>
      </c>
      <c r="I2134" s="201"/>
      <c r="L2134" s="197"/>
      <c r="M2134" s="202"/>
      <c r="N2134" s="203"/>
      <c r="O2134" s="203"/>
      <c r="P2134" s="203"/>
      <c r="Q2134" s="203"/>
      <c r="R2134" s="203"/>
      <c r="S2134" s="203"/>
      <c r="T2134" s="204"/>
      <c r="AT2134" s="198" t="s">
        <v>167</v>
      </c>
      <c r="AU2134" s="198" t="s">
        <v>157</v>
      </c>
      <c r="AV2134" s="16" t="s">
        <v>162</v>
      </c>
      <c r="AW2134" s="16" t="s">
        <v>30</v>
      </c>
      <c r="AX2134" s="16" t="s">
        <v>76</v>
      </c>
      <c r="AY2134" s="198" t="s">
        <v>150</v>
      </c>
    </row>
    <row r="2135" spans="2:51" s="13" customFormat="1" ht="11.25">
      <c r="B2135" s="173"/>
      <c r="D2135" s="174" t="s">
        <v>167</v>
      </c>
      <c r="E2135" s="175" t="s">
        <v>1</v>
      </c>
      <c r="F2135" s="176" t="s">
        <v>396</v>
      </c>
      <c r="H2135" s="175" t="s">
        <v>1</v>
      </c>
      <c r="I2135" s="177"/>
      <c r="L2135" s="173"/>
      <c r="M2135" s="178"/>
      <c r="N2135" s="179"/>
      <c r="O2135" s="179"/>
      <c r="P2135" s="179"/>
      <c r="Q2135" s="179"/>
      <c r="R2135" s="179"/>
      <c r="S2135" s="179"/>
      <c r="T2135" s="180"/>
      <c r="AT2135" s="175" t="s">
        <v>167</v>
      </c>
      <c r="AU2135" s="175" t="s">
        <v>157</v>
      </c>
      <c r="AV2135" s="13" t="s">
        <v>81</v>
      </c>
      <c r="AW2135" s="13" t="s">
        <v>30</v>
      </c>
      <c r="AX2135" s="13" t="s">
        <v>76</v>
      </c>
      <c r="AY2135" s="175" t="s">
        <v>150</v>
      </c>
    </row>
    <row r="2136" spans="2:51" s="13" customFormat="1" ht="11.25">
      <c r="B2136" s="173"/>
      <c r="D2136" s="174" t="s">
        <v>167</v>
      </c>
      <c r="E2136" s="175" t="s">
        <v>1</v>
      </c>
      <c r="F2136" s="176" t="s">
        <v>475</v>
      </c>
      <c r="H2136" s="175" t="s">
        <v>1</v>
      </c>
      <c r="I2136" s="177"/>
      <c r="L2136" s="173"/>
      <c r="M2136" s="178"/>
      <c r="N2136" s="179"/>
      <c r="O2136" s="179"/>
      <c r="P2136" s="179"/>
      <c r="Q2136" s="179"/>
      <c r="R2136" s="179"/>
      <c r="S2136" s="179"/>
      <c r="T2136" s="180"/>
      <c r="AT2136" s="175" t="s">
        <v>167</v>
      </c>
      <c r="AU2136" s="175" t="s">
        <v>157</v>
      </c>
      <c r="AV2136" s="13" t="s">
        <v>81</v>
      </c>
      <c r="AW2136" s="13" t="s">
        <v>30</v>
      </c>
      <c r="AX2136" s="13" t="s">
        <v>76</v>
      </c>
      <c r="AY2136" s="175" t="s">
        <v>150</v>
      </c>
    </row>
    <row r="2137" spans="2:51" s="14" customFormat="1" ht="11.25">
      <c r="B2137" s="181"/>
      <c r="D2137" s="174" t="s">
        <v>167</v>
      </c>
      <c r="E2137" s="182" t="s">
        <v>1</v>
      </c>
      <c r="F2137" s="183" t="s">
        <v>1751</v>
      </c>
      <c r="H2137" s="184">
        <v>2.7</v>
      </c>
      <c r="I2137" s="185"/>
      <c r="L2137" s="181"/>
      <c r="M2137" s="186"/>
      <c r="N2137" s="187"/>
      <c r="O2137" s="187"/>
      <c r="P2137" s="187"/>
      <c r="Q2137" s="187"/>
      <c r="R2137" s="187"/>
      <c r="S2137" s="187"/>
      <c r="T2137" s="188"/>
      <c r="AT2137" s="182" t="s">
        <v>167</v>
      </c>
      <c r="AU2137" s="182" t="s">
        <v>157</v>
      </c>
      <c r="AV2137" s="14" t="s">
        <v>157</v>
      </c>
      <c r="AW2137" s="14" t="s">
        <v>30</v>
      </c>
      <c r="AX2137" s="14" t="s">
        <v>76</v>
      </c>
      <c r="AY2137" s="182" t="s">
        <v>150</v>
      </c>
    </row>
    <row r="2138" spans="2:51" s="13" customFormat="1" ht="11.25">
      <c r="B2138" s="173"/>
      <c r="D2138" s="174" t="s">
        <v>167</v>
      </c>
      <c r="E2138" s="175" t="s">
        <v>1</v>
      </c>
      <c r="F2138" s="176" t="s">
        <v>476</v>
      </c>
      <c r="H2138" s="175" t="s">
        <v>1</v>
      </c>
      <c r="I2138" s="177"/>
      <c r="L2138" s="173"/>
      <c r="M2138" s="178"/>
      <c r="N2138" s="179"/>
      <c r="O2138" s="179"/>
      <c r="P2138" s="179"/>
      <c r="Q2138" s="179"/>
      <c r="R2138" s="179"/>
      <c r="S2138" s="179"/>
      <c r="T2138" s="180"/>
      <c r="AT2138" s="175" t="s">
        <v>167</v>
      </c>
      <c r="AU2138" s="175" t="s">
        <v>157</v>
      </c>
      <c r="AV2138" s="13" t="s">
        <v>81</v>
      </c>
      <c r="AW2138" s="13" t="s">
        <v>30</v>
      </c>
      <c r="AX2138" s="13" t="s">
        <v>76</v>
      </c>
      <c r="AY2138" s="175" t="s">
        <v>150</v>
      </c>
    </row>
    <row r="2139" spans="2:51" s="14" customFormat="1" ht="11.25">
      <c r="B2139" s="181"/>
      <c r="D2139" s="174" t="s">
        <v>167</v>
      </c>
      <c r="E2139" s="182" t="s">
        <v>1</v>
      </c>
      <c r="F2139" s="183" t="s">
        <v>1751</v>
      </c>
      <c r="H2139" s="184">
        <v>2.7</v>
      </c>
      <c r="I2139" s="185"/>
      <c r="L2139" s="181"/>
      <c r="M2139" s="186"/>
      <c r="N2139" s="187"/>
      <c r="O2139" s="187"/>
      <c r="P2139" s="187"/>
      <c r="Q2139" s="187"/>
      <c r="R2139" s="187"/>
      <c r="S2139" s="187"/>
      <c r="T2139" s="188"/>
      <c r="AT2139" s="182" t="s">
        <v>167</v>
      </c>
      <c r="AU2139" s="182" t="s">
        <v>157</v>
      </c>
      <c r="AV2139" s="14" t="s">
        <v>157</v>
      </c>
      <c r="AW2139" s="14" t="s">
        <v>30</v>
      </c>
      <c r="AX2139" s="14" t="s">
        <v>76</v>
      </c>
      <c r="AY2139" s="182" t="s">
        <v>150</v>
      </c>
    </row>
    <row r="2140" spans="2:51" s="13" customFormat="1" ht="11.25">
      <c r="B2140" s="173"/>
      <c r="D2140" s="174" t="s">
        <v>167</v>
      </c>
      <c r="E2140" s="175" t="s">
        <v>1</v>
      </c>
      <c r="F2140" s="176" t="s">
        <v>477</v>
      </c>
      <c r="H2140" s="175" t="s">
        <v>1</v>
      </c>
      <c r="I2140" s="177"/>
      <c r="L2140" s="173"/>
      <c r="M2140" s="178"/>
      <c r="N2140" s="179"/>
      <c r="O2140" s="179"/>
      <c r="P2140" s="179"/>
      <c r="Q2140" s="179"/>
      <c r="R2140" s="179"/>
      <c r="S2140" s="179"/>
      <c r="T2140" s="180"/>
      <c r="AT2140" s="175" t="s">
        <v>167</v>
      </c>
      <c r="AU2140" s="175" t="s">
        <v>157</v>
      </c>
      <c r="AV2140" s="13" t="s">
        <v>81</v>
      </c>
      <c r="AW2140" s="13" t="s">
        <v>30</v>
      </c>
      <c r="AX2140" s="13" t="s">
        <v>76</v>
      </c>
      <c r="AY2140" s="175" t="s">
        <v>150</v>
      </c>
    </row>
    <row r="2141" spans="2:51" s="14" customFormat="1" ht="11.25">
      <c r="B2141" s="181"/>
      <c r="D2141" s="174" t="s">
        <v>167</v>
      </c>
      <c r="E2141" s="182" t="s">
        <v>1</v>
      </c>
      <c r="F2141" s="183" t="s">
        <v>1751</v>
      </c>
      <c r="H2141" s="184">
        <v>2.7</v>
      </c>
      <c r="I2141" s="185"/>
      <c r="L2141" s="181"/>
      <c r="M2141" s="186"/>
      <c r="N2141" s="187"/>
      <c r="O2141" s="187"/>
      <c r="P2141" s="187"/>
      <c r="Q2141" s="187"/>
      <c r="R2141" s="187"/>
      <c r="S2141" s="187"/>
      <c r="T2141" s="188"/>
      <c r="AT2141" s="182" t="s">
        <v>167</v>
      </c>
      <c r="AU2141" s="182" t="s">
        <v>157</v>
      </c>
      <c r="AV2141" s="14" t="s">
        <v>157</v>
      </c>
      <c r="AW2141" s="14" t="s">
        <v>30</v>
      </c>
      <c r="AX2141" s="14" t="s">
        <v>76</v>
      </c>
      <c r="AY2141" s="182" t="s">
        <v>150</v>
      </c>
    </row>
    <row r="2142" spans="2:51" s="13" customFormat="1" ht="11.25">
      <c r="B2142" s="173"/>
      <c r="D2142" s="174" t="s">
        <v>167</v>
      </c>
      <c r="E2142" s="175" t="s">
        <v>1</v>
      </c>
      <c r="F2142" s="176" t="s">
        <v>478</v>
      </c>
      <c r="H2142" s="175" t="s">
        <v>1</v>
      </c>
      <c r="I2142" s="177"/>
      <c r="L2142" s="173"/>
      <c r="M2142" s="178"/>
      <c r="N2142" s="179"/>
      <c r="O2142" s="179"/>
      <c r="P2142" s="179"/>
      <c r="Q2142" s="179"/>
      <c r="R2142" s="179"/>
      <c r="S2142" s="179"/>
      <c r="T2142" s="180"/>
      <c r="AT2142" s="175" t="s">
        <v>167</v>
      </c>
      <c r="AU2142" s="175" t="s">
        <v>157</v>
      </c>
      <c r="AV2142" s="13" t="s">
        <v>81</v>
      </c>
      <c r="AW2142" s="13" t="s">
        <v>30</v>
      </c>
      <c r="AX2142" s="13" t="s">
        <v>76</v>
      </c>
      <c r="AY2142" s="175" t="s">
        <v>150</v>
      </c>
    </row>
    <row r="2143" spans="2:51" s="14" customFormat="1" ht="11.25">
      <c r="B2143" s="181"/>
      <c r="D2143" s="174" t="s">
        <v>167</v>
      </c>
      <c r="E2143" s="182" t="s">
        <v>1</v>
      </c>
      <c r="F2143" s="183" t="s">
        <v>1753</v>
      </c>
      <c r="H2143" s="184">
        <v>1.35</v>
      </c>
      <c r="I2143" s="185"/>
      <c r="L2143" s="181"/>
      <c r="M2143" s="186"/>
      <c r="N2143" s="187"/>
      <c r="O2143" s="187"/>
      <c r="P2143" s="187"/>
      <c r="Q2143" s="187"/>
      <c r="R2143" s="187"/>
      <c r="S2143" s="187"/>
      <c r="T2143" s="188"/>
      <c r="AT2143" s="182" t="s">
        <v>167</v>
      </c>
      <c r="AU2143" s="182" t="s">
        <v>157</v>
      </c>
      <c r="AV2143" s="14" t="s">
        <v>157</v>
      </c>
      <c r="AW2143" s="14" t="s">
        <v>30</v>
      </c>
      <c r="AX2143" s="14" t="s">
        <v>76</v>
      </c>
      <c r="AY2143" s="182" t="s">
        <v>150</v>
      </c>
    </row>
    <row r="2144" spans="2:51" s="16" customFormat="1" ht="11.25">
      <c r="B2144" s="197"/>
      <c r="D2144" s="174" t="s">
        <v>167</v>
      </c>
      <c r="E2144" s="198" t="s">
        <v>1</v>
      </c>
      <c r="F2144" s="199" t="s">
        <v>299</v>
      </c>
      <c r="H2144" s="200">
        <v>9.4500000000000011</v>
      </c>
      <c r="I2144" s="201"/>
      <c r="L2144" s="197"/>
      <c r="M2144" s="202"/>
      <c r="N2144" s="203"/>
      <c r="O2144" s="203"/>
      <c r="P2144" s="203"/>
      <c r="Q2144" s="203"/>
      <c r="R2144" s="203"/>
      <c r="S2144" s="203"/>
      <c r="T2144" s="204"/>
      <c r="AT2144" s="198" t="s">
        <v>167</v>
      </c>
      <c r="AU2144" s="198" t="s">
        <v>157</v>
      </c>
      <c r="AV2144" s="16" t="s">
        <v>162</v>
      </c>
      <c r="AW2144" s="16" t="s">
        <v>30</v>
      </c>
      <c r="AX2144" s="16" t="s">
        <v>76</v>
      </c>
      <c r="AY2144" s="198" t="s">
        <v>150</v>
      </c>
    </row>
    <row r="2145" spans="1:65" s="15" customFormat="1" ht="11.25">
      <c r="B2145" s="189"/>
      <c r="D2145" s="174" t="s">
        <v>167</v>
      </c>
      <c r="E2145" s="190" t="s">
        <v>1</v>
      </c>
      <c r="F2145" s="191" t="s">
        <v>173</v>
      </c>
      <c r="H2145" s="192">
        <v>32.625</v>
      </c>
      <c r="I2145" s="193"/>
      <c r="L2145" s="189"/>
      <c r="M2145" s="194"/>
      <c r="N2145" s="195"/>
      <c r="O2145" s="195"/>
      <c r="P2145" s="195"/>
      <c r="Q2145" s="195"/>
      <c r="R2145" s="195"/>
      <c r="S2145" s="195"/>
      <c r="T2145" s="196"/>
      <c r="AT2145" s="190" t="s">
        <v>167</v>
      </c>
      <c r="AU2145" s="190" t="s">
        <v>157</v>
      </c>
      <c r="AV2145" s="15" t="s">
        <v>156</v>
      </c>
      <c r="AW2145" s="15" t="s">
        <v>30</v>
      </c>
      <c r="AX2145" s="15" t="s">
        <v>81</v>
      </c>
      <c r="AY2145" s="190" t="s">
        <v>150</v>
      </c>
    </row>
    <row r="2146" spans="1:65" s="2" customFormat="1" ht="24" customHeight="1">
      <c r="A2146" s="33"/>
      <c r="B2146" s="158"/>
      <c r="C2146" s="159" t="s">
        <v>1754</v>
      </c>
      <c r="D2146" s="159" t="s">
        <v>152</v>
      </c>
      <c r="E2146" s="160" t="s">
        <v>1755</v>
      </c>
      <c r="F2146" s="161" t="s">
        <v>1756</v>
      </c>
      <c r="G2146" s="162" t="s">
        <v>1757</v>
      </c>
      <c r="H2146" s="164"/>
      <c r="I2146" s="164"/>
      <c r="J2146" s="163">
        <f>ROUND(I2146*H2146,3)</f>
        <v>0</v>
      </c>
      <c r="K2146" s="165"/>
      <c r="L2146" s="34"/>
      <c r="M2146" s="166" t="s">
        <v>1</v>
      </c>
      <c r="N2146" s="167" t="s">
        <v>42</v>
      </c>
      <c r="O2146" s="59"/>
      <c r="P2146" s="168">
        <f>O2146*H2146</f>
        <v>0</v>
      </c>
      <c r="Q2146" s="168">
        <v>0</v>
      </c>
      <c r="R2146" s="168">
        <f>Q2146*H2146</f>
        <v>0</v>
      </c>
      <c r="S2146" s="168">
        <v>0</v>
      </c>
      <c r="T2146" s="169">
        <f>S2146*H2146</f>
        <v>0</v>
      </c>
      <c r="U2146" s="33"/>
      <c r="V2146" s="33"/>
      <c r="W2146" s="33"/>
      <c r="X2146" s="33"/>
      <c r="Y2146" s="33"/>
      <c r="Z2146" s="33"/>
      <c r="AA2146" s="33"/>
      <c r="AB2146" s="33"/>
      <c r="AC2146" s="33"/>
      <c r="AD2146" s="33"/>
      <c r="AE2146" s="33"/>
      <c r="AR2146" s="170" t="s">
        <v>156</v>
      </c>
      <c r="AT2146" s="170" t="s">
        <v>152</v>
      </c>
      <c r="AU2146" s="170" t="s">
        <v>157</v>
      </c>
      <c r="AY2146" s="18" t="s">
        <v>150</v>
      </c>
      <c r="BE2146" s="171">
        <f>IF(N2146="základná",J2146,0)</f>
        <v>0</v>
      </c>
      <c r="BF2146" s="171">
        <f>IF(N2146="znížená",J2146,0)</f>
        <v>0</v>
      </c>
      <c r="BG2146" s="171">
        <f>IF(N2146="zákl. prenesená",J2146,0)</f>
        <v>0</v>
      </c>
      <c r="BH2146" s="171">
        <f>IF(N2146="zníž. prenesená",J2146,0)</f>
        <v>0</v>
      </c>
      <c r="BI2146" s="171">
        <f>IF(N2146="nulová",J2146,0)</f>
        <v>0</v>
      </c>
      <c r="BJ2146" s="18" t="s">
        <v>157</v>
      </c>
      <c r="BK2146" s="172">
        <f>ROUND(I2146*H2146,3)</f>
        <v>0</v>
      </c>
      <c r="BL2146" s="18" t="s">
        <v>156</v>
      </c>
      <c r="BM2146" s="170" t="s">
        <v>1758</v>
      </c>
    </row>
    <row r="2147" spans="1:65" s="12" customFormat="1" ht="22.9" customHeight="1">
      <c r="B2147" s="145"/>
      <c r="D2147" s="146" t="s">
        <v>75</v>
      </c>
      <c r="E2147" s="156" t="s">
        <v>1759</v>
      </c>
      <c r="F2147" s="156" t="s">
        <v>1760</v>
      </c>
      <c r="I2147" s="148"/>
      <c r="J2147" s="157">
        <f>BK2147</f>
        <v>0</v>
      </c>
      <c r="L2147" s="145"/>
      <c r="M2147" s="150"/>
      <c r="N2147" s="151"/>
      <c r="O2147" s="151"/>
      <c r="P2147" s="152">
        <f>SUM(P2148:P2152)</f>
        <v>0</v>
      </c>
      <c r="Q2147" s="151"/>
      <c r="R2147" s="152">
        <f>SUM(R2148:R2152)</f>
        <v>0.18819350000000001</v>
      </c>
      <c r="S2147" s="151"/>
      <c r="T2147" s="153">
        <f>SUM(T2148:T2152)</f>
        <v>0</v>
      </c>
      <c r="AR2147" s="146" t="s">
        <v>81</v>
      </c>
      <c r="AT2147" s="154" t="s">
        <v>75</v>
      </c>
      <c r="AU2147" s="154" t="s">
        <v>81</v>
      </c>
      <c r="AY2147" s="146" t="s">
        <v>150</v>
      </c>
      <c r="BK2147" s="155">
        <f>SUM(BK2148:BK2152)</f>
        <v>0</v>
      </c>
    </row>
    <row r="2148" spans="1:65" s="2" customFormat="1" ht="24" customHeight="1">
      <c r="A2148" s="33"/>
      <c r="B2148" s="158"/>
      <c r="C2148" s="159" t="s">
        <v>1761</v>
      </c>
      <c r="D2148" s="215" t="s">
        <v>152</v>
      </c>
      <c r="E2148" s="160" t="s">
        <v>1762</v>
      </c>
      <c r="F2148" s="161" t="s">
        <v>1763</v>
      </c>
      <c r="G2148" s="162" t="s">
        <v>155</v>
      </c>
      <c r="H2148" s="163">
        <v>769</v>
      </c>
      <c r="I2148" s="164"/>
      <c r="J2148" s="163">
        <f>ROUND(I2148*H2148,3)</f>
        <v>0</v>
      </c>
      <c r="K2148" s="165"/>
      <c r="L2148" s="34"/>
      <c r="M2148" s="166" t="s">
        <v>1</v>
      </c>
      <c r="N2148" s="167" t="s">
        <v>42</v>
      </c>
      <c r="O2148" s="59"/>
      <c r="P2148" s="168">
        <f>O2148*H2148</f>
        <v>0</v>
      </c>
      <c r="Q2148" s="168">
        <v>0</v>
      </c>
      <c r="R2148" s="168">
        <f>Q2148*H2148</f>
        <v>0</v>
      </c>
      <c r="S2148" s="168">
        <v>0</v>
      </c>
      <c r="T2148" s="169">
        <f>S2148*H2148</f>
        <v>0</v>
      </c>
      <c r="U2148" s="33"/>
      <c r="V2148" s="33"/>
      <c r="W2148" s="33"/>
      <c r="X2148" s="33"/>
      <c r="Y2148" s="33"/>
      <c r="Z2148" s="33"/>
      <c r="AA2148" s="33"/>
      <c r="AB2148" s="33"/>
      <c r="AC2148" s="33"/>
      <c r="AD2148" s="33"/>
      <c r="AE2148" s="33"/>
      <c r="AR2148" s="170" t="s">
        <v>156</v>
      </c>
      <c r="AT2148" s="170" t="s">
        <v>152</v>
      </c>
      <c r="AU2148" s="170" t="s">
        <v>157</v>
      </c>
      <c r="AY2148" s="18" t="s">
        <v>150</v>
      </c>
      <c r="BE2148" s="171">
        <f>IF(N2148="základná",J2148,0)</f>
        <v>0</v>
      </c>
      <c r="BF2148" s="171">
        <f>IF(N2148="znížená",J2148,0)</f>
        <v>0</v>
      </c>
      <c r="BG2148" s="171">
        <f>IF(N2148="zákl. prenesená",J2148,0)</f>
        <v>0</v>
      </c>
      <c r="BH2148" s="171">
        <f>IF(N2148="zníž. prenesená",J2148,0)</f>
        <v>0</v>
      </c>
      <c r="BI2148" s="171">
        <f>IF(N2148="nulová",J2148,0)</f>
        <v>0</v>
      </c>
      <c r="BJ2148" s="18" t="s">
        <v>157</v>
      </c>
      <c r="BK2148" s="172">
        <f>ROUND(I2148*H2148,3)</f>
        <v>0</v>
      </c>
      <c r="BL2148" s="18" t="s">
        <v>156</v>
      </c>
      <c r="BM2148" s="170" t="s">
        <v>1764</v>
      </c>
    </row>
    <row r="2149" spans="1:65" s="2" customFormat="1" ht="16.5" customHeight="1">
      <c r="A2149" s="33"/>
      <c r="B2149" s="158"/>
      <c r="C2149" s="205" t="s">
        <v>1765</v>
      </c>
      <c r="D2149" s="216" t="s">
        <v>368</v>
      </c>
      <c r="E2149" s="206" t="s">
        <v>1766</v>
      </c>
      <c r="F2149" s="207" t="s">
        <v>1767</v>
      </c>
      <c r="G2149" s="208" t="s">
        <v>155</v>
      </c>
      <c r="H2149" s="209">
        <v>884.35</v>
      </c>
      <c r="I2149" s="210"/>
      <c r="J2149" s="209">
        <f>ROUND(I2149*H2149,3)</f>
        <v>0</v>
      </c>
      <c r="K2149" s="211"/>
      <c r="L2149" s="212"/>
      <c r="M2149" s="213" t="s">
        <v>1</v>
      </c>
      <c r="N2149" s="214" t="s">
        <v>42</v>
      </c>
      <c r="O2149" s="59"/>
      <c r="P2149" s="168">
        <f>O2149*H2149</f>
        <v>0</v>
      </c>
      <c r="Q2149" s="168">
        <v>2.1000000000000001E-4</v>
      </c>
      <c r="R2149" s="168">
        <f>Q2149*H2149</f>
        <v>0.1857135</v>
      </c>
      <c r="S2149" s="168">
        <v>0</v>
      </c>
      <c r="T2149" s="169">
        <f>S2149*H2149</f>
        <v>0</v>
      </c>
      <c r="U2149" s="33"/>
      <c r="V2149" s="33"/>
      <c r="W2149" s="33"/>
      <c r="X2149" s="33"/>
      <c r="Y2149" s="33"/>
      <c r="Z2149" s="33"/>
      <c r="AA2149" s="33"/>
      <c r="AB2149" s="33"/>
      <c r="AC2149" s="33"/>
      <c r="AD2149" s="33"/>
      <c r="AE2149" s="33"/>
      <c r="AR2149" s="170" t="s">
        <v>189</v>
      </c>
      <c r="AT2149" s="170" t="s">
        <v>368</v>
      </c>
      <c r="AU2149" s="170" t="s">
        <v>157</v>
      </c>
      <c r="AY2149" s="18" t="s">
        <v>150</v>
      </c>
      <c r="BE2149" s="171">
        <f>IF(N2149="základná",J2149,0)</f>
        <v>0</v>
      </c>
      <c r="BF2149" s="171">
        <f>IF(N2149="znížená",J2149,0)</f>
        <v>0</v>
      </c>
      <c r="BG2149" s="171">
        <f>IF(N2149="zákl. prenesená",J2149,0)</f>
        <v>0</v>
      </c>
      <c r="BH2149" s="171">
        <f>IF(N2149="zníž. prenesená",J2149,0)</f>
        <v>0</v>
      </c>
      <c r="BI2149" s="171">
        <f>IF(N2149="nulová",J2149,0)</f>
        <v>0</v>
      </c>
      <c r="BJ2149" s="18" t="s">
        <v>157</v>
      </c>
      <c r="BK2149" s="172">
        <f>ROUND(I2149*H2149,3)</f>
        <v>0</v>
      </c>
      <c r="BL2149" s="18" t="s">
        <v>156</v>
      </c>
      <c r="BM2149" s="170" t="s">
        <v>1768</v>
      </c>
    </row>
    <row r="2150" spans="1:65" s="14" customFormat="1" ht="11.25">
      <c r="B2150" s="181"/>
      <c r="D2150" s="174" t="s">
        <v>167</v>
      </c>
      <c r="E2150" s="182" t="s">
        <v>1</v>
      </c>
      <c r="F2150" s="183" t="s">
        <v>1769</v>
      </c>
      <c r="H2150" s="184">
        <v>884.35</v>
      </c>
      <c r="I2150" s="185"/>
      <c r="L2150" s="181"/>
      <c r="M2150" s="186"/>
      <c r="N2150" s="187"/>
      <c r="O2150" s="187"/>
      <c r="P2150" s="187"/>
      <c r="Q2150" s="187"/>
      <c r="R2150" s="187"/>
      <c r="S2150" s="187"/>
      <c r="T2150" s="188"/>
      <c r="AT2150" s="182" t="s">
        <v>167</v>
      </c>
      <c r="AU2150" s="182" t="s">
        <v>157</v>
      </c>
      <c r="AV2150" s="14" t="s">
        <v>157</v>
      </c>
      <c r="AW2150" s="14" t="s">
        <v>30</v>
      </c>
      <c r="AX2150" s="14" t="s">
        <v>81</v>
      </c>
      <c r="AY2150" s="182" t="s">
        <v>150</v>
      </c>
    </row>
    <row r="2151" spans="1:65" s="2" customFormat="1" ht="16.5" customHeight="1">
      <c r="A2151" s="33"/>
      <c r="B2151" s="158"/>
      <c r="C2151" s="205" t="s">
        <v>1770</v>
      </c>
      <c r="D2151" s="205" t="s">
        <v>368</v>
      </c>
      <c r="E2151" s="206" t="s">
        <v>1771</v>
      </c>
      <c r="F2151" s="207" t="s">
        <v>1772</v>
      </c>
      <c r="G2151" s="208" t="s">
        <v>350</v>
      </c>
      <c r="H2151" s="209">
        <v>4</v>
      </c>
      <c r="I2151" s="210"/>
      <c r="J2151" s="209">
        <f>ROUND(I2151*H2151,3)</f>
        <v>0</v>
      </c>
      <c r="K2151" s="211"/>
      <c r="L2151" s="212"/>
      <c r="M2151" s="213" t="s">
        <v>1</v>
      </c>
      <c r="N2151" s="214" t="s">
        <v>42</v>
      </c>
      <c r="O2151" s="59"/>
      <c r="P2151" s="168">
        <f>O2151*H2151</f>
        <v>0</v>
      </c>
      <c r="Q2151" s="168">
        <v>6.2E-4</v>
      </c>
      <c r="R2151" s="168">
        <f>Q2151*H2151</f>
        <v>2.48E-3</v>
      </c>
      <c r="S2151" s="168">
        <v>0</v>
      </c>
      <c r="T2151" s="169">
        <f>S2151*H2151</f>
        <v>0</v>
      </c>
      <c r="U2151" s="33"/>
      <c r="V2151" s="33"/>
      <c r="W2151" s="33"/>
      <c r="X2151" s="33"/>
      <c r="Y2151" s="33"/>
      <c r="Z2151" s="33"/>
      <c r="AA2151" s="33"/>
      <c r="AB2151" s="33"/>
      <c r="AC2151" s="33"/>
      <c r="AD2151" s="33"/>
      <c r="AE2151" s="33"/>
      <c r="AR2151" s="170" t="s">
        <v>189</v>
      </c>
      <c r="AT2151" s="170" t="s">
        <v>368</v>
      </c>
      <c r="AU2151" s="170" t="s">
        <v>157</v>
      </c>
      <c r="AY2151" s="18" t="s">
        <v>150</v>
      </c>
      <c r="BE2151" s="171">
        <f>IF(N2151="základná",J2151,0)</f>
        <v>0</v>
      </c>
      <c r="BF2151" s="171">
        <f>IF(N2151="znížená",J2151,0)</f>
        <v>0</v>
      </c>
      <c r="BG2151" s="171">
        <f>IF(N2151="zákl. prenesená",J2151,0)</f>
        <v>0</v>
      </c>
      <c r="BH2151" s="171">
        <f>IF(N2151="zníž. prenesená",J2151,0)</f>
        <v>0</v>
      </c>
      <c r="BI2151" s="171">
        <f>IF(N2151="nulová",J2151,0)</f>
        <v>0</v>
      </c>
      <c r="BJ2151" s="18" t="s">
        <v>157</v>
      </c>
      <c r="BK2151" s="172">
        <f>ROUND(I2151*H2151,3)</f>
        <v>0</v>
      </c>
      <c r="BL2151" s="18" t="s">
        <v>156</v>
      </c>
      <c r="BM2151" s="170" t="s">
        <v>1773</v>
      </c>
    </row>
    <row r="2152" spans="1:65" s="2" customFormat="1" ht="24" customHeight="1">
      <c r="A2152" s="33"/>
      <c r="B2152" s="158"/>
      <c r="C2152" s="159" t="s">
        <v>1774</v>
      </c>
      <c r="D2152" s="159" t="s">
        <v>152</v>
      </c>
      <c r="E2152" s="160" t="s">
        <v>1775</v>
      </c>
      <c r="F2152" s="161" t="s">
        <v>1776</v>
      </c>
      <c r="G2152" s="162" t="s">
        <v>1757</v>
      </c>
      <c r="H2152" s="164"/>
      <c r="I2152" s="164"/>
      <c r="J2152" s="163">
        <f>ROUND(I2152*H2152,3)</f>
        <v>0</v>
      </c>
      <c r="K2152" s="165"/>
      <c r="L2152" s="34"/>
      <c r="M2152" s="166" t="s">
        <v>1</v>
      </c>
      <c r="N2152" s="167" t="s">
        <v>42</v>
      </c>
      <c r="O2152" s="59"/>
      <c r="P2152" s="168">
        <f>O2152*H2152</f>
        <v>0</v>
      </c>
      <c r="Q2152" s="168">
        <v>0</v>
      </c>
      <c r="R2152" s="168">
        <f>Q2152*H2152</f>
        <v>0</v>
      </c>
      <c r="S2152" s="168">
        <v>0</v>
      </c>
      <c r="T2152" s="169">
        <f>S2152*H2152</f>
        <v>0</v>
      </c>
      <c r="U2152" s="33"/>
      <c r="V2152" s="33"/>
      <c r="W2152" s="33"/>
      <c r="X2152" s="33"/>
      <c r="Y2152" s="33"/>
      <c r="Z2152" s="33"/>
      <c r="AA2152" s="33"/>
      <c r="AB2152" s="33"/>
      <c r="AC2152" s="33"/>
      <c r="AD2152" s="33"/>
      <c r="AE2152" s="33"/>
      <c r="AR2152" s="170" t="s">
        <v>156</v>
      </c>
      <c r="AT2152" s="170" t="s">
        <v>152</v>
      </c>
      <c r="AU2152" s="170" t="s">
        <v>157</v>
      </c>
      <c r="AY2152" s="18" t="s">
        <v>150</v>
      </c>
      <c r="BE2152" s="171">
        <f>IF(N2152="základná",J2152,0)</f>
        <v>0</v>
      </c>
      <c r="BF2152" s="171">
        <f>IF(N2152="znížená",J2152,0)</f>
        <v>0</v>
      </c>
      <c r="BG2152" s="171">
        <f>IF(N2152="zákl. prenesená",J2152,0)</f>
        <v>0</v>
      </c>
      <c r="BH2152" s="171">
        <f>IF(N2152="zníž. prenesená",J2152,0)</f>
        <v>0</v>
      </c>
      <c r="BI2152" s="171">
        <f>IF(N2152="nulová",J2152,0)</f>
        <v>0</v>
      </c>
      <c r="BJ2152" s="18" t="s">
        <v>157</v>
      </c>
      <c r="BK2152" s="172">
        <f>ROUND(I2152*H2152,3)</f>
        <v>0</v>
      </c>
      <c r="BL2152" s="18" t="s">
        <v>156</v>
      </c>
      <c r="BM2152" s="170" t="s">
        <v>1777</v>
      </c>
    </row>
    <row r="2153" spans="1:65" s="12" customFormat="1" ht="22.9" customHeight="1">
      <c r="B2153" s="145"/>
      <c r="D2153" s="146" t="s">
        <v>75</v>
      </c>
      <c r="E2153" s="156" t="s">
        <v>1778</v>
      </c>
      <c r="F2153" s="156" t="s">
        <v>1779</v>
      </c>
      <c r="I2153" s="148"/>
      <c r="J2153" s="157">
        <f>BK2153</f>
        <v>0</v>
      </c>
      <c r="L2153" s="145"/>
      <c r="M2153" s="150"/>
      <c r="N2153" s="151"/>
      <c r="O2153" s="151"/>
      <c r="P2153" s="152">
        <f>SUM(P2154:P2411)</f>
        <v>0</v>
      </c>
      <c r="Q2153" s="151"/>
      <c r="R2153" s="152">
        <f>SUM(R2154:R2411)</f>
        <v>45.492989675000018</v>
      </c>
      <c r="S2153" s="151"/>
      <c r="T2153" s="153">
        <f>SUM(T2154:T2411)</f>
        <v>66.031610000000001</v>
      </c>
      <c r="AR2153" s="146" t="s">
        <v>81</v>
      </c>
      <c r="AT2153" s="154" t="s">
        <v>75</v>
      </c>
      <c r="AU2153" s="154" t="s">
        <v>81</v>
      </c>
      <c r="AY2153" s="146" t="s">
        <v>150</v>
      </c>
      <c r="BK2153" s="155">
        <f>SUM(BK2154:BK2411)</f>
        <v>0</v>
      </c>
    </row>
    <row r="2154" spans="1:65" s="2" customFormat="1" ht="24" customHeight="1">
      <c r="A2154" s="33"/>
      <c r="B2154" s="158"/>
      <c r="C2154" s="159" t="s">
        <v>1780</v>
      </c>
      <c r="D2154" s="159" t="s">
        <v>152</v>
      </c>
      <c r="E2154" s="160" t="s">
        <v>1781</v>
      </c>
      <c r="F2154" s="161" t="s">
        <v>1782</v>
      </c>
      <c r="G2154" s="162" t="s">
        <v>459</v>
      </c>
      <c r="H2154" s="163">
        <v>160</v>
      </c>
      <c r="I2154" s="164"/>
      <c r="J2154" s="163">
        <f>ROUND(I2154*H2154,3)</f>
        <v>0</v>
      </c>
      <c r="K2154" s="165"/>
      <c r="L2154" s="34"/>
      <c r="M2154" s="166" t="s">
        <v>1</v>
      </c>
      <c r="N2154" s="167" t="s">
        <v>42</v>
      </c>
      <c r="O2154" s="59"/>
      <c r="P2154" s="168">
        <f>O2154*H2154</f>
        <v>0</v>
      </c>
      <c r="Q2154" s="168">
        <v>0</v>
      </c>
      <c r="R2154" s="168">
        <f>Q2154*H2154</f>
        <v>0</v>
      </c>
      <c r="S2154" s="168">
        <v>0</v>
      </c>
      <c r="T2154" s="169">
        <f>S2154*H2154</f>
        <v>0</v>
      </c>
      <c r="U2154" s="33"/>
      <c r="V2154" s="33"/>
      <c r="W2154" s="33"/>
      <c r="X2154" s="33"/>
      <c r="Y2154" s="33"/>
      <c r="Z2154" s="33"/>
      <c r="AA2154" s="33"/>
      <c r="AB2154" s="33"/>
      <c r="AC2154" s="33"/>
      <c r="AD2154" s="33"/>
      <c r="AE2154" s="33"/>
      <c r="AR2154" s="170" t="s">
        <v>156</v>
      </c>
      <c r="AT2154" s="170" t="s">
        <v>152</v>
      </c>
      <c r="AU2154" s="170" t="s">
        <v>157</v>
      </c>
      <c r="AY2154" s="18" t="s">
        <v>150</v>
      </c>
      <c r="BE2154" s="171">
        <f>IF(N2154="základná",J2154,0)</f>
        <v>0</v>
      </c>
      <c r="BF2154" s="171">
        <f>IF(N2154="znížená",J2154,0)</f>
        <v>0</v>
      </c>
      <c r="BG2154" s="171">
        <f>IF(N2154="zákl. prenesená",J2154,0)</f>
        <v>0</v>
      </c>
      <c r="BH2154" s="171">
        <f>IF(N2154="zníž. prenesená",J2154,0)</f>
        <v>0</v>
      </c>
      <c r="BI2154" s="171">
        <f>IF(N2154="nulová",J2154,0)</f>
        <v>0</v>
      </c>
      <c r="BJ2154" s="18" t="s">
        <v>157</v>
      </c>
      <c r="BK2154" s="172">
        <f>ROUND(I2154*H2154,3)</f>
        <v>0</v>
      </c>
      <c r="BL2154" s="18" t="s">
        <v>156</v>
      </c>
      <c r="BM2154" s="170" t="s">
        <v>1783</v>
      </c>
    </row>
    <row r="2155" spans="1:65" s="14" customFormat="1" ht="11.25">
      <c r="B2155" s="181"/>
      <c r="D2155" s="174" t="s">
        <v>167</v>
      </c>
      <c r="E2155" s="182" t="s">
        <v>1</v>
      </c>
      <c r="F2155" s="183" t="s">
        <v>1784</v>
      </c>
      <c r="H2155" s="184">
        <v>160</v>
      </c>
      <c r="I2155" s="185"/>
      <c r="L2155" s="181"/>
      <c r="M2155" s="186"/>
      <c r="N2155" s="187"/>
      <c r="O2155" s="187"/>
      <c r="P2155" s="187"/>
      <c r="Q2155" s="187"/>
      <c r="R2155" s="187"/>
      <c r="S2155" s="187"/>
      <c r="T2155" s="188"/>
      <c r="AT2155" s="182" t="s">
        <v>167</v>
      </c>
      <c r="AU2155" s="182" t="s">
        <v>157</v>
      </c>
      <c r="AV2155" s="14" t="s">
        <v>157</v>
      </c>
      <c r="AW2155" s="14" t="s">
        <v>30</v>
      </c>
      <c r="AX2155" s="14" t="s">
        <v>81</v>
      </c>
      <c r="AY2155" s="182" t="s">
        <v>150</v>
      </c>
    </row>
    <row r="2156" spans="1:65" s="2" customFormat="1" ht="24" customHeight="1">
      <c r="A2156" s="33"/>
      <c r="B2156" s="158"/>
      <c r="C2156" s="159" t="s">
        <v>1785</v>
      </c>
      <c r="D2156" s="159" t="s">
        <v>152</v>
      </c>
      <c r="E2156" s="160" t="s">
        <v>1786</v>
      </c>
      <c r="F2156" s="161" t="s">
        <v>1787</v>
      </c>
      <c r="G2156" s="162" t="s">
        <v>459</v>
      </c>
      <c r="H2156" s="163">
        <v>160</v>
      </c>
      <c r="I2156" s="164"/>
      <c r="J2156" s="163">
        <f>ROUND(I2156*H2156,3)</f>
        <v>0</v>
      </c>
      <c r="K2156" s="165"/>
      <c r="L2156" s="34"/>
      <c r="M2156" s="166" t="s">
        <v>1</v>
      </c>
      <c r="N2156" s="167" t="s">
        <v>42</v>
      </c>
      <c r="O2156" s="59"/>
      <c r="P2156" s="168">
        <f>O2156*H2156</f>
        <v>0</v>
      </c>
      <c r="Q2156" s="168">
        <v>3.0000000000000001E-5</v>
      </c>
      <c r="R2156" s="168">
        <f>Q2156*H2156</f>
        <v>4.8000000000000004E-3</v>
      </c>
      <c r="S2156" s="168">
        <v>0</v>
      </c>
      <c r="T2156" s="169">
        <f>S2156*H2156</f>
        <v>0</v>
      </c>
      <c r="U2156" s="33"/>
      <c r="V2156" s="33"/>
      <c r="W2156" s="33"/>
      <c r="X2156" s="33"/>
      <c r="Y2156" s="33"/>
      <c r="Z2156" s="33"/>
      <c r="AA2156" s="33"/>
      <c r="AB2156" s="33"/>
      <c r="AC2156" s="33"/>
      <c r="AD2156" s="33"/>
      <c r="AE2156" s="33"/>
      <c r="AR2156" s="170" t="s">
        <v>156</v>
      </c>
      <c r="AT2156" s="170" t="s">
        <v>152</v>
      </c>
      <c r="AU2156" s="170" t="s">
        <v>157</v>
      </c>
      <c r="AY2156" s="18" t="s">
        <v>150</v>
      </c>
      <c r="BE2156" s="171">
        <f>IF(N2156="základná",J2156,0)</f>
        <v>0</v>
      </c>
      <c r="BF2156" s="171">
        <f>IF(N2156="znížená",J2156,0)</f>
        <v>0</v>
      </c>
      <c r="BG2156" s="171">
        <f>IF(N2156="zákl. prenesená",J2156,0)</f>
        <v>0</v>
      </c>
      <c r="BH2156" s="171">
        <f>IF(N2156="zníž. prenesená",J2156,0)</f>
        <v>0</v>
      </c>
      <c r="BI2156" s="171">
        <f>IF(N2156="nulová",J2156,0)</f>
        <v>0</v>
      </c>
      <c r="BJ2156" s="18" t="s">
        <v>157</v>
      </c>
      <c r="BK2156" s="172">
        <f>ROUND(I2156*H2156,3)</f>
        <v>0</v>
      </c>
      <c r="BL2156" s="18" t="s">
        <v>156</v>
      </c>
      <c r="BM2156" s="170" t="s">
        <v>1788</v>
      </c>
    </row>
    <row r="2157" spans="1:65" s="2" customFormat="1" ht="24" customHeight="1">
      <c r="A2157" s="33"/>
      <c r="B2157" s="158"/>
      <c r="C2157" s="159" t="s">
        <v>1789</v>
      </c>
      <c r="D2157" s="159" t="s">
        <v>152</v>
      </c>
      <c r="E2157" s="160" t="s">
        <v>1790</v>
      </c>
      <c r="F2157" s="161" t="s">
        <v>1791</v>
      </c>
      <c r="G2157" s="162" t="s">
        <v>155</v>
      </c>
      <c r="H2157" s="163">
        <v>48</v>
      </c>
      <c r="I2157" s="164"/>
      <c r="J2157" s="163">
        <f>ROUND(I2157*H2157,3)</f>
        <v>0</v>
      </c>
      <c r="K2157" s="165"/>
      <c r="L2157" s="34"/>
      <c r="M2157" s="166" t="s">
        <v>1</v>
      </c>
      <c r="N2157" s="167" t="s">
        <v>42</v>
      </c>
      <c r="O2157" s="59"/>
      <c r="P2157" s="168">
        <f>O2157*H2157</f>
        <v>0</v>
      </c>
      <c r="Q2157" s="168">
        <v>0</v>
      </c>
      <c r="R2157" s="168">
        <f>Q2157*H2157</f>
        <v>0</v>
      </c>
      <c r="S2157" s="168">
        <v>0.18099999999999999</v>
      </c>
      <c r="T2157" s="169">
        <f>S2157*H2157</f>
        <v>8.6879999999999988</v>
      </c>
      <c r="U2157" s="33"/>
      <c r="V2157" s="33"/>
      <c r="W2157" s="33"/>
      <c r="X2157" s="33"/>
      <c r="Y2157" s="33"/>
      <c r="Z2157" s="33"/>
      <c r="AA2157" s="33"/>
      <c r="AB2157" s="33"/>
      <c r="AC2157" s="33"/>
      <c r="AD2157" s="33"/>
      <c r="AE2157" s="33"/>
      <c r="AR2157" s="170" t="s">
        <v>156</v>
      </c>
      <c r="AT2157" s="170" t="s">
        <v>152</v>
      </c>
      <c r="AU2157" s="170" t="s">
        <v>157</v>
      </c>
      <c r="AY2157" s="18" t="s">
        <v>150</v>
      </c>
      <c r="BE2157" s="171">
        <f>IF(N2157="základná",J2157,0)</f>
        <v>0</v>
      </c>
      <c r="BF2157" s="171">
        <f>IF(N2157="znížená",J2157,0)</f>
        <v>0</v>
      </c>
      <c r="BG2157" s="171">
        <f>IF(N2157="zákl. prenesená",J2157,0)</f>
        <v>0</v>
      </c>
      <c r="BH2157" s="171">
        <f>IF(N2157="zníž. prenesená",J2157,0)</f>
        <v>0</v>
      </c>
      <c r="BI2157" s="171">
        <f>IF(N2157="nulová",J2157,0)</f>
        <v>0</v>
      </c>
      <c r="BJ2157" s="18" t="s">
        <v>157</v>
      </c>
      <c r="BK2157" s="172">
        <f>ROUND(I2157*H2157,3)</f>
        <v>0</v>
      </c>
      <c r="BL2157" s="18" t="s">
        <v>156</v>
      </c>
      <c r="BM2157" s="170" t="s">
        <v>1792</v>
      </c>
    </row>
    <row r="2158" spans="1:65" s="14" customFormat="1" ht="11.25">
      <c r="B2158" s="181"/>
      <c r="D2158" s="174" t="s">
        <v>167</v>
      </c>
      <c r="E2158" s="182" t="s">
        <v>1</v>
      </c>
      <c r="F2158" s="183" t="s">
        <v>1793</v>
      </c>
      <c r="H2158" s="184">
        <v>48</v>
      </c>
      <c r="I2158" s="185"/>
      <c r="L2158" s="181"/>
      <c r="M2158" s="186"/>
      <c r="N2158" s="187"/>
      <c r="O2158" s="187"/>
      <c r="P2158" s="187"/>
      <c r="Q2158" s="187"/>
      <c r="R2158" s="187"/>
      <c r="S2158" s="187"/>
      <c r="T2158" s="188"/>
      <c r="AT2158" s="182" t="s">
        <v>167</v>
      </c>
      <c r="AU2158" s="182" t="s">
        <v>157</v>
      </c>
      <c r="AV2158" s="14" t="s">
        <v>157</v>
      </c>
      <c r="AW2158" s="14" t="s">
        <v>30</v>
      </c>
      <c r="AX2158" s="14" t="s">
        <v>81</v>
      </c>
      <c r="AY2158" s="182" t="s">
        <v>150</v>
      </c>
    </row>
    <row r="2159" spans="1:65" s="2" customFormat="1" ht="24" customHeight="1">
      <c r="A2159" s="33"/>
      <c r="B2159" s="158"/>
      <c r="C2159" s="159" t="s">
        <v>1794</v>
      </c>
      <c r="D2159" s="159" t="s">
        <v>152</v>
      </c>
      <c r="E2159" s="160" t="s">
        <v>1795</v>
      </c>
      <c r="F2159" s="161" t="s">
        <v>1796</v>
      </c>
      <c r="G2159" s="162" t="s">
        <v>155</v>
      </c>
      <c r="H2159" s="163">
        <v>48</v>
      </c>
      <c r="I2159" s="164"/>
      <c r="J2159" s="163">
        <f>ROUND(I2159*H2159,3)</f>
        <v>0</v>
      </c>
      <c r="K2159" s="165"/>
      <c r="L2159" s="34"/>
      <c r="M2159" s="166" t="s">
        <v>1</v>
      </c>
      <c r="N2159" s="167" t="s">
        <v>42</v>
      </c>
      <c r="O2159" s="59"/>
      <c r="P2159" s="168">
        <f>O2159*H2159</f>
        <v>0</v>
      </c>
      <c r="Q2159" s="168">
        <v>0</v>
      </c>
      <c r="R2159" s="168">
        <f>Q2159*H2159</f>
        <v>0</v>
      </c>
      <c r="S2159" s="168">
        <v>0.5</v>
      </c>
      <c r="T2159" s="169">
        <f>S2159*H2159</f>
        <v>24</v>
      </c>
      <c r="U2159" s="33"/>
      <c r="V2159" s="33"/>
      <c r="W2159" s="33"/>
      <c r="X2159" s="33"/>
      <c r="Y2159" s="33"/>
      <c r="Z2159" s="33"/>
      <c r="AA2159" s="33"/>
      <c r="AB2159" s="33"/>
      <c r="AC2159" s="33"/>
      <c r="AD2159" s="33"/>
      <c r="AE2159" s="33"/>
      <c r="AR2159" s="170" t="s">
        <v>156</v>
      </c>
      <c r="AT2159" s="170" t="s">
        <v>152</v>
      </c>
      <c r="AU2159" s="170" t="s">
        <v>157</v>
      </c>
      <c r="AY2159" s="18" t="s">
        <v>150</v>
      </c>
      <c r="BE2159" s="171">
        <f>IF(N2159="základná",J2159,0)</f>
        <v>0</v>
      </c>
      <c r="BF2159" s="171">
        <f>IF(N2159="znížená",J2159,0)</f>
        <v>0</v>
      </c>
      <c r="BG2159" s="171">
        <f>IF(N2159="zákl. prenesená",J2159,0)</f>
        <v>0</v>
      </c>
      <c r="BH2159" s="171">
        <f>IF(N2159="zníž. prenesená",J2159,0)</f>
        <v>0</v>
      </c>
      <c r="BI2159" s="171">
        <f>IF(N2159="nulová",J2159,0)</f>
        <v>0</v>
      </c>
      <c r="BJ2159" s="18" t="s">
        <v>157</v>
      </c>
      <c r="BK2159" s="172">
        <f>ROUND(I2159*H2159,3)</f>
        <v>0</v>
      </c>
      <c r="BL2159" s="18" t="s">
        <v>156</v>
      </c>
      <c r="BM2159" s="170" t="s">
        <v>1797</v>
      </c>
    </row>
    <row r="2160" spans="1:65" s="2" customFormat="1" ht="16.5" customHeight="1">
      <c r="A2160" s="33"/>
      <c r="B2160" s="158"/>
      <c r="C2160" s="159" t="s">
        <v>1798</v>
      </c>
      <c r="D2160" s="159" t="s">
        <v>152</v>
      </c>
      <c r="E2160" s="160" t="s">
        <v>1799</v>
      </c>
      <c r="F2160" s="161" t="s">
        <v>1800</v>
      </c>
      <c r="G2160" s="162" t="s">
        <v>165</v>
      </c>
      <c r="H2160" s="163">
        <v>88</v>
      </c>
      <c r="I2160" s="164"/>
      <c r="J2160" s="163">
        <f>ROUND(I2160*H2160,3)</f>
        <v>0</v>
      </c>
      <c r="K2160" s="165"/>
      <c r="L2160" s="34"/>
      <c r="M2160" s="166" t="s">
        <v>1</v>
      </c>
      <c r="N2160" s="167" t="s">
        <v>42</v>
      </c>
      <c r="O2160" s="59"/>
      <c r="P2160" s="168">
        <f>O2160*H2160</f>
        <v>0</v>
      </c>
      <c r="Q2160" s="168">
        <v>0</v>
      </c>
      <c r="R2160" s="168">
        <f>Q2160*H2160</f>
        <v>0</v>
      </c>
      <c r="S2160" s="168">
        <v>0</v>
      </c>
      <c r="T2160" s="169">
        <f>S2160*H2160</f>
        <v>0</v>
      </c>
      <c r="U2160" s="33"/>
      <c r="V2160" s="33"/>
      <c r="W2160" s="33"/>
      <c r="X2160" s="33"/>
      <c r="Y2160" s="33"/>
      <c r="Z2160" s="33"/>
      <c r="AA2160" s="33"/>
      <c r="AB2160" s="33"/>
      <c r="AC2160" s="33"/>
      <c r="AD2160" s="33"/>
      <c r="AE2160" s="33"/>
      <c r="AR2160" s="170" t="s">
        <v>156</v>
      </c>
      <c r="AT2160" s="170" t="s">
        <v>152</v>
      </c>
      <c r="AU2160" s="170" t="s">
        <v>157</v>
      </c>
      <c r="AY2160" s="18" t="s">
        <v>150</v>
      </c>
      <c r="BE2160" s="171">
        <f>IF(N2160="základná",J2160,0)</f>
        <v>0</v>
      </c>
      <c r="BF2160" s="171">
        <f>IF(N2160="znížená",J2160,0)</f>
        <v>0</v>
      </c>
      <c r="BG2160" s="171">
        <f>IF(N2160="zákl. prenesená",J2160,0)</f>
        <v>0</v>
      </c>
      <c r="BH2160" s="171">
        <f>IF(N2160="zníž. prenesená",J2160,0)</f>
        <v>0</v>
      </c>
      <c r="BI2160" s="171">
        <f>IF(N2160="nulová",J2160,0)</f>
        <v>0</v>
      </c>
      <c r="BJ2160" s="18" t="s">
        <v>157</v>
      </c>
      <c r="BK2160" s="172">
        <f>ROUND(I2160*H2160,3)</f>
        <v>0</v>
      </c>
      <c r="BL2160" s="18" t="s">
        <v>156</v>
      </c>
      <c r="BM2160" s="170" t="s">
        <v>1801</v>
      </c>
    </row>
    <row r="2161" spans="1:65" s="13" customFormat="1" ht="11.25">
      <c r="B2161" s="173"/>
      <c r="D2161" s="174" t="s">
        <v>167</v>
      </c>
      <c r="E2161" s="175" t="s">
        <v>1</v>
      </c>
      <c r="F2161" s="176" t="s">
        <v>1802</v>
      </c>
      <c r="H2161" s="175" t="s">
        <v>1</v>
      </c>
      <c r="I2161" s="177"/>
      <c r="L2161" s="173"/>
      <c r="M2161" s="178"/>
      <c r="N2161" s="179"/>
      <c r="O2161" s="179"/>
      <c r="P2161" s="179"/>
      <c r="Q2161" s="179"/>
      <c r="R2161" s="179"/>
      <c r="S2161" s="179"/>
      <c r="T2161" s="180"/>
      <c r="AT2161" s="175" t="s">
        <v>167</v>
      </c>
      <c r="AU2161" s="175" t="s">
        <v>157</v>
      </c>
      <c r="AV2161" s="13" t="s">
        <v>81</v>
      </c>
      <c r="AW2161" s="13" t="s">
        <v>30</v>
      </c>
      <c r="AX2161" s="13" t="s">
        <v>76</v>
      </c>
      <c r="AY2161" s="175" t="s">
        <v>150</v>
      </c>
    </row>
    <row r="2162" spans="1:65" s="14" customFormat="1" ht="11.25">
      <c r="B2162" s="181"/>
      <c r="D2162" s="174" t="s">
        <v>167</v>
      </c>
      <c r="E2162" s="182" t="s">
        <v>1</v>
      </c>
      <c r="F2162" s="183" t="s">
        <v>1803</v>
      </c>
      <c r="H2162" s="184">
        <v>80</v>
      </c>
      <c r="I2162" s="185"/>
      <c r="L2162" s="181"/>
      <c r="M2162" s="186"/>
      <c r="N2162" s="187"/>
      <c r="O2162" s="187"/>
      <c r="P2162" s="187"/>
      <c r="Q2162" s="187"/>
      <c r="R2162" s="187"/>
      <c r="S2162" s="187"/>
      <c r="T2162" s="188"/>
      <c r="AT2162" s="182" t="s">
        <v>167</v>
      </c>
      <c r="AU2162" s="182" t="s">
        <v>157</v>
      </c>
      <c r="AV2162" s="14" t="s">
        <v>157</v>
      </c>
      <c r="AW2162" s="14" t="s">
        <v>30</v>
      </c>
      <c r="AX2162" s="14" t="s">
        <v>76</v>
      </c>
      <c r="AY2162" s="182" t="s">
        <v>150</v>
      </c>
    </row>
    <row r="2163" spans="1:65" s="13" customFormat="1" ht="11.25">
      <c r="B2163" s="173"/>
      <c r="D2163" s="174" t="s">
        <v>167</v>
      </c>
      <c r="E2163" s="175" t="s">
        <v>1</v>
      </c>
      <c r="F2163" s="176" t="s">
        <v>1804</v>
      </c>
      <c r="H2163" s="175" t="s">
        <v>1</v>
      </c>
      <c r="I2163" s="177"/>
      <c r="L2163" s="173"/>
      <c r="M2163" s="178"/>
      <c r="N2163" s="179"/>
      <c r="O2163" s="179"/>
      <c r="P2163" s="179"/>
      <c r="Q2163" s="179"/>
      <c r="R2163" s="179"/>
      <c r="S2163" s="179"/>
      <c r="T2163" s="180"/>
      <c r="AT2163" s="175" t="s">
        <v>167</v>
      </c>
      <c r="AU2163" s="175" t="s">
        <v>157</v>
      </c>
      <c r="AV2163" s="13" t="s">
        <v>81</v>
      </c>
      <c r="AW2163" s="13" t="s">
        <v>30</v>
      </c>
      <c r="AX2163" s="13" t="s">
        <v>76</v>
      </c>
      <c r="AY2163" s="175" t="s">
        <v>150</v>
      </c>
    </row>
    <row r="2164" spans="1:65" s="14" customFormat="1" ht="11.25">
      <c r="B2164" s="181"/>
      <c r="D2164" s="174" t="s">
        <v>167</v>
      </c>
      <c r="E2164" s="182" t="s">
        <v>1</v>
      </c>
      <c r="F2164" s="183" t="s">
        <v>1805</v>
      </c>
      <c r="H2164" s="184">
        <v>8</v>
      </c>
      <c r="I2164" s="185"/>
      <c r="L2164" s="181"/>
      <c r="M2164" s="186"/>
      <c r="N2164" s="187"/>
      <c r="O2164" s="187"/>
      <c r="P2164" s="187"/>
      <c r="Q2164" s="187"/>
      <c r="R2164" s="187"/>
      <c r="S2164" s="187"/>
      <c r="T2164" s="188"/>
      <c r="AT2164" s="182" t="s">
        <v>167</v>
      </c>
      <c r="AU2164" s="182" t="s">
        <v>157</v>
      </c>
      <c r="AV2164" s="14" t="s">
        <v>157</v>
      </c>
      <c r="AW2164" s="14" t="s">
        <v>30</v>
      </c>
      <c r="AX2164" s="14" t="s">
        <v>76</v>
      </c>
      <c r="AY2164" s="182" t="s">
        <v>150</v>
      </c>
    </row>
    <row r="2165" spans="1:65" s="15" customFormat="1" ht="11.25">
      <c r="B2165" s="189"/>
      <c r="D2165" s="174" t="s">
        <v>167</v>
      </c>
      <c r="E2165" s="190" t="s">
        <v>1</v>
      </c>
      <c r="F2165" s="191" t="s">
        <v>173</v>
      </c>
      <c r="H2165" s="192">
        <v>88</v>
      </c>
      <c r="I2165" s="193"/>
      <c r="L2165" s="189"/>
      <c r="M2165" s="194"/>
      <c r="N2165" s="195"/>
      <c r="O2165" s="195"/>
      <c r="P2165" s="195"/>
      <c r="Q2165" s="195"/>
      <c r="R2165" s="195"/>
      <c r="S2165" s="195"/>
      <c r="T2165" s="196"/>
      <c r="AT2165" s="190" t="s">
        <v>167</v>
      </c>
      <c r="AU2165" s="190" t="s">
        <v>157</v>
      </c>
      <c r="AV2165" s="15" t="s">
        <v>156</v>
      </c>
      <c r="AW2165" s="15" t="s">
        <v>30</v>
      </c>
      <c r="AX2165" s="15" t="s">
        <v>81</v>
      </c>
      <c r="AY2165" s="190" t="s">
        <v>150</v>
      </c>
    </row>
    <row r="2166" spans="1:65" s="2" customFormat="1" ht="24" customHeight="1">
      <c r="A2166" s="33"/>
      <c r="B2166" s="158"/>
      <c r="C2166" s="159" t="s">
        <v>1806</v>
      </c>
      <c r="D2166" s="159" t="s">
        <v>152</v>
      </c>
      <c r="E2166" s="160" t="s">
        <v>1807</v>
      </c>
      <c r="F2166" s="161" t="s">
        <v>1808</v>
      </c>
      <c r="G2166" s="162" t="s">
        <v>165</v>
      </c>
      <c r="H2166" s="163">
        <v>88</v>
      </c>
      <c r="I2166" s="164"/>
      <c r="J2166" s="163">
        <f>ROUND(I2166*H2166,3)</f>
        <v>0</v>
      </c>
      <c r="K2166" s="165"/>
      <c r="L2166" s="34"/>
      <c r="M2166" s="166" t="s">
        <v>1</v>
      </c>
      <c r="N2166" s="167" t="s">
        <v>42</v>
      </c>
      <c r="O2166" s="59"/>
      <c r="P2166" s="168">
        <f>O2166*H2166</f>
        <v>0</v>
      </c>
      <c r="Q2166" s="168">
        <v>0</v>
      </c>
      <c r="R2166" s="168">
        <f>Q2166*H2166</f>
        <v>0</v>
      </c>
      <c r="S2166" s="168">
        <v>0</v>
      </c>
      <c r="T2166" s="169">
        <f>S2166*H2166</f>
        <v>0</v>
      </c>
      <c r="U2166" s="33"/>
      <c r="V2166" s="33"/>
      <c r="W2166" s="33"/>
      <c r="X2166" s="33"/>
      <c r="Y2166" s="33"/>
      <c r="Z2166" s="33"/>
      <c r="AA2166" s="33"/>
      <c r="AB2166" s="33"/>
      <c r="AC2166" s="33"/>
      <c r="AD2166" s="33"/>
      <c r="AE2166" s="33"/>
      <c r="AR2166" s="170" t="s">
        <v>156</v>
      </c>
      <c r="AT2166" s="170" t="s">
        <v>152</v>
      </c>
      <c r="AU2166" s="170" t="s">
        <v>157</v>
      </c>
      <c r="AY2166" s="18" t="s">
        <v>150</v>
      </c>
      <c r="BE2166" s="171">
        <f>IF(N2166="základná",J2166,0)</f>
        <v>0</v>
      </c>
      <c r="BF2166" s="171">
        <f>IF(N2166="znížená",J2166,0)</f>
        <v>0</v>
      </c>
      <c r="BG2166" s="171">
        <f>IF(N2166="zákl. prenesená",J2166,0)</f>
        <v>0</v>
      </c>
      <c r="BH2166" s="171">
        <f>IF(N2166="zníž. prenesená",J2166,0)</f>
        <v>0</v>
      </c>
      <c r="BI2166" s="171">
        <f>IF(N2166="nulová",J2166,0)</f>
        <v>0</v>
      </c>
      <c r="BJ2166" s="18" t="s">
        <v>157</v>
      </c>
      <c r="BK2166" s="172">
        <f>ROUND(I2166*H2166,3)</f>
        <v>0</v>
      </c>
      <c r="BL2166" s="18" t="s">
        <v>156</v>
      </c>
      <c r="BM2166" s="170" t="s">
        <v>1809</v>
      </c>
    </row>
    <row r="2167" spans="1:65" s="2" customFormat="1" ht="16.5" customHeight="1">
      <c r="A2167" s="33"/>
      <c r="B2167" s="158"/>
      <c r="C2167" s="159" t="s">
        <v>1810</v>
      </c>
      <c r="D2167" s="159" t="s">
        <v>152</v>
      </c>
      <c r="E2167" s="160" t="s">
        <v>1811</v>
      </c>
      <c r="F2167" s="161" t="s">
        <v>1812</v>
      </c>
      <c r="G2167" s="162" t="s">
        <v>165</v>
      </c>
      <c r="H2167" s="163">
        <v>153</v>
      </c>
      <c r="I2167" s="164"/>
      <c r="J2167" s="163">
        <f>ROUND(I2167*H2167,3)</f>
        <v>0</v>
      </c>
      <c r="K2167" s="165"/>
      <c r="L2167" s="34"/>
      <c r="M2167" s="166" t="s">
        <v>1</v>
      </c>
      <c r="N2167" s="167" t="s">
        <v>42</v>
      </c>
      <c r="O2167" s="59"/>
      <c r="P2167" s="168">
        <f>O2167*H2167</f>
        <v>0</v>
      </c>
      <c r="Q2167" s="168">
        <v>0</v>
      </c>
      <c r="R2167" s="168">
        <f>Q2167*H2167</f>
        <v>0</v>
      </c>
      <c r="S2167" s="168">
        <v>0</v>
      </c>
      <c r="T2167" s="169">
        <f>S2167*H2167</f>
        <v>0</v>
      </c>
      <c r="U2167" s="33"/>
      <c r="V2167" s="33"/>
      <c r="W2167" s="33"/>
      <c r="X2167" s="33"/>
      <c r="Y2167" s="33"/>
      <c r="Z2167" s="33"/>
      <c r="AA2167" s="33"/>
      <c r="AB2167" s="33"/>
      <c r="AC2167" s="33"/>
      <c r="AD2167" s="33"/>
      <c r="AE2167" s="33"/>
      <c r="AR2167" s="170" t="s">
        <v>156</v>
      </c>
      <c r="AT2167" s="170" t="s">
        <v>152</v>
      </c>
      <c r="AU2167" s="170" t="s">
        <v>157</v>
      </c>
      <c r="AY2167" s="18" t="s">
        <v>150</v>
      </c>
      <c r="BE2167" s="171">
        <f>IF(N2167="základná",J2167,0)</f>
        <v>0</v>
      </c>
      <c r="BF2167" s="171">
        <f>IF(N2167="znížená",J2167,0)</f>
        <v>0</v>
      </c>
      <c r="BG2167" s="171">
        <f>IF(N2167="zákl. prenesená",J2167,0)</f>
        <v>0</v>
      </c>
      <c r="BH2167" s="171">
        <f>IF(N2167="zníž. prenesená",J2167,0)</f>
        <v>0</v>
      </c>
      <c r="BI2167" s="171">
        <f>IF(N2167="nulová",J2167,0)</f>
        <v>0</v>
      </c>
      <c r="BJ2167" s="18" t="s">
        <v>157</v>
      </c>
      <c r="BK2167" s="172">
        <f>ROUND(I2167*H2167,3)</f>
        <v>0</v>
      </c>
      <c r="BL2167" s="18" t="s">
        <v>156</v>
      </c>
      <c r="BM2167" s="170" t="s">
        <v>1813</v>
      </c>
    </row>
    <row r="2168" spans="1:65" s="14" customFormat="1" ht="11.25">
      <c r="B2168" s="181"/>
      <c r="D2168" s="174" t="s">
        <v>167</v>
      </c>
      <c r="E2168" s="182" t="s">
        <v>1</v>
      </c>
      <c r="F2168" s="183" t="s">
        <v>1814</v>
      </c>
      <c r="H2168" s="184">
        <v>72</v>
      </c>
      <c r="I2168" s="185"/>
      <c r="L2168" s="181"/>
      <c r="M2168" s="186"/>
      <c r="N2168" s="187"/>
      <c r="O2168" s="187"/>
      <c r="P2168" s="187"/>
      <c r="Q2168" s="187"/>
      <c r="R2168" s="187"/>
      <c r="S2168" s="187"/>
      <c r="T2168" s="188"/>
      <c r="AT2168" s="182" t="s">
        <v>167</v>
      </c>
      <c r="AU2168" s="182" t="s">
        <v>157</v>
      </c>
      <c r="AV2168" s="14" t="s">
        <v>157</v>
      </c>
      <c r="AW2168" s="14" t="s">
        <v>30</v>
      </c>
      <c r="AX2168" s="14" t="s">
        <v>76</v>
      </c>
      <c r="AY2168" s="182" t="s">
        <v>150</v>
      </c>
    </row>
    <row r="2169" spans="1:65" s="14" customFormat="1" ht="11.25">
      <c r="B2169" s="181"/>
      <c r="D2169" s="174" t="s">
        <v>167</v>
      </c>
      <c r="E2169" s="182" t="s">
        <v>1</v>
      </c>
      <c r="F2169" s="183" t="s">
        <v>1815</v>
      </c>
      <c r="H2169" s="184">
        <v>81</v>
      </c>
      <c r="I2169" s="185"/>
      <c r="L2169" s="181"/>
      <c r="M2169" s="186"/>
      <c r="N2169" s="187"/>
      <c r="O2169" s="187"/>
      <c r="P2169" s="187"/>
      <c r="Q2169" s="187"/>
      <c r="R2169" s="187"/>
      <c r="S2169" s="187"/>
      <c r="T2169" s="188"/>
      <c r="AT2169" s="182" t="s">
        <v>167</v>
      </c>
      <c r="AU2169" s="182" t="s">
        <v>157</v>
      </c>
      <c r="AV2169" s="14" t="s">
        <v>157</v>
      </c>
      <c r="AW2169" s="14" t="s">
        <v>30</v>
      </c>
      <c r="AX2169" s="14" t="s">
        <v>76</v>
      </c>
      <c r="AY2169" s="182" t="s">
        <v>150</v>
      </c>
    </row>
    <row r="2170" spans="1:65" s="15" customFormat="1" ht="11.25">
      <c r="B2170" s="189"/>
      <c r="D2170" s="174" t="s">
        <v>167</v>
      </c>
      <c r="E2170" s="190" t="s">
        <v>1</v>
      </c>
      <c r="F2170" s="191" t="s">
        <v>173</v>
      </c>
      <c r="H2170" s="192">
        <v>153</v>
      </c>
      <c r="I2170" s="193"/>
      <c r="L2170" s="189"/>
      <c r="M2170" s="194"/>
      <c r="N2170" s="195"/>
      <c r="O2170" s="195"/>
      <c r="P2170" s="195"/>
      <c r="Q2170" s="195"/>
      <c r="R2170" s="195"/>
      <c r="S2170" s="195"/>
      <c r="T2170" s="196"/>
      <c r="AT2170" s="190" t="s">
        <v>167</v>
      </c>
      <c r="AU2170" s="190" t="s">
        <v>157</v>
      </c>
      <c r="AV2170" s="15" t="s">
        <v>156</v>
      </c>
      <c r="AW2170" s="15" t="s">
        <v>30</v>
      </c>
      <c r="AX2170" s="15" t="s">
        <v>81</v>
      </c>
      <c r="AY2170" s="190" t="s">
        <v>150</v>
      </c>
    </row>
    <row r="2171" spans="1:65" s="2" customFormat="1" ht="16.5" customHeight="1">
      <c r="A2171" s="33"/>
      <c r="B2171" s="158"/>
      <c r="C2171" s="159" t="s">
        <v>1816</v>
      </c>
      <c r="D2171" s="159" t="s">
        <v>152</v>
      </c>
      <c r="E2171" s="160" t="s">
        <v>1817</v>
      </c>
      <c r="F2171" s="161" t="s">
        <v>1818</v>
      </c>
      <c r="G2171" s="162" t="s">
        <v>165</v>
      </c>
      <c r="H2171" s="163">
        <v>153</v>
      </c>
      <c r="I2171" s="164"/>
      <c r="J2171" s="163">
        <f>ROUND(I2171*H2171,3)</f>
        <v>0</v>
      </c>
      <c r="K2171" s="165"/>
      <c r="L2171" s="34"/>
      <c r="M2171" s="166" t="s">
        <v>1</v>
      </c>
      <c r="N2171" s="167" t="s">
        <v>42</v>
      </c>
      <c r="O2171" s="59"/>
      <c r="P2171" s="168">
        <f>O2171*H2171</f>
        <v>0</v>
      </c>
      <c r="Q2171" s="168">
        <v>0</v>
      </c>
      <c r="R2171" s="168">
        <f>Q2171*H2171</f>
        <v>0</v>
      </c>
      <c r="S2171" s="168">
        <v>0</v>
      </c>
      <c r="T2171" s="169">
        <f>S2171*H2171</f>
        <v>0</v>
      </c>
      <c r="U2171" s="33"/>
      <c r="V2171" s="33"/>
      <c r="W2171" s="33"/>
      <c r="X2171" s="33"/>
      <c r="Y2171" s="33"/>
      <c r="Z2171" s="33"/>
      <c r="AA2171" s="33"/>
      <c r="AB2171" s="33"/>
      <c r="AC2171" s="33"/>
      <c r="AD2171" s="33"/>
      <c r="AE2171" s="33"/>
      <c r="AR2171" s="170" t="s">
        <v>156</v>
      </c>
      <c r="AT2171" s="170" t="s">
        <v>152</v>
      </c>
      <c r="AU2171" s="170" t="s">
        <v>157</v>
      </c>
      <c r="AY2171" s="18" t="s">
        <v>150</v>
      </c>
      <c r="BE2171" s="171">
        <f>IF(N2171="základná",J2171,0)</f>
        <v>0</v>
      </c>
      <c r="BF2171" s="171">
        <f>IF(N2171="znížená",J2171,0)</f>
        <v>0</v>
      </c>
      <c r="BG2171" s="171">
        <f>IF(N2171="zákl. prenesená",J2171,0)</f>
        <v>0</v>
      </c>
      <c r="BH2171" s="171">
        <f>IF(N2171="zníž. prenesená",J2171,0)</f>
        <v>0</v>
      </c>
      <c r="BI2171" s="171">
        <f>IF(N2171="nulová",J2171,0)</f>
        <v>0</v>
      </c>
      <c r="BJ2171" s="18" t="s">
        <v>157</v>
      </c>
      <c r="BK2171" s="172">
        <f>ROUND(I2171*H2171,3)</f>
        <v>0</v>
      </c>
      <c r="BL2171" s="18" t="s">
        <v>156</v>
      </c>
      <c r="BM2171" s="170" t="s">
        <v>1819</v>
      </c>
    </row>
    <row r="2172" spans="1:65" s="2" customFormat="1" ht="36" customHeight="1">
      <c r="A2172" s="33"/>
      <c r="B2172" s="158"/>
      <c r="C2172" s="159" t="s">
        <v>1820</v>
      </c>
      <c r="D2172" s="159" t="s">
        <v>152</v>
      </c>
      <c r="E2172" s="160" t="s">
        <v>1821</v>
      </c>
      <c r="F2172" s="161" t="s">
        <v>1822</v>
      </c>
      <c r="G2172" s="162" t="s">
        <v>165</v>
      </c>
      <c r="H2172" s="163">
        <v>135.5</v>
      </c>
      <c r="I2172" s="164"/>
      <c r="J2172" s="163">
        <f>ROUND(I2172*H2172,3)</f>
        <v>0</v>
      </c>
      <c r="K2172" s="165"/>
      <c r="L2172" s="34"/>
      <c r="M2172" s="166" t="s">
        <v>1</v>
      </c>
      <c r="N2172" s="167" t="s">
        <v>42</v>
      </c>
      <c r="O2172" s="59"/>
      <c r="P2172" s="168">
        <f>O2172*H2172</f>
        <v>0</v>
      </c>
      <c r="Q2172" s="168">
        <v>0</v>
      </c>
      <c r="R2172" s="168">
        <f>Q2172*H2172</f>
        <v>0</v>
      </c>
      <c r="S2172" s="168">
        <v>0</v>
      </c>
      <c r="T2172" s="169">
        <f>S2172*H2172</f>
        <v>0</v>
      </c>
      <c r="U2172" s="33"/>
      <c r="V2172" s="33"/>
      <c r="W2172" s="33"/>
      <c r="X2172" s="33"/>
      <c r="Y2172" s="33"/>
      <c r="Z2172" s="33"/>
      <c r="AA2172" s="33"/>
      <c r="AB2172" s="33"/>
      <c r="AC2172" s="33"/>
      <c r="AD2172" s="33"/>
      <c r="AE2172" s="33"/>
      <c r="AR2172" s="170" t="s">
        <v>156</v>
      </c>
      <c r="AT2172" s="170" t="s">
        <v>152</v>
      </c>
      <c r="AU2172" s="170" t="s">
        <v>157</v>
      </c>
      <c r="AY2172" s="18" t="s">
        <v>150</v>
      </c>
      <c r="BE2172" s="171">
        <f>IF(N2172="základná",J2172,0)</f>
        <v>0</v>
      </c>
      <c r="BF2172" s="171">
        <f>IF(N2172="znížená",J2172,0)</f>
        <v>0</v>
      </c>
      <c r="BG2172" s="171">
        <f>IF(N2172="zákl. prenesená",J2172,0)</f>
        <v>0</v>
      </c>
      <c r="BH2172" s="171">
        <f>IF(N2172="zníž. prenesená",J2172,0)</f>
        <v>0</v>
      </c>
      <c r="BI2172" s="171">
        <f>IF(N2172="nulová",J2172,0)</f>
        <v>0</v>
      </c>
      <c r="BJ2172" s="18" t="s">
        <v>157</v>
      </c>
      <c r="BK2172" s="172">
        <f>ROUND(I2172*H2172,3)</f>
        <v>0</v>
      </c>
      <c r="BL2172" s="18" t="s">
        <v>156</v>
      </c>
      <c r="BM2172" s="170" t="s">
        <v>1823</v>
      </c>
    </row>
    <row r="2173" spans="1:65" s="13" customFormat="1" ht="11.25">
      <c r="B2173" s="173"/>
      <c r="D2173" s="174" t="s">
        <v>167</v>
      </c>
      <c r="E2173" s="175" t="s">
        <v>1</v>
      </c>
      <c r="F2173" s="176" t="s">
        <v>1824</v>
      </c>
      <c r="H2173" s="175" t="s">
        <v>1</v>
      </c>
      <c r="I2173" s="177"/>
      <c r="L2173" s="173"/>
      <c r="M2173" s="178"/>
      <c r="N2173" s="179"/>
      <c r="O2173" s="179"/>
      <c r="P2173" s="179"/>
      <c r="Q2173" s="179"/>
      <c r="R2173" s="179"/>
      <c r="S2173" s="179"/>
      <c r="T2173" s="180"/>
      <c r="AT2173" s="175" t="s">
        <v>167</v>
      </c>
      <c r="AU2173" s="175" t="s">
        <v>157</v>
      </c>
      <c r="AV2173" s="13" t="s">
        <v>81</v>
      </c>
      <c r="AW2173" s="13" t="s">
        <v>30</v>
      </c>
      <c r="AX2173" s="13" t="s">
        <v>76</v>
      </c>
      <c r="AY2173" s="175" t="s">
        <v>150</v>
      </c>
    </row>
    <row r="2174" spans="1:65" s="14" customFormat="1" ht="11.25">
      <c r="B2174" s="181"/>
      <c r="D2174" s="174" t="s">
        <v>167</v>
      </c>
      <c r="E2174" s="182" t="s">
        <v>1</v>
      </c>
      <c r="F2174" s="183" t="s">
        <v>1825</v>
      </c>
      <c r="H2174" s="184">
        <v>241</v>
      </c>
      <c r="I2174" s="185"/>
      <c r="L2174" s="181"/>
      <c r="M2174" s="186"/>
      <c r="N2174" s="187"/>
      <c r="O2174" s="187"/>
      <c r="P2174" s="187"/>
      <c r="Q2174" s="187"/>
      <c r="R2174" s="187"/>
      <c r="S2174" s="187"/>
      <c r="T2174" s="188"/>
      <c r="AT2174" s="182" t="s">
        <v>167</v>
      </c>
      <c r="AU2174" s="182" t="s">
        <v>157</v>
      </c>
      <c r="AV2174" s="14" t="s">
        <v>157</v>
      </c>
      <c r="AW2174" s="14" t="s">
        <v>30</v>
      </c>
      <c r="AX2174" s="14" t="s">
        <v>76</v>
      </c>
      <c r="AY2174" s="182" t="s">
        <v>150</v>
      </c>
    </row>
    <row r="2175" spans="1:65" s="13" customFormat="1" ht="11.25">
      <c r="B2175" s="173"/>
      <c r="D2175" s="174" t="s">
        <v>167</v>
      </c>
      <c r="E2175" s="175" t="s">
        <v>1</v>
      </c>
      <c r="F2175" s="176" t="s">
        <v>1826</v>
      </c>
      <c r="H2175" s="175" t="s">
        <v>1</v>
      </c>
      <c r="I2175" s="177"/>
      <c r="L2175" s="173"/>
      <c r="M2175" s="178"/>
      <c r="N2175" s="179"/>
      <c r="O2175" s="179"/>
      <c r="P2175" s="179"/>
      <c r="Q2175" s="179"/>
      <c r="R2175" s="179"/>
      <c r="S2175" s="179"/>
      <c r="T2175" s="180"/>
      <c r="AT2175" s="175" t="s">
        <v>167</v>
      </c>
      <c r="AU2175" s="175" t="s">
        <v>157</v>
      </c>
      <c r="AV2175" s="13" t="s">
        <v>81</v>
      </c>
      <c r="AW2175" s="13" t="s">
        <v>30</v>
      </c>
      <c r="AX2175" s="13" t="s">
        <v>76</v>
      </c>
      <c r="AY2175" s="175" t="s">
        <v>150</v>
      </c>
    </row>
    <row r="2176" spans="1:65" s="14" customFormat="1" ht="11.25">
      <c r="B2176" s="181"/>
      <c r="D2176" s="174" t="s">
        <v>167</v>
      </c>
      <c r="E2176" s="182" t="s">
        <v>1</v>
      </c>
      <c r="F2176" s="183" t="s">
        <v>1827</v>
      </c>
      <c r="H2176" s="184">
        <v>-105.5</v>
      </c>
      <c r="I2176" s="185"/>
      <c r="L2176" s="181"/>
      <c r="M2176" s="186"/>
      <c r="N2176" s="187"/>
      <c r="O2176" s="187"/>
      <c r="P2176" s="187"/>
      <c r="Q2176" s="187"/>
      <c r="R2176" s="187"/>
      <c r="S2176" s="187"/>
      <c r="T2176" s="188"/>
      <c r="AT2176" s="182" t="s">
        <v>167</v>
      </c>
      <c r="AU2176" s="182" t="s">
        <v>157</v>
      </c>
      <c r="AV2176" s="14" t="s">
        <v>157</v>
      </c>
      <c r="AW2176" s="14" t="s">
        <v>30</v>
      </c>
      <c r="AX2176" s="14" t="s">
        <v>76</v>
      </c>
      <c r="AY2176" s="182" t="s">
        <v>150</v>
      </c>
    </row>
    <row r="2177" spans="1:65" s="15" customFormat="1" ht="11.25">
      <c r="B2177" s="189"/>
      <c r="D2177" s="174" t="s">
        <v>167</v>
      </c>
      <c r="E2177" s="190" t="s">
        <v>1</v>
      </c>
      <c r="F2177" s="191" t="s">
        <v>173</v>
      </c>
      <c r="H2177" s="192">
        <v>135.5</v>
      </c>
      <c r="I2177" s="193"/>
      <c r="L2177" s="189"/>
      <c r="M2177" s="194"/>
      <c r="N2177" s="195"/>
      <c r="O2177" s="195"/>
      <c r="P2177" s="195"/>
      <c r="Q2177" s="195"/>
      <c r="R2177" s="195"/>
      <c r="S2177" s="195"/>
      <c r="T2177" s="196"/>
      <c r="AT2177" s="190" t="s">
        <v>167</v>
      </c>
      <c r="AU2177" s="190" t="s">
        <v>157</v>
      </c>
      <c r="AV2177" s="15" t="s">
        <v>156</v>
      </c>
      <c r="AW2177" s="15" t="s">
        <v>30</v>
      </c>
      <c r="AX2177" s="15" t="s">
        <v>81</v>
      </c>
      <c r="AY2177" s="190" t="s">
        <v>150</v>
      </c>
    </row>
    <row r="2178" spans="1:65" s="2" customFormat="1" ht="36" customHeight="1">
      <c r="A2178" s="33"/>
      <c r="B2178" s="158"/>
      <c r="C2178" s="159" t="s">
        <v>1828</v>
      </c>
      <c r="D2178" s="159" t="s">
        <v>152</v>
      </c>
      <c r="E2178" s="160" t="s">
        <v>1829</v>
      </c>
      <c r="F2178" s="161" t="s">
        <v>1830</v>
      </c>
      <c r="G2178" s="162" t="s">
        <v>165</v>
      </c>
      <c r="H2178" s="163">
        <v>135.5</v>
      </c>
      <c r="I2178" s="164"/>
      <c r="J2178" s="163">
        <f>ROUND(I2178*H2178,3)</f>
        <v>0</v>
      </c>
      <c r="K2178" s="165"/>
      <c r="L2178" s="34"/>
      <c r="M2178" s="166" t="s">
        <v>1</v>
      </c>
      <c r="N2178" s="167" t="s">
        <v>42</v>
      </c>
      <c r="O2178" s="59"/>
      <c r="P2178" s="168">
        <f>O2178*H2178</f>
        <v>0</v>
      </c>
      <c r="Q2178" s="168">
        <v>0</v>
      </c>
      <c r="R2178" s="168">
        <f>Q2178*H2178</f>
        <v>0</v>
      </c>
      <c r="S2178" s="168">
        <v>0</v>
      </c>
      <c r="T2178" s="169">
        <f>S2178*H2178</f>
        <v>0</v>
      </c>
      <c r="U2178" s="33"/>
      <c r="V2178" s="33"/>
      <c r="W2178" s="33"/>
      <c r="X2178" s="33"/>
      <c r="Y2178" s="33"/>
      <c r="Z2178" s="33"/>
      <c r="AA2178" s="33"/>
      <c r="AB2178" s="33"/>
      <c r="AC2178" s="33"/>
      <c r="AD2178" s="33"/>
      <c r="AE2178" s="33"/>
      <c r="AR2178" s="170" t="s">
        <v>156</v>
      </c>
      <c r="AT2178" s="170" t="s">
        <v>152</v>
      </c>
      <c r="AU2178" s="170" t="s">
        <v>157</v>
      </c>
      <c r="AY2178" s="18" t="s">
        <v>150</v>
      </c>
      <c r="BE2178" s="171">
        <f>IF(N2178="základná",J2178,0)</f>
        <v>0</v>
      </c>
      <c r="BF2178" s="171">
        <f>IF(N2178="znížená",J2178,0)</f>
        <v>0</v>
      </c>
      <c r="BG2178" s="171">
        <f>IF(N2178="zákl. prenesená",J2178,0)</f>
        <v>0</v>
      </c>
      <c r="BH2178" s="171">
        <f>IF(N2178="zníž. prenesená",J2178,0)</f>
        <v>0</v>
      </c>
      <c r="BI2178" s="171">
        <f>IF(N2178="nulová",J2178,0)</f>
        <v>0</v>
      </c>
      <c r="BJ2178" s="18" t="s">
        <v>157</v>
      </c>
      <c r="BK2178" s="172">
        <f>ROUND(I2178*H2178,3)</f>
        <v>0</v>
      </c>
      <c r="BL2178" s="18" t="s">
        <v>156</v>
      </c>
      <c r="BM2178" s="170" t="s">
        <v>1831</v>
      </c>
    </row>
    <row r="2179" spans="1:65" s="2" customFormat="1" ht="24" customHeight="1">
      <c r="A2179" s="33"/>
      <c r="B2179" s="158"/>
      <c r="C2179" s="159" t="s">
        <v>1832</v>
      </c>
      <c r="D2179" s="159" t="s">
        <v>152</v>
      </c>
      <c r="E2179" s="160" t="s">
        <v>1833</v>
      </c>
      <c r="F2179" s="161" t="s">
        <v>1834</v>
      </c>
      <c r="G2179" s="162" t="s">
        <v>165</v>
      </c>
      <c r="H2179" s="163">
        <v>135.5</v>
      </c>
      <c r="I2179" s="164"/>
      <c r="J2179" s="163">
        <f>ROUND(I2179*H2179,3)</f>
        <v>0</v>
      </c>
      <c r="K2179" s="165"/>
      <c r="L2179" s="34"/>
      <c r="M2179" s="166" t="s">
        <v>1</v>
      </c>
      <c r="N2179" s="167" t="s">
        <v>42</v>
      </c>
      <c r="O2179" s="59"/>
      <c r="P2179" s="168">
        <f>O2179*H2179</f>
        <v>0</v>
      </c>
      <c r="Q2179" s="168">
        <v>0</v>
      </c>
      <c r="R2179" s="168">
        <f>Q2179*H2179</f>
        <v>0</v>
      </c>
      <c r="S2179" s="168">
        <v>0</v>
      </c>
      <c r="T2179" s="169">
        <f>S2179*H2179</f>
        <v>0</v>
      </c>
      <c r="U2179" s="33"/>
      <c r="V2179" s="33"/>
      <c r="W2179" s="33"/>
      <c r="X2179" s="33"/>
      <c r="Y2179" s="33"/>
      <c r="Z2179" s="33"/>
      <c r="AA2179" s="33"/>
      <c r="AB2179" s="33"/>
      <c r="AC2179" s="33"/>
      <c r="AD2179" s="33"/>
      <c r="AE2179" s="33"/>
      <c r="AR2179" s="170" t="s">
        <v>156</v>
      </c>
      <c r="AT2179" s="170" t="s">
        <v>152</v>
      </c>
      <c r="AU2179" s="170" t="s">
        <v>157</v>
      </c>
      <c r="AY2179" s="18" t="s">
        <v>150</v>
      </c>
      <c r="BE2179" s="171">
        <f>IF(N2179="základná",J2179,0)</f>
        <v>0</v>
      </c>
      <c r="BF2179" s="171">
        <f>IF(N2179="znížená",J2179,0)</f>
        <v>0</v>
      </c>
      <c r="BG2179" s="171">
        <f>IF(N2179="zákl. prenesená",J2179,0)</f>
        <v>0</v>
      </c>
      <c r="BH2179" s="171">
        <f>IF(N2179="zníž. prenesená",J2179,0)</f>
        <v>0</v>
      </c>
      <c r="BI2179" s="171">
        <f>IF(N2179="nulová",J2179,0)</f>
        <v>0</v>
      </c>
      <c r="BJ2179" s="18" t="s">
        <v>157</v>
      </c>
      <c r="BK2179" s="172">
        <f>ROUND(I2179*H2179,3)</f>
        <v>0</v>
      </c>
      <c r="BL2179" s="18" t="s">
        <v>156</v>
      </c>
      <c r="BM2179" s="170" t="s">
        <v>1835</v>
      </c>
    </row>
    <row r="2180" spans="1:65" s="2" customFormat="1" ht="16.5" customHeight="1">
      <c r="A2180" s="33"/>
      <c r="B2180" s="158"/>
      <c r="C2180" s="159" t="s">
        <v>1836</v>
      </c>
      <c r="D2180" s="159" t="s">
        <v>152</v>
      </c>
      <c r="E2180" s="160" t="s">
        <v>1837</v>
      </c>
      <c r="F2180" s="161" t="s">
        <v>1838</v>
      </c>
      <c r="G2180" s="162" t="s">
        <v>165</v>
      </c>
      <c r="H2180" s="163">
        <v>135.5</v>
      </c>
      <c r="I2180" s="164"/>
      <c r="J2180" s="163">
        <f>ROUND(I2180*H2180,3)</f>
        <v>0</v>
      </c>
      <c r="K2180" s="165"/>
      <c r="L2180" s="34"/>
      <c r="M2180" s="166" t="s">
        <v>1</v>
      </c>
      <c r="N2180" s="167" t="s">
        <v>42</v>
      </c>
      <c r="O2180" s="59"/>
      <c r="P2180" s="168">
        <f>O2180*H2180</f>
        <v>0</v>
      </c>
      <c r="Q2180" s="168">
        <v>0</v>
      </c>
      <c r="R2180" s="168">
        <f>Q2180*H2180</f>
        <v>0</v>
      </c>
      <c r="S2180" s="168">
        <v>0</v>
      </c>
      <c r="T2180" s="169">
        <f>S2180*H2180</f>
        <v>0</v>
      </c>
      <c r="U2180" s="33"/>
      <c r="V2180" s="33"/>
      <c r="W2180" s="33"/>
      <c r="X2180" s="33"/>
      <c r="Y2180" s="33"/>
      <c r="Z2180" s="33"/>
      <c r="AA2180" s="33"/>
      <c r="AB2180" s="33"/>
      <c r="AC2180" s="33"/>
      <c r="AD2180" s="33"/>
      <c r="AE2180" s="33"/>
      <c r="AR2180" s="170" t="s">
        <v>156</v>
      </c>
      <c r="AT2180" s="170" t="s">
        <v>152</v>
      </c>
      <c r="AU2180" s="170" t="s">
        <v>157</v>
      </c>
      <c r="AY2180" s="18" t="s">
        <v>150</v>
      </c>
      <c r="BE2180" s="171">
        <f>IF(N2180="základná",J2180,0)</f>
        <v>0</v>
      </c>
      <c r="BF2180" s="171">
        <f>IF(N2180="znížená",J2180,0)</f>
        <v>0</v>
      </c>
      <c r="BG2180" s="171">
        <f>IF(N2180="zákl. prenesená",J2180,0)</f>
        <v>0</v>
      </c>
      <c r="BH2180" s="171">
        <f>IF(N2180="zníž. prenesená",J2180,0)</f>
        <v>0</v>
      </c>
      <c r="BI2180" s="171">
        <f>IF(N2180="nulová",J2180,0)</f>
        <v>0</v>
      </c>
      <c r="BJ2180" s="18" t="s">
        <v>157</v>
      </c>
      <c r="BK2180" s="172">
        <f>ROUND(I2180*H2180,3)</f>
        <v>0</v>
      </c>
      <c r="BL2180" s="18" t="s">
        <v>156</v>
      </c>
      <c r="BM2180" s="170" t="s">
        <v>1839</v>
      </c>
    </row>
    <row r="2181" spans="1:65" s="2" customFormat="1" ht="24" customHeight="1">
      <c r="A2181" s="33"/>
      <c r="B2181" s="158"/>
      <c r="C2181" s="159" t="s">
        <v>1840</v>
      </c>
      <c r="D2181" s="159" t="s">
        <v>152</v>
      </c>
      <c r="E2181" s="160" t="s">
        <v>194</v>
      </c>
      <c r="F2181" s="161" t="s">
        <v>195</v>
      </c>
      <c r="G2181" s="162" t="s">
        <v>196</v>
      </c>
      <c r="H2181" s="163">
        <v>230.35</v>
      </c>
      <c r="I2181" s="164"/>
      <c r="J2181" s="163">
        <f>ROUND(I2181*H2181,3)</f>
        <v>0</v>
      </c>
      <c r="K2181" s="165"/>
      <c r="L2181" s="34"/>
      <c r="M2181" s="166" t="s">
        <v>1</v>
      </c>
      <c r="N2181" s="167" t="s">
        <v>42</v>
      </c>
      <c r="O2181" s="59"/>
      <c r="P2181" s="168">
        <f>O2181*H2181</f>
        <v>0</v>
      </c>
      <c r="Q2181" s="168">
        <v>0</v>
      </c>
      <c r="R2181" s="168">
        <f>Q2181*H2181</f>
        <v>0</v>
      </c>
      <c r="S2181" s="168">
        <v>0</v>
      </c>
      <c r="T2181" s="169">
        <f>S2181*H2181</f>
        <v>0</v>
      </c>
      <c r="U2181" s="33"/>
      <c r="V2181" s="33"/>
      <c r="W2181" s="33"/>
      <c r="X2181" s="33"/>
      <c r="Y2181" s="33"/>
      <c r="Z2181" s="33"/>
      <c r="AA2181" s="33"/>
      <c r="AB2181" s="33"/>
      <c r="AC2181" s="33"/>
      <c r="AD2181" s="33"/>
      <c r="AE2181" s="33"/>
      <c r="AR2181" s="170" t="s">
        <v>156</v>
      </c>
      <c r="AT2181" s="170" t="s">
        <v>152</v>
      </c>
      <c r="AU2181" s="170" t="s">
        <v>157</v>
      </c>
      <c r="AY2181" s="18" t="s">
        <v>150</v>
      </c>
      <c r="BE2181" s="171">
        <f>IF(N2181="základná",J2181,0)</f>
        <v>0</v>
      </c>
      <c r="BF2181" s="171">
        <f>IF(N2181="znížená",J2181,0)</f>
        <v>0</v>
      </c>
      <c r="BG2181" s="171">
        <f>IF(N2181="zákl. prenesená",J2181,0)</f>
        <v>0</v>
      </c>
      <c r="BH2181" s="171">
        <f>IF(N2181="zníž. prenesená",J2181,0)</f>
        <v>0</v>
      </c>
      <c r="BI2181" s="171">
        <f>IF(N2181="nulová",J2181,0)</f>
        <v>0</v>
      </c>
      <c r="BJ2181" s="18" t="s">
        <v>157</v>
      </c>
      <c r="BK2181" s="172">
        <f>ROUND(I2181*H2181,3)</f>
        <v>0</v>
      </c>
      <c r="BL2181" s="18" t="s">
        <v>156</v>
      </c>
      <c r="BM2181" s="170" t="s">
        <v>1841</v>
      </c>
    </row>
    <row r="2182" spans="1:65" s="14" customFormat="1" ht="11.25">
      <c r="B2182" s="181"/>
      <c r="D2182" s="174" t="s">
        <v>167</v>
      </c>
      <c r="E2182" s="182" t="s">
        <v>1</v>
      </c>
      <c r="F2182" s="183" t="s">
        <v>1842</v>
      </c>
      <c r="H2182" s="184">
        <v>230.35</v>
      </c>
      <c r="I2182" s="185"/>
      <c r="L2182" s="181"/>
      <c r="M2182" s="186"/>
      <c r="N2182" s="187"/>
      <c r="O2182" s="187"/>
      <c r="P2182" s="187"/>
      <c r="Q2182" s="187"/>
      <c r="R2182" s="187"/>
      <c r="S2182" s="187"/>
      <c r="T2182" s="188"/>
      <c r="AT2182" s="182" t="s">
        <v>167</v>
      </c>
      <c r="AU2182" s="182" t="s">
        <v>157</v>
      </c>
      <c r="AV2182" s="14" t="s">
        <v>157</v>
      </c>
      <c r="AW2182" s="14" t="s">
        <v>30</v>
      </c>
      <c r="AX2182" s="14" t="s">
        <v>81</v>
      </c>
      <c r="AY2182" s="182" t="s">
        <v>150</v>
      </c>
    </row>
    <row r="2183" spans="1:65" s="2" customFormat="1" ht="24" customHeight="1">
      <c r="A2183" s="33"/>
      <c r="B2183" s="158"/>
      <c r="C2183" s="159" t="s">
        <v>1843</v>
      </c>
      <c r="D2183" s="159" t="s">
        <v>152</v>
      </c>
      <c r="E2183" s="160" t="s">
        <v>1844</v>
      </c>
      <c r="F2183" s="161" t="s">
        <v>1845</v>
      </c>
      <c r="G2183" s="162" t="s">
        <v>165</v>
      </c>
      <c r="H2183" s="163">
        <v>161.5</v>
      </c>
      <c r="I2183" s="164"/>
      <c r="J2183" s="163">
        <f>ROUND(I2183*H2183,3)</f>
        <v>0</v>
      </c>
      <c r="K2183" s="165"/>
      <c r="L2183" s="34"/>
      <c r="M2183" s="166" t="s">
        <v>1</v>
      </c>
      <c r="N2183" s="167" t="s">
        <v>42</v>
      </c>
      <c r="O2183" s="59"/>
      <c r="P2183" s="168">
        <f>O2183*H2183</f>
        <v>0</v>
      </c>
      <c r="Q2183" s="168">
        <v>0</v>
      </c>
      <c r="R2183" s="168">
        <f>Q2183*H2183</f>
        <v>0</v>
      </c>
      <c r="S2183" s="168">
        <v>0</v>
      </c>
      <c r="T2183" s="169">
        <f>S2183*H2183</f>
        <v>0</v>
      </c>
      <c r="U2183" s="33"/>
      <c r="V2183" s="33"/>
      <c r="W2183" s="33"/>
      <c r="X2183" s="33"/>
      <c r="Y2183" s="33"/>
      <c r="Z2183" s="33"/>
      <c r="AA2183" s="33"/>
      <c r="AB2183" s="33"/>
      <c r="AC2183" s="33"/>
      <c r="AD2183" s="33"/>
      <c r="AE2183" s="33"/>
      <c r="AR2183" s="170" t="s">
        <v>156</v>
      </c>
      <c r="AT2183" s="170" t="s">
        <v>152</v>
      </c>
      <c r="AU2183" s="170" t="s">
        <v>157</v>
      </c>
      <c r="AY2183" s="18" t="s">
        <v>150</v>
      </c>
      <c r="BE2183" s="171">
        <f>IF(N2183="základná",J2183,0)</f>
        <v>0</v>
      </c>
      <c r="BF2183" s="171">
        <f>IF(N2183="znížená",J2183,0)</f>
        <v>0</v>
      </c>
      <c r="BG2183" s="171">
        <f>IF(N2183="zákl. prenesená",J2183,0)</f>
        <v>0</v>
      </c>
      <c r="BH2183" s="171">
        <f>IF(N2183="zníž. prenesená",J2183,0)</f>
        <v>0</v>
      </c>
      <c r="BI2183" s="171">
        <f>IF(N2183="nulová",J2183,0)</f>
        <v>0</v>
      </c>
      <c r="BJ2183" s="18" t="s">
        <v>157</v>
      </c>
      <c r="BK2183" s="172">
        <f>ROUND(I2183*H2183,3)</f>
        <v>0</v>
      </c>
      <c r="BL2183" s="18" t="s">
        <v>156</v>
      </c>
      <c r="BM2183" s="170" t="s">
        <v>1846</v>
      </c>
    </row>
    <row r="2184" spans="1:65" s="13" customFormat="1" ht="11.25">
      <c r="B2184" s="173"/>
      <c r="D2184" s="174" t="s">
        <v>167</v>
      </c>
      <c r="E2184" s="175" t="s">
        <v>1</v>
      </c>
      <c r="F2184" s="176" t="s">
        <v>1847</v>
      </c>
      <c r="H2184" s="175" t="s">
        <v>1</v>
      </c>
      <c r="I2184" s="177"/>
      <c r="L2184" s="173"/>
      <c r="M2184" s="178"/>
      <c r="N2184" s="179"/>
      <c r="O2184" s="179"/>
      <c r="P2184" s="179"/>
      <c r="Q2184" s="179"/>
      <c r="R2184" s="179"/>
      <c r="S2184" s="179"/>
      <c r="T2184" s="180"/>
      <c r="AT2184" s="175" t="s">
        <v>167</v>
      </c>
      <c r="AU2184" s="175" t="s">
        <v>157</v>
      </c>
      <c r="AV2184" s="13" t="s">
        <v>81</v>
      </c>
      <c r="AW2184" s="13" t="s">
        <v>30</v>
      </c>
      <c r="AX2184" s="13" t="s">
        <v>76</v>
      </c>
      <c r="AY2184" s="175" t="s">
        <v>150</v>
      </c>
    </row>
    <row r="2185" spans="1:65" s="13" customFormat="1" ht="11.25">
      <c r="B2185" s="173"/>
      <c r="D2185" s="174" t="s">
        <v>167</v>
      </c>
      <c r="E2185" s="175" t="s">
        <v>1</v>
      </c>
      <c r="F2185" s="176" t="s">
        <v>1848</v>
      </c>
      <c r="H2185" s="175" t="s">
        <v>1</v>
      </c>
      <c r="I2185" s="177"/>
      <c r="L2185" s="173"/>
      <c r="M2185" s="178"/>
      <c r="N2185" s="179"/>
      <c r="O2185" s="179"/>
      <c r="P2185" s="179"/>
      <c r="Q2185" s="179"/>
      <c r="R2185" s="179"/>
      <c r="S2185" s="179"/>
      <c r="T2185" s="180"/>
      <c r="AT2185" s="175" t="s">
        <v>167</v>
      </c>
      <c r="AU2185" s="175" t="s">
        <v>157</v>
      </c>
      <c r="AV2185" s="13" t="s">
        <v>81</v>
      </c>
      <c r="AW2185" s="13" t="s">
        <v>30</v>
      </c>
      <c r="AX2185" s="13" t="s">
        <v>76</v>
      </c>
      <c r="AY2185" s="175" t="s">
        <v>150</v>
      </c>
    </row>
    <row r="2186" spans="1:65" s="14" customFormat="1" ht="11.25">
      <c r="B2186" s="181"/>
      <c r="D2186" s="174" t="s">
        <v>167</v>
      </c>
      <c r="E2186" s="182" t="s">
        <v>1</v>
      </c>
      <c r="F2186" s="183" t="s">
        <v>1849</v>
      </c>
      <c r="H2186" s="184">
        <v>48</v>
      </c>
      <c r="I2186" s="185"/>
      <c r="L2186" s="181"/>
      <c r="M2186" s="186"/>
      <c r="N2186" s="187"/>
      <c r="O2186" s="187"/>
      <c r="P2186" s="187"/>
      <c r="Q2186" s="187"/>
      <c r="R2186" s="187"/>
      <c r="S2186" s="187"/>
      <c r="T2186" s="188"/>
      <c r="AT2186" s="182" t="s">
        <v>167</v>
      </c>
      <c r="AU2186" s="182" t="s">
        <v>157</v>
      </c>
      <c r="AV2186" s="14" t="s">
        <v>157</v>
      </c>
      <c r="AW2186" s="14" t="s">
        <v>30</v>
      </c>
      <c r="AX2186" s="14" t="s">
        <v>76</v>
      </c>
      <c r="AY2186" s="182" t="s">
        <v>150</v>
      </c>
    </row>
    <row r="2187" spans="1:65" s="13" customFormat="1" ht="11.25">
      <c r="B2187" s="173"/>
      <c r="D2187" s="174" t="s">
        <v>167</v>
      </c>
      <c r="E2187" s="175" t="s">
        <v>1</v>
      </c>
      <c r="F2187" s="176" t="s">
        <v>1850</v>
      </c>
      <c r="H2187" s="175" t="s">
        <v>1</v>
      </c>
      <c r="I2187" s="177"/>
      <c r="L2187" s="173"/>
      <c r="M2187" s="178"/>
      <c r="N2187" s="179"/>
      <c r="O2187" s="179"/>
      <c r="P2187" s="179"/>
      <c r="Q2187" s="179"/>
      <c r="R2187" s="179"/>
      <c r="S2187" s="179"/>
      <c r="T2187" s="180"/>
      <c r="AT2187" s="175" t="s">
        <v>167</v>
      </c>
      <c r="AU2187" s="175" t="s">
        <v>157</v>
      </c>
      <c r="AV2187" s="13" t="s">
        <v>81</v>
      </c>
      <c r="AW2187" s="13" t="s">
        <v>30</v>
      </c>
      <c r="AX2187" s="13" t="s">
        <v>76</v>
      </c>
      <c r="AY2187" s="175" t="s">
        <v>150</v>
      </c>
    </row>
    <row r="2188" spans="1:65" s="14" customFormat="1" ht="11.25">
      <c r="B2188" s="181"/>
      <c r="D2188" s="174" t="s">
        <v>167</v>
      </c>
      <c r="E2188" s="182" t="s">
        <v>1</v>
      </c>
      <c r="F2188" s="183" t="s">
        <v>1805</v>
      </c>
      <c r="H2188" s="184">
        <v>8</v>
      </c>
      <c r="I2188" s="185"/>
      <c r="L2188" s="181"/>
      <c r="M2188" s="186"/>
      <c r="N2188" s="187"/>
      <c r="O2188" s="187"/>
      <c r="P2188" s="187"/>
      <c r="Q2188" s="187"/>
      <c r="R2188" s="187"/>
      <c r="S2188" s="187"/>
      <c r="T2188" s="188"/>
      <c r="AT2188" s="182" t="s">
        <v>167</v>
      </c>
      <c r="AU2188" s="182" t="s">
        <v>157</v>
      </c>
      <c r="AV2188" s="14" t="s">
        <v>157</v>
      </c>
      <c r="AW2188" s="14" t="s">
        <v>30</v>
      </c>
      <c r="AX2188" s="14" t="s">
        <v>76</v>
      </c>
      <c r="AY2188" s="182" t="s">
        <v>150</v>
      </c>
    </row>
    <row r="2189" spans="1:65" s="16" customFormat="1" ht="11.25">
      <c r="B2189" s="197"/>
      <c r="D2189" s="174" t="s">
        <v>167</v>
      </c>
      <c r="E2189" s="198" t="s">
        <v>1</v>
      </c>
      <c r="F2189" s="199" t="s">
        <v>299</v>
      </c>
      <c r="H2189" s="200">
        <v>56</v>
      </c>
      <c r="I2189" s="201"/>
      <c r="L2189" s="197"/>
      <c r="M2189" s="202"/>
      <c r="N2189" s="203"/>
      <c r="O2189" s="203"/>
      <c r="P2189" s="203"/>
      <c r="Q2189" s="203"/>
      <c r="R2189" s="203"/>
      <c r="S2189" s="203"/>
      <c r="T2189" s="204"/>
      <c r="AT2189" s="198" t="s">
        <v>167</v>
      </c>
      <c r="AU2189" s="198" t="s">
        <v>157</v>
      </c>
      <c r="AV2189" s="16" t="s">
        <v>162</v>
      </c>
      <c r="AW2189" s="16" t="s">
        <v>30</v>
      </c>
      <c r="AX2189" s="16" t="s">
        <v>76</v>
      </c>
      <c r="AY2189" s="198" t="s">
        <v>150</v>
      </c>
    </row>
    <row r="2190" spans="1:65" s="13" customFormat="1" ht="11.25">
      <c r="B2190" s="173"/>
      <c r="D2190" s="174" t="s">
        <v>167</v>
      </c>
      <c r="E2190" s="175" t="s">
        <v>1</v>
      </c>
      <c r="F2190" s="176" t="s">
        <v>1851</v>
      </c>
      <c r="H2190" s="175" t="s">
        <v>1</v>
      </c>
      <c r="I2190" s="177"/>
      <c r="L2190" s="173"/>
      <c r="M2190" s="178"/>
      <c r="N2190" s="179"/>
      <c r="O2190" s="179"/>
      <c r="P2190" s="179"/>
      <c r="Q2190" s="179"/>
      <c r="R2190" s="179"/>
      <c r="S2190" s="179"/>
      <c r="T2190" s="180"/>
      <c r="AT2190" s="175" t="s">
        <v>167</v>
      </c>
      <c r="AU2190" s="175" t="s">
        <v>157</v>
      </c>
      <c r="AV2190" s="13" t="s">
        <v>81</v>
      </c>
      <c r="AW2190" s="13" t="s">
        <v>30</v>
      </c>
      <c r="AX2190" s="13" t="s">
        <v>76</v>
      </c>
      <c r="AY2190" s="175" t="s">
        <v>150</v>
      </c>
    </row>
    <row r="2191" spans="1:65" s="13" customFormat="1" ht="11.25">
      <c r="B2191" s="173"/>
      <c r="D2191" s="174" t="s">
        <v>167</v>
      </c>
      <c r="E2191" s="175" t="s">
        <v>1</v>
      </c>
      <c r="F2191" s="176" t="s">
        <v>1852</v>
      </c>
      <c r="H2191" s="175" t="s">
        <v>1</v>
      </c>
      <c r="I2191" s="177"/>
      <c r="L2191" s="173"/>
      <c r="M2191" s="178"/>
      <c r="N2191" s="179"/>
      <c r="O2191" s="179"/>
      <c r="P2191" s="179"/>
      <c r="Q2191" s="179"/>
      <c r="R2191" s="179"/>
      <c r="S2191" s="179"/>
      <c r="T2191" s="180"/>
      <c r="AT2191" s="175" t="s">
        <v>167</v>
      </c>
      <c r="AU2191" s="175" t="s">
        <v>157</v>
      </c>
      <c r="AV2191" s="13" t="s">
        <v>81</v>
      </c>
      <c r="AW2191" s="13" t="s">
        <v>30</v>
      </c>
      <c r="AX2191" s="13" t="s">
        <v>76</v>
      </c>
      <c r="AY2191" s="175" t="s">
        <v>150</v>
      </c>
    </row>
    <row r="2192" spans="1:65" s="14" customFormat="1" ht="11.25">
      <c r="B2192" s="181"/>
      <c r="D2192" s="174" t="s">
        <v>167</v>
      </c>
      <c r="E2192" s="182" t="s">
        <v>1</v>
      </c>
      <c r="F2192" s="183" t="s">
        <v>1853</v>
      </c>
      <c r="H2192" s="184">
        <v>40.5</v>
      </c>
      <c r="I2192" s="185"/>
      <c r="L2192" s="181"/>
      <c r="M2192" s="186"/>
      <c r="N2192" s="187"/>
      <c r="O2192" s="187"/>
      <c r="P2192" s="187"/>
      <c r="Q2192" s="187"/>
      <c r="R2192" s="187"/>
      <c r="S2192" s="187"/>
      <c r="T2192" s="188"/>
      <c r="AT2192" s="182" t="s">
        <v>167</v>
      </c>
      <c r="AU2192" s="182" t="s">
        <v>157</v>
      </c>
      <c r="AV2192" s="14" t="s">
        <v>157</v>
      </c>
      <c r="AW2192" s="14" t="s">
        <v>30</v>
      </c>
      <c r="AX2192" s="14" t="s">
        <v>76</v>
      </c>
      <c r="AY2192" s="182" t="s">
        <v>150</v>
      </c>
    </row>
    <row r="2193" spans="1:65" s="13" customFormat="1" ht="11.25">
      <c r="B2193" s="173"/>
      <c r="D2193" s="174" t="s">
        <v>167</v>
      </c>
      <c r="E2193" s="175" t="s">
        <v>1</v>
      </c>
      <c r="F2193" s="176" t="s">
        <v>1854</v>
      </c>
      <c r="H2193" s="175" t="s">
        <v>1</v>
      </c>
      <c r="I2193" s="177"/>
      <c r="L2193" s="173"/>
      <c r="M2193" s="178"/>
      <c r="N2193" s="179"/>
      <c r="O2193" s="179"/>
      <c r="P2193" s="179"/>
      <c r="Q2193" s="179"/>
      <c r="R2193" s="179"/>
      <c r="S2193" s="179"/>
      <c r="T2193" s="180"/>
      <c r="AT2193" s="175" t="s">
        <v>167</v>
      </c>
      <c r="AU2193" s="175" t="s">
        <v>157</v>
      </c>
      <c r="AV2193" s="13" t="s">
        <v>81</v>
      </c>
      <c r="AW2193" s="13" t="s">
        <v>30</v>
      </c>
      <c r="AX2193" s="13" t="s">
        <v>76</v>
      </c>
      <c r="AY2193" s="175" t="s">
        <v>150</v>
      </c>
    </row>
    <row r="2194" spans="1:65" s="14" customFormat="1" ht="11.25">
      <c r="B2194" s="181"/>
      <c r="D2194" s="174" t="s">
        <v>167</v>
      </c>
      <c r="E2194" s="182" t="s">
        <v>1</v>
      </c>
      <c r="F2194" s="183" t="s">
        <v>1855</v>
      </c>
      <c r="H2194" s="184">
        <v>65</v>
      </c>
      <c r="I2194" s="185"/>
      <c r="L2194" s="181"/>
      <c r="M2194" s="186"/>
      <c r="N2194" s="187"/>
      <c r="O2194" s="187"/>
      <c r="P2194" s="187"/>
      <c r="Q2194" s="187"/>
      <c r="R2194" s="187"/>
      <c r="S2194" s="187"/>
      <c r="T2194" s="188"/>
      <c r="AT2194" s="182" t="s">
        <v>167</v>
      </c>
      <c r="AU2194" s="182" t="s">
        <v>157</v>
      </c>
      <c r="AV2194" s="14" t="s">
        <v>157</v>
      </c>
      <c r="AW2194" s="14" t="s">
        <v>30</v>
      </c>
      <c r="AX2194" s="14" t="s">
        <v>76</v>
      </c>
      <c r="AY2194" s="182" t="s">
        <v>150</v>
      </c>
    </row>
    <row r="2195" spans="1:65" s="16" customFormat="1" ht="11.25">
      <c r="B2195" s="197"/>
      <c r="D2195" s="174" t="s">
        <v>167</v>
      </c>
      <c r="E2195" s="198" t="s">
        <v>1</v>
      </c>
      <c r="F2195" s="199" t="s">
        <v>299</v>
      </c>
      <c r="H2195" s="200">
        <v>105.5</v>
      </c>
      <c r="I2195" s="201"/>
      <c r="L2195" s="197"/>
      <c r="M2195" s="202"/>
      <c r="N2195" s="203"/>
      <c r="O2195" s="203"/>
      <c r="P2195" s="203"/>
      <c r="Q2195" s="203"/>
      <c r="R2195" s="203"/>
      <c r="S2195" s="203"/>
      <c r="T2195" s="204"/>
      <c r="AT2195" s="198" t="s">
        <v>167</v>
      </c>
      <c r="AU2195" s="198" t="s">
        <v>157</v>
      </c>
      <c r="AV2195" s="16" t="s">
        <v>162</v>
      </c>
      <c r="AW2195" s="16" t="s">
        <v>30</v>
      </c>
      <c r="AX2195" s="16" t="s">
        <v>76</v>
      </c>
      <c r="AY2195" s="198" t="s">
        <v>150</v>
      </c>
    </row>
    <row r="2196" spans="1:65" s="15" customFormat="1" ht="11.25">
      <c r="B2196" s="189"/>
      <c r="D2196" s="174" t="s">
        <v>167</v>
      </c>
      <c r="E2196" s="190" t="s">
        <v>1</v>
      </c>
      <c r="F2196" s="191" t="s">
        <v>173</v>
      </c>
      <c r="H2196" s="192">
        <v>161.5</v>
      </c>
      <c r="I2196" s="193"/>
      <c r="L2196" s="189"/>
      <c r="M2196" s="194"/>
      <c r="N2196" s="195"/>
      <c r="O2196" s="195"/>
      <c r="P2196" s="195"/>
      <c r="Q2196" s="195"/>
      <c r="R2196" s="195"/>
      <c r="S2196" s="195"/>
      <c r="T2196" s="196"/>
      <c r="AT2196" s="190" t="s">
        <v>167</v>
      </c>
      <c r="AU2196" s="190" t="s">
        <v>157</v>
      </c>
      <c r="AV2196" s="15" t="s">
        <v>156</v>
      </c>
      <c r="AW2196" s="15" t="s">
        <v>30</v>
      </c>
      <c r="AX2196" s="15" t="s">
        <v>81</v>
      </c>
      <c r="AY2196" s="190" t="s">
        <v>150</v>
      </c>
    </row>
    <row r="2197" spans="1:65" s="2" customFormat="1" ht="16.5" customHeight="1">
      <c r="A2197" s="33"/>
      <c r="B2197" s="158"/>
      <c r="C2197" s="205" t="s">
        <v>1856</v>
      </c>
      <c r="D2197" s="205" t="s">
        <v>368</v>
      </c>
      <c r="E2197" s="206" t="s">
        <v>1857</v>
      </c>
      <c r="F2197" s="207" t="s">
        <v>1858</v>
      </c>
      <c r="G2197" s="208" t="s">
        <v>165</v>
      </c>
      <c r="H2197" s="209">
        <v>56</v>
      </c>
      <c r="I2197" s="210"/>
      <c r="J2197" s="209">
        <f>ROUND(I2197*H2197,3)</f>
        <v>0</v>
      </c>
      <c r="K2197" s="211"/>
      <c r="L2197" s="212"/>
      <c r="M2197" s="213" t="s">
        <v>1</v>
      </c>
      <c r="N2197" s="214" t="s">
        <v>42</v>
      </c>
      <c r="O2197" s="59"/>
      <c r="P2197" s="168">
        <f>O2197*H2197</f>
        <v>0</v>
      </c>
      <c r="Q2197" s="168">
        <v>0</v>
      </c>
      <c r="R2197" s="168">
        <f>Q2197*H2197</f>
        <v>0</v>
      </c>
      <c r="S2197" s="168">
        <v>0</v>
      </c>
      <c r="T2197" s="169">
        <f>S2197*H2197</f>
        <v>0</v>
      </c>
      <c r="U2197" s="33"/>
      <c r="V2197" s="33"/>
      <c r="W2197" s="33"/>
      <c r="X2197" s="33"/>
      <c r="Y2197" s="33"/>
      <c r="Z2197" s="33"/>
      <c r="AA2197" s="33"/>
      <c r="AB2197" s="33"/>
      <c r="AC2197" s="33"/>
      <c r="AD2197" s="33"/>
      <c r="AE2197" s="33"/>
      <c r="AR2197" s="170" t="s">
        <v>189</v>
      </c>
      <c r="AT2197" s="170" t="s">
        <v>368</v>
      </c>
      <c r="AU2197" s="170" t="s">
        <v>157</v>
      </c>
      <c r="AY2197" s="18" t="s">
        <v>150</v>
      </c>
      <c r="BE2197" s="171">
        <f>IF(N2197="základná",J2197,0)</f>
        <v>0</v>
      </c>
      <c r="BF2197" s="171">
        <f>IF(N2197="znížená",J2197,0)</f>
        <v>0</v>
      </c>
      <c r="BG2197" s="171">
        <f>IF(N2197="zákl. prenesená",J2197,0)</f>
        <v>0</v>
      </c>
      <c r="BH2197" s="171">
        <f>IF(N2197="zníž. prenesená",J2197,0)</f>
        <v>0</v>
      </c>
      <c r="BI2197" s="171">
        <f>IF(N2197="nulová",J2197,0)</f>
        <v>0</v>
      </c>
      <c r="BJ2197" s="18" t="s">
        <v>157</v>
      </c>
      <c r="BK2197" s="172">
        <f>ROUND(I2197*H2197,3)</f>
        <v>0</v>
      </c>
      <c r="BL2197" s="18" t="s">
        <v>156</v>
      </c>
      <c r="BM2197" s="170" t="s">
        <v>1859</v>
      </c>
    </row>
    <row r="2198" spans="1:65" s="2" customFormat="1" ht="24" customHeight="1">
      <c r="A2198" s="33"/>
      <c r="B2198" s="158"/>
      <c r="C2198" s="159" t="s">
        <v>1860</v>
      </c>
      <c r="D2198" s="159" t="s">
        <v>152</v>
      </c>
      <c r="E2198" s="160" t="s">
        <v>1861</v>
      </c>
      <c r="F2198" s="161" t="s">
        <v>1862</v>
      </c>
      <c r="G2198" s="162" t="s">
        <v>165</v>
      </c>
      <c r="H2198" s="163">
        <v>51.6</v>
      </c>
      <c r="I2198" s="164"/>
      <c r="J2198" s="163">
        <f>ROUND(I2198*H2198,3)</f>
        <v>0</v>
      </c>
      <c r="K2198" s="165"/>
      <c r="L2198" s="34"/>
      <c r="M2198" s="166" t="s">
        <v>1</v>
      </c>
      <c r="N2198" s="167" t="s">
        <v>42</v>
      </c>
      <c r="O2198" s="59"/>
      <c r="P2198" s="168">
        <f>O2198*H2198</f>
        <v>0</v>
      </c>
      <c r="Q2198" s="168">
        <v>0</v>
      </c>
      <c r="R2198" s="168">
        <f>Q2198*H2198</f>
        <v>0</v>
      </c>
      <c r="S2198" s="168">
        <v>0</v>
      </c>
      <c r="T2198" s="169">
        <f>S2198*H2198</f>
        <v>0</v>
      </c>
      <c r="U2198" s="33"/>
      <c r="V2198" s="33"/>
      <c r="W2198" s="33"/>
      <c r="X2198" s="33"/>
      <c r="Y2198" s="33"/>
      <c r="Z2198" s="33"/>
      <c r="AA2198" s="33"/>
      <c r="AB2198" s="33"/>
      <c r="AC2198" s="33"/>
      <c r="AD2198" s="33"/>
      <c r="AE2198" s="33"/>
      <c r="AR2198" s="170" t="s">
        <v>156</v>
      </c>
      <c r="AT2198" s="170" t="s">
        <v>152</v>
      </c>
      <c r="AU2198" s="170" t="s">
        <v>157</v>
      </c>
      <c r="AY2198" s="18" t="s">
        <v>150</v>
      </c>
      <c r="BE2198" s="171">
        <f>IF(N2198="základná",J2198,0)</f>
        <v>0</v>
      </c>
      <c r="BF2198" s="171">
        <f>IF(N2198="znížená",J2198,0)</f>
        <v>0</v>
      </c>
      <c r="BG2198" s="171">
        <f>IF(N2198="zákl. prenesená",J2198,0)</f>
        <v>0</v>
      </c>
      <c r="BH2198" s="171">
        <f>IF(N2198="zníž. prenesená",J2198,0)</f>
        <v>0</v>
      </c>
      <c r="BI2198" s="171">
        <f>IF(N2198="nulová",J2198,0)</f>
        <v>0</v>
      </c>
      <c r="BJ2198" s="18" t="s">
        <v>157</v>
      </c>
      <c r="BK2198" s="172">
        <f>ROUND(I2198*H2198,3)</f>
        <v>0</v>
      </c>
      <c r="BL2198" s="18" t="s">
        <v>156</v>
      </c>
      <c r="BM2198" s="170" t="s">
        <v>1863</v>
      </c>
    </row>
    <row r="2199" spans="1:65" s="14" customFormat="1" ht="11.25">
      <c r="B2199" s="181"/>
      <c r="D2199" s="174" t="s">
        <v>167</v>
      </c>
      <c r="E2199" s="182" t="s">
        <v>1</v>
      </c>
      <c r="F2199" s="183" t="s">
        <v>1864</v>
      </c>
      <c r="H2199" s="184">
        <v>51.6</v>
      </c>
      <c r="I2199" s="185"/>
      <c r="L2199" s="181"/>
      <c r="M2199" s="186"/>
      <c r="N2199" s="187"/>
      <c r="O2199" s="187"/>
      <c r="P2199" s="187"/>
      <c r="Q2199" s="187"/>
      <c r="R2199" s="187"/>
      <c r="S2199" s="187"/>
      <c r="T2199" s="188"/>
      <c r="AT2199" s="182" t="s">
        <v>167</v>
      </c>
      <c r="AU2199" s="182" t="s">
        <v>157</v>
      </c>
      <c r="AV2199" s="14" t="s">
        <v>157</v>
      </c>
      <c r="AW2199" s="14" t="s">
        <v>30</v>
      </c>
      <c r="AX2199" s="14" t="s">
        <v>81</v>
      </c>
      <c r="AY2199" s="182" t="s">
        <v>150</v>
      </c>
    </row>
    <row r="2200" spans="1:65" s="2" customFormat="1" ht="16.5" customHeight="1">
      <c r="A2200" s="33"/>
      <c r="B2200" s="158"/>
      <c r="C2200" s="205" t="s">
        <v>1865</v>
      </c>
      <c r="D2200" s="205" t="s">
        <v>368</v>
      </c>
      <c r="E2200" s="206" t="s">
        <v>1866</v>
      </c>
      <c r="F2200" s="207" t="s">
        <v>1867</v>
      </c>
      <c r="G2200" s="208" t="s">
        <v>165</v>
      </c>
      <c r="H2200" s="209">
        <v>51.6</v>
      </c>
      <c r="I2200" s="210"/>
      <c r="J2200" s="209">
        <f>ROUND(I2200*H2200,3)</f>
        <v>0</v>
      </c>
      <c r="K2200" s="211"/>
      <c r="L2200" s="212"/>
      <c r="M2200" s="213" t="s">
        <v>1</v>
      </c>
      <c r="N2200" s="214" t="s">
        <v>42</v>
      </c>
      <c r="O2200" s="59"/>
      <c r="P2200" s="168">
        <f>O2200*H2200</f>
        <v>0</v>
      </c>
      <c r="Q2200" s="168">
        <v>0</v>
      </c>
      <c r="R2200" s="168">
        <f>Q2200*H2200</f>
        <v>0</v>
      </c>
      <c r="S2200" s="168">
        <v>0</v>
      </c>
      <c r="T2200" s="169">
        <f>S2200*H2200</f>
        <v>0</v>
      </c>
      <c r="U2200" s="33"/>
      <c r="V2200" s="33"/>
      <c r="W2200" s="33"/>
      <c r="X2200" s="33"/>
      <c r="Y2200" s="33"/>
      <c r="Z2200" s="33"/>
      <c r="AA2200" s="33"/>
      <c r="AB2200" s="33"/>
      <c r="AC2200" s="33"/>
      <c r="AD2200" s="33"/>
      <c r="AE2200" s="33"/>
      <c r="AR2200" s="170" t="s">
        <v>189</v>
      </c>
      <c r="AT2200" s="170" t="s">
        <v>368</v>
      </c>
      <c r="AU2200" s="170" t="s">
        <v>157</v>
      </c>
      <c r="AY2200" s="18" t="s">
        <v>150</v>
      </c>
      <c r="BE2200" s="171">
        <f>IF(N2200="základná",J2200,0)</f>
        <v>0</v>
      </c>
      <c r="BF2200" s="171">
        <f>IF(N2200="znížená",J2200,0)</f>
        <v>0</v>
      </c>
      <c r="BG2200" s="171">
        <f>IF(N2200="zákl. prenesená",J2200,0)</f>
        <v>0</v>
      </c>
      <c r="BH2200" s="171">
        <f>IF(N2200="zníž. prenesená",J2200,0)</f>
        <v>0</v>
      </c>
      <c r="BI2200" s="171">
        <f>IF(N2200="nulová",J2200,0)</f>
        <v>0</v>
      </c>
      <c r="BJ2200" s="18" t="s">
        <v>157</v>
      </c>
      <c r="BK2200" s="172">
        <f>ROUND(I2200*H2200,3)</f>
        <v>0</v>
      </c>
      <c r="BL2200" s="18" t="s">
        <v>156</v>
      </c>
      <c r="BM2200" s="170" t="s">
        <v>1868</v>
      </c>
    </row>
    <row r="2201" spans="1:65" s="2" customFormat="1" ht="36" customHeight="1">
      <c r="A2201" s="33"/>
      <c r="B2201" s="158"/>
      <c r="C2201" s="159" t="s">
        <v>1869</v>
      </c>
      <c r="D2201" s="159" t="s">
        <v>152</v>
      </c>
      <c r="E2201" s="160" t="s">
        <v>1870</v>
      </c>
      <c r="F2201" s="161" t="s">
        <v>1871</v>
      </c>
      <c r="G2201" s="162" t="s">
        <v>165</v>
      </c>
      <c r="H2201" s="163">
        <v>12.9</v>
      </c>
      <c r="I2201" s="164"/>
      <c r="J2201" s="163">
        <f>ROUND(I2201*H2201,3)</f>
        <v>0</v>
      </c>
      <c r="K2201" s="165"/>
      <c r="L2201" s="34"/>
      <c r="M2201" s="166" t="s">
        <v>1</v>
      </c>
      <c r="N2201" s="167" t="s">
        <v>42</v>
      </c>
      <c r="O2201" s="59"/>
      <c r="P2201" s="168">
        <f>O2201*H2201</f>
        <v>0</v>
      </c>
      <c r="Q2201" s="168">
        <v>0</v>
      </c>
      <c r="R2201" s="168">
        <f>Q2201*H2201</f>
        <v>0</v>
      </c>
      <c r="S2201" s="168">
        <v>0</v>
      </c>
      <c r="T2201" s="169">
        <f>S2201*H2201</f>
        <v>0</v>
      </c>
      <c r="U2201" s="33"/>
      <c r="V2201" s="33"/>
      <c r="W2201" s="33"/>
      <c r="X2201" s="33"/>
      <c r="Y2201" s="33"/>
      <c r="Z2201" s="33"/>
      <c r="AA2201" s="33"/>
      <c r="AB2201" s="33"/>
      <c r="AC2201" s="33"/>
      <c r="AD2201" s="33"/>
      <c r="AE2201" s="33"/>
      <c r="AR2201" s="170" t="s">
        <v>156</v>
      </c>
      <c r="AT2201" s="170" t="s">
        <v>152</v>
      </c>
      <c r="AU2201" s="170" t="s">
        <v>157</v>
      </c>
      <c r="AY2201" s="18" t="s">
        <v>150</v>
      </c>
      <c r="BE2201" s="171">
        <f>IF(N2201="základná",J2201,0)</f>
        <v>0</v>
      </c>
      <c r="BF2201" s="171">
        <f>IF(N2201="znížená",J2201,0)</f>
        <v>0</v>
      </c>
      <c r="BG2201" s="171">
        <f>IF(N2201="zákl. prenesená",J2201,0)</f>
        <v>0</v>
      </c>
      <c r="BH2201" s="171">
        <f>IF(N2201="zníž. prenesená",J2201,0)</f>
        <v>0</v>
      </c>
      <c r="BI2201" s="171">
        <f>IF(N2201="nulová",J2201,0)</f>
        <v>0</v>
      </c>
      <c r="BJ2201" s="18" t="s">
        <v>157</v>
      </c>
      <c r="BK2201" s="172">
        <f>ROUND(I2201*H2201,3)</f>
        <v>0</v>
      </c>
      <c r="BL2201" s="18" t="s">
        <v>156</v>
      </c>
      <c r="BM2201" s="170" t="s">
        <v>1872</v>
      </c>
    </row>
    <row r="2202" spans="1:65" s="14" customFormat="1" ht="11.25">
      <c r="B2202" s="181"/>
      <c r="D2202" s="174" t="s">
        <v>167</v>
      </c>
      <c r="E2202" s="182" t="s">
        <v>1</v>
      </c>
      <c r="F2202" s="183" t="s">
        <v>1873</v>
      </c>
      <c r="H2202" s="184">
        <v>12.9</v>
      </c>
      <c r="I2202" s="185"/>
      <c r="L2202" s="181"/>
      <c r="M2202" s="186"/>
      <c r="N2202" s="187"/>
      <c r="O2202" s="187"/>
      <c r="P2202" s="187"/>
      <c r="Q2202" s="187"/>
      <c r="R2202" s="187"/>
      <c r="S2202" s="187"/>
      <c r="T2202" s="188"/>
      <c r="AT2202" s="182" t="s">
        <v>167</v>
      </c>
      <c r="AU2202" s="182" t="s">
        <v>157</v>
      </c>
      <c r="AV2202" s="14" t="s">
        <v>157</v>
      </c>
      <c r="AW2202" s="14" t="s">
        <v>30</v>
      </c>
      <c r="AX2202" s="14" t="s">
        <v>81</v>
      </c>
      <c r="AY2202" s="182" t="s">
        <v>150</v>
      </c>
    </row>
    <row r="2203" spans="1:65" s="2" customFormat="1" ht="36" customHeight="1">
      <c r="A2203" s="33"/>
      <c r="B2203" s="158"/>
      <c r="C2203" s="159" t="s">
        <v>1874</v>
      </c>
      <c r="D2203" s="159" t="s">
        <v>152</v>
      </c>
      <c r="E2203" s="160" t="s">
        <v>1875</v>
      </c>
      <c r="F2203" s="161" t="s">
        <v>1876</v>
      </c>
      <c r="G2203" s="162" t="s">
        <v>155</v>
      </c>
      <c r="H2203" s="163">
        <v>48</v>
      </c>
      <c r="I2203" s="164"/>
      <c r="J2203" s="163">
        <f t="shared" ref="J2203:J2214" si="20">ROUND(I2203*H2203,3)</f>
        <v>0</v>
      </c>
      <c r="K2203" s="165"/>
      <c r="L2203" s="34"/>
      <c r="M2203" s="166" t="s">
        <v>1</v>
      </c>
      <c r="N2203" s="167" t="s">
        <v>42</v>
      </c>
      <c r="O2203" s="59"/>
      <c r="P2203" s="168">
        <f t="shared" ref="P2203:P2214" si="21">O2203*H2203</f>
        <v>0</v>
      </c>
      <c r="Q2203" s="168">
        <v>0.26375999999999999</v>
      </c>
      <c r="R2203" s="168">
        <f t="shared" ref="R2203:R2214" si="22">Q2203*H2203</f>
        <v>12.66048</v>
      </c>
      <c r="S2203" s="168">
        <v>0</v>
      </c>
      <c r="T2203" s="169">
        <f t="shared" ref="T2203:T2214" si="23">S2203*H2203</f>
        <v>0</v>
      </c>
      <c r="U2203" s="33"/>
      <c r="V2203" s="33"/>
      <c r="W2203" s="33"/>
      <c r="X2203" s="33"/>
      <c r="Y2203" s="33"/>
      <c r="Z2203" s="33"/>
      <c r="AA2203" s="33"/>
      <c r="AB2203" s="33"/>
      <c r="AC2203" s="33"/>
      <c r="AD2203" s="33"/>
      <c r="AE2203" s="33"/>
      <c r="AR2203" s="170" t="s">
        <v>156</v>
      </c>
      <c r="AT2203" s="170" t="s">
        <v>152</v>
      </c>
      <c r="AU2203" s="170" t="s">
        <v>157</v>
      </c>
      <c r="AY2203" s="18" t="s">
        <v>150</v>
      </c>
      <c r="BE2203" s="171">
        <f t="shared" ref="BE2203:BE2214" si="24">IF(N2203="základná",J2203,0)</f>
        <v>0</v>
      </c>
      <c r="BF2203" s="171">
        <f t="shared" ref="BF2203:BF2214" si="25">IF(N2203="znížená",J2203,0)</f>
        <v>0</v>
      </c>
      <c r="BG2203" s="171">
        <f t="shared" ref="BG2203:BG2214" si="26">IF(N2203="zákl. prenesená",J2203,0)</f>
        <v>0</v>
      </c>
      <c r="BH2203" s="171">
        <f t="shared" ref="BH2203:BH2214" si="27">IF(N2203="zníž. prenesená",J2203,0)</f>
        <v>0</v>
      </c>
      <c r="BI2203" s="171">
        <f t="shared" ref="BI2203:BI2214" si="28">IF(N2203="nulová",J2203,0)</f>
        <v>0</v>
      </c>
      <c r="BJ2203" s="18" t="s">
        <v>157</v>
      </c>
      <c r="BK2203" s="172">
        <f t="shared" ref="BK2203:BK2214" si="29">ROUND(I2203*H2203,3)</f>
        <v>0</v>
      </c>
      <c r="BL2203" s="18" t="s">
        <v>156</v>
      </c>
      <c r="BM2203" s="170" t="s">
        <v>1877</v>
      </c>
    </row>
    <row r="2204" spans="1:65" s="2" customFormat="1" ht="36" customHeight="1">
      <c r="A2204" s="33"/>
      <c r="B2204" s="158"/>
      <c r="C2204" s="159" t="s">
        <v>1878</v>
      </c>
      <c r="D2204" s="159" t="s">
        <v>152</v>
      </c>
      <c r="E2204" s="160" t="s">
        <v>1879</v>
      </c>
      <c r="F2204" s="161" t="s">
        <v>1880</v>
      </c>
      <c r="G2204" s="162" t="s">
        <v>155</v>
      </c>
      <c r="H2204" s="163">
        <v>48</v>
      </c>
      <c r="I2204" s="164"/>
      <c r="J2204" s="163">
        <f t="shared" si="20"/>
        <v>0</v>
      </c>
      <c r="K2204" s="165"/>
      <c r="L2204" s="34"/>
      <c r="M2204" s="166" t="s">
        <v>1</v>
      </c>
      <c r="N2204" s="167" t="s">
        <v>42</v>
      </c>
      <c r="O2204" s="59"/>
      <c r="P2204" s="168">
        <f t="shared" si="21"/>
        <v>0</v>
      </c>
      <c r="Q2204" s="168">
        <v>0.497</v>
      </c>
      <c r="R2204" s="168">
        <f t="shared" si="22"/>
        <v>23.856000000000002</v>
      </c>
      <c r="S2204" s="168">
        <v>0</v>
      </c>
      <c r="T2204" s="169">
        <f t="shared" si="23"/>
        <v>0</v>
      </c>
      <c r="U2204" s="33"/>
      <c r="V2204" s="33"/>
      <c r="W2204" s="33"/>
      <c r="X2204" s="33"/>
      <c r="Y2204" s="33"/>
      <c r="Z2204" s="33"/>
      <c r="AA2204" s="33"/>
      <c r="AB2204" s="33"/>
      <c r="AC2204" s="33"/>
      <c r="AD2204" s="33"/>
      <c r="AE2204" s="33"/>
      <c r="AR2204" s="170" t="s">
        <v>156</v>
      </c>
      <c r="AT2204" s="170" t="s">
        <v>152</v>
      </c>
      <c r="AU2204" s="170" t="s">
        <v>157</v>
      </c>
      <c r="AY2204" s="18" t="s">
        <v>150</v>
      </c>
      <c r="BE2204" s="171">
        <f t="shared" si="24"/>
        <v>0</v>
      </c>
      <c r="BF2204" s="171">
        <f t="shared" si="25"/>
        <v>0</v>
      </c>
      <c r="BG2204" s="171">
        <f t="shared" si="26"/>
        <v>0</v>
      </c>
      <c r="BH2204" s="171">
        <f t="shared" si="27"/>
        <v>0</v>
      </c>
      <c r="BI2204" s="171">
        <f t="shared" si="28"/>
        <v>0</v>
      </c>
      <c r="BJ2204" s="18" t="s">
        <v>157</v>
      </c>
      <c r="BK2204" s="172">
        <f t="shared" si="29"/>
        <v>0</v>
      </c>
      <c r="BL2204" s="18" t="s">
        <v>156</v>
      </c>
      <c r="BM2204" s="170" t="s">
        <v>1881</v>
      </c>
    </row>
    <row r="2205" spans="1:65" s="2" customFormat="1" ht="16.5" customHeight="1">
      <c r="A2205" s="33"/>
      <c r="B2205" s="158"/>
      <c r="C2205" s="159" t="s">
        <v>1882</v>
      </c>
      <c r="D2205" s="159" t="s">
        <v>152</v>
      </c>
      <c r="E2205" s="160" t="s">
        <v>1883</v>
      </c>
      <c r="F2205" s="161" t="s">
        <v>1884</v>
      </c>
      <c r="G2205" s="162" t="s">
        <v>165</v>
      </c>
      <c r="H2205" s="163">
        <v>15</v>
      </c>
      <c r="I2205" s="164"/>
      <c r="J2205" s="163">
        <f t="shared" si="20"/>
        <v>0</v>
      </c>
      <c r="K2205" s="165"/>
      <c r="L2205" s="34"/>
      <c r="M2205" s="166" t="s">
        <v>1</v>
      </c>
      <c r="N2205" s="167" t="s">
        <v>42</v>
      </c>
      <c r="O2205" s="59"/>
      <c r="P2205" s="168">
        <f t="shared" si="21"/>
        <v>0</v>
      </c>
      <c r="Q2205" s="168">
        <v>0</v>
      </c>
      <c r="R2205" s="168">
        <f t="shared" si="22"/>
        <v>0</v>
      </c>
      <c r="S2205" s="168">
        <v>1.875</v>
      </c>
      <c r="T2205" s="169">
        <f t="shared" si="23"/>
        <v>28.125</v>
      </c>
      <c r="U2205" s="33"/>
      <c r="V2205" s="33"/>
      <c r="W2205" s="33"/>
      <c r="X2205" s="33"/>
      <c r="Y2205" s="33"/>
      <c r="Z2205" s="33"/>
      <c r="AA2205" s="33"/>
      <c r="AB2205" s="33"/>
      <c r="AC2205" s="33"/>
      <c r="AD2205" s="33"/>
      <c r="AE2205" s="33"/>
      <c r="AR2205" s="170" t="s">
        <v>156</v>
      </c>
      <c r="AT2205" s="170" t="s">
        <v>152</v>
      </c>
      <c r="AU2205" s="170" t="s">
        <v>157</v>
      </c>
      <c r="AY2205" s="18" t="s">
        <v>150</v>
      </c>
      <c r="BE2205" s="171">
        <f t="shared" si="24"/>
        <v>0</v>
      </c>
      <c r="BF2205" s="171">
        <f t="shared" si="25"/>
        <v>0</v>
      </c>
      <c r="BG2205" s="171">
        <f t="shared" si="26"/>
        <v>0</v>
      </c>
      <c r="BH2205" s="171">
        <f t="shared" si="27"/>
        <v>0</v>
      </c>
      <c r="BI2205" s="171">
        <f t="shared" si="28"/>
        <v>0</v>
      </c>
      <c r="BJ2205" s="18" t="s">
        <v>157</v>
      </c>
      <c r="BK2205" s="172">
        <f t="shared" si="29"/>
        <v>0</v>
      </c>
      <c r="BL2205" s="18" t="s">
        <v>156</v>
      </c>
      <c r="BM2205" s="170" t="s">
        <v>1885</v>
      </c>
    </row>
    <row r="2206" spans="1:65" s="2" customFormat="1" ht="16.5" customHeight="1">
      <c r="A2206" s="33"/>
      <c r="B2206" s="158"/>
      <c r="C2206" s="159" t="s">
        <v>1886</v>
      </c>
      <c r="D2206" s="159" t="s">
        <v>152</v>
      </c>
      <c r="E2206" s="160" t="s">
        <v>1695</v>
      </c>
      <c r="F2206" s="161" t="s">
        <v>1696</v>
      </c>
      <c r="G2206" s="162" t="s">
        <v>196</v>
      </c>
      <c r="H2206" s="163">
        <v>66.031999999999996</v>
      </c>
      <c r="I2206" s="164"/>
      <c r="J2206" s="163">
        <f t="shared" si="20"/>
        <v>0</v>
      </c>
      <c r="K2206" s="165"/>
      <c r="L2206" s="34"/>
      <c r="M2206" s="166" t="s">
        <v>1</v>
      </c>
      <c r="N2206" s="167" t="s">
        <v>42</v>
      </c>
      <c r="O2206" s="59"/>
      <c r="P2206" s="168">
        <f t="shared" si="21"/>
        <v>0</v>
      </c>
      <c r="Q2206" s="168">
        <v>0</v>
      </c>
      <c r="R2206" s="168">
        <f t="shared" si="22"/>
        <v>0</v>
      </c>
      <c r="S2206" s="168">
        <v>0</v>
      </c>
      <c r="T2206" s="169">
        <f t="shared" si="23"/>
        <v>0</v>
      </c>
      <c r="U2206" s="33"/>
      <c r="V2206" s="33"/>
      <c r="W2206" s="33"/>
      <c r="X2206" s="33"/>
      <c r="Y2206" s="33"/>
      <c r="Z2206" s="33"/>
      <c r="AA2206" s="33"/>
      <c r="AB2206" s="33"/>
      <c r="AC2206" s="33"/>
      <c r="AD2206" s="33"/>
      <c r="AE2206" s="33"/>
      <c r="AR2206" s="170" t="s">
        <v>156</v>
      </c>
      <c r="AT2206" s="170" t="s">
        <v>152</v>
      </c>
      <c r="AU2206" s="170" t="s">
        <v>157</v>
      </c>
      <c r="AY2206" s="18" t="s">
        <v>150</v>
      </c>
      <c r="BE2206" s="171">
        <f t="shared" si="24"/>
        <v>0</v>
      </c>
      <c r="BF2206" s="171">
        <f t="shared" si="25"/>
        <v>0</v>
      </c>
      <c r="BG2206" s="171">
        <f t="shared" si="26"/>
        <v>0</v>
      </c>
      <c r="BH2206" s="171">
        <f t="shared" si="27"/>
        <v>0</v>
      </c>
      <c r="BI2206" s="171">
        <f t="shared" si="28"/>
        <v>0</v>
      </c>
      <c r="BJ2206" s="18" t="s">
        <v>157</v>
      </c>
      <c r="BK2206" s="172">
        <f t="shared" si="29"/>
        <v>0</v>
      </c>
      <c r="BL2206" s="18" t="s">
        <v>156</v>
      </c>
      <c r="BM2206" s="170" t="s">
        <v>1887</v>
      </c>
    </row>
    <row r="2207" spans="1:65" s="2" customFormat="1" ht="24" customHeight="1">
      <c r="A2207" s="33"/>
      <c r="B2207" s="158"/>
      <c r="C2207" s="159" t="s">
        <v>1888</v>
      </c>
      <c r="D2207" s="159" t="s">
        <v>152</v>
      </c>
      <c r="E2207" s="160" t="s">
        <v>1699</v>
      </c>
      <c r="F2207" s="161" t="s">
        <v>1700</v>
      </c>
      <c r="G2207" s="162" t="s">
        <v>196</v>
      </c>
      <c r="H2207" s="163">
        <v>66.031999999999996</v>
      </c>
      <c r="I2207" s="164"/>
      <c r="J2207" s="163">
        <f t="shared" si="20"/>
        <v>0</v>
      </c>
      <c r="K2207" s="165"/>
      <c r="L2207" s="34"/>
      <c r="M2207" s="166" t="s">
        <v>1</v>
      </c>
      <c r="N2207" s="167" t="s">
        <v>42</v>
      </c>
      <c r="O2207" s="59"/>
      <c r="P2207" s="168">
        <f t="shared" si="21"/>
        <v>0</v>
      </c>
      <c r="Q2207" s="168">
        <v>0</v>
      </c>
      <c r="R2207" s="168">
        <f t="shared" si="22"/>
        <v>0</v>
      </c>
      <c r="S2207" s="168">
        <v>0</v>
      </c>
      <c r="T2207" s="169">
        <f t="shared" si="23"/>
        <v>0</v>
      </c>
      <c r="U2207" s="33"/>
      <c r="V2207" s="33"/>
      <c r="W2207" s="33"/>
      <c r="X2207" s="33"/>
      <c r="Y2207" s="33"/>
      <c r="Z2207" s="33"/>
      <c r="AA2207" s="33"/>
      <c r="AB2207" s="33"/>
      <c r="AC2207" s="33"/>
      <c r="AD2207" s="33"/>
      <c r="AE2207" s="33"/>
      <c r="AR2207" s="170" t="s">
        <v>156</v>
      </c>
      <c r="AT2207" s="170" t="s">
        <v>152</v>
      </c>
      <c r="AU2207" s="170" t="s">
        <v>157</v>
      </c>
      <c r="AY2207" s="18" t="s">
        <v>150</v>
      </c>
      <c r="BE2207" s="171">
        <f t="shared" si="24"/>
        <v>0</v>
      </c>
      <c r="BF2207" s="171">
        <f t="shared" si="25"/>
        <v>0</v>
      </c>
      <c r="BG2207" s="171">
        <f t="shared" si="26"/>
        <v>0</v>
      </c>
      <c r="BH2207" s="171">
        <f t="shared" si="27"/>
        <v>0</v>
      </c>
      <c r="BI2207" s="171">
        <f t="shared" si="28"/>
        <v>0</v>
      </c>
      <c r="BJ2207" s="18" t="s">
        <v>157</v>
      </c>
      <c r="BK2207" s="172">
        <f t="shared" si="29"/>
        <v>0</v>
      </c>
      <c r="BL2207" s="18" t="s">
        <v>156</v>
      </c>
      <c r="BM2207" s="170" t="s">
        <v>1889</v>
      </c>
    </row>
    <row r="2208" spans="1:65" s="2" customFormat="1" ht="24" customHeight="1">
      <c r="A2208" s="33"/>
      <c r="B2208" s="158"/>
      <c r="C2208" s="159" t="s">
        <v>1890</v>
      </c>
      <c r="D2208" s="159" t="s">
        <v>152</v>
      </c>
      <c r="E2208" s="160" t="s">
        <v>1705</v>
      </c>
      <c r="F2208" s="161" t="s">
        <v>1706</v>
      </c>
      <c r="G2208" s="162" t="s">
        <v>196</v>
      </c>
      <c r="H2208" s="163">
        <v>66.031999999999996</v>
      </c>
      <c r="I2208" s="164"/>
      <c r="J2208" s="163">
        <f t="shared" si="20"/>
        <v>0</v>
      </c>
      <c r="K2208" s="165"/>
      <c r="L2208" s="34"/>
      <c r="M2208" s="166" t="s">
        <v>1</v>
      </c>
      <c r="N2208" s="167" t="s">
        <v>42</v>
      </c>
      <c r="O2208" s="59"/>
      <c r="P2208" s="168">
        <f t="shared" si="21"/>
        <v>0</v>
      </c>
      <c r="Q2208" s="168">
        <v>0</v>
      </c>
      <c r="R2208" s="168">
        <f t="shared" si="22"/>
        <v>0</v>
      </c>
      <c r="S2208" s="168">
        <v>0</v>
      </c>
      <c r="T2208" s="169">
        <f t="shared" si="23"/>
        <v>0</v>
      </c>
      <c r="U2208" s="33"/>
      <c r="V2208" s="33"/>
      <c r="W2208" s="33"/>
      <c r="X2208" s="33"/>
      <c r="Y2208" s="33"/>
      <c r="Z2208" s="33"/>
      <c r="AA2208" s="33"/>
      <c r="AB2208" s="33"/>
      <c r="AC2208" s="33"/>
      <c r="AD2208" s="33"/>
      <c r="AE2208" s="33"/>
      <c r="AR2208" s="170" t="s">
        <v>156</v>
      </c>
      <c r="AT2208" s="170" t="s">
        <v>152</v>
      </c>
      <c r="AU2208" s="170" t="s">
        <v>157</v>
      </c>
      <c r="AY2208" s="18" t="s">
        <v>150</v>
      </c>
      <c r="BE2208" s="171">
        <f t="shared" si="24"/>
        <v>0</v>
      </c>
      <c r="BF2208" s="171">
        <f t="shared" si="25"/>
        <v>0</v>
      </c>
      <c r="BG2208" s="171">
        <f t="shared" si="26"/>
        <v>0</v>
      </c>
      <c r="BH2208" s="171">
        <f t="shared" si="27"/>
        <v>0</v>
      </c>
      <c r="BI2208" s="171">
        <f t="shared" si="28"/>
        <v>0</v>
      </c>
      <c r="BJ2208" s="18" t="s">
        <v>157</v>
      </c>
      <c r="BK2208" s="172">
        <f t="shared" si="29"/>
        <v>0</v>
      </c>
      <c r="BL2208" s="18" t="s">
        <v>156</v>
      </c>
      <c r="BM2208" s="170" t="s">
        <v>1891</v>
      </c>
    </row>
    <row r="2209" spans="1:65" s="2" customFormat="1" ht="24" customHeight="1">
      <c r="A2209" s="33"/>
      <c r="B2209" s="158"/>
      <c r="C2209" s="159" t="s">
        <v>1892</v>
      </c>
      <c r="D2209" s="159" t="s">
        <v>152</v>
      </c>
      <c r="E2209" s="160" t="s">
        <v>1893</v>
      </c>
      <c r="F2209" s="161" t="s">
        <v>1894</v>
      </c>
      <c r="G2209" s="162" t="s">
        <v>196</v>
      </c>
      <c r="H2209" s="163">
        <v>66.031999999999996</v>
      </c>
      <c r="I2209" s="164"/>
      <c r="J2209" s="163">
        <f t="shared" si="20"/>
        <v>0</v>
      </c>
      <c r="K2209" s="165"/>
      <c r="L2209" s="34"/>
      <c r="M2209" s="166" t="s">
        <v>1</v>
      </c>
      <c r="N2209" s="167" t="s">
        <v>42</v>
      </c>
      <c r="O2209" s="59"/>
      <c r="P2209" s="168">
        <f t="shared" si="21"/>
        <v>0</v>
      </c>
      <c r="Q2209" s="168">
        <v>0</v>
      </c>
      <c r="R2209" s="168">
        <f t="shared" si="22"/>
        <v>0</v>
      </c>
      <c r="S2209" s="168">
        <v>0</v>
      </c>
      <c r="T2209" s="169">
        <f t="shared" si="23"/>
        <v>0</v>
      </c>
      <c r="U2209" s="33"/>
      <c r="V2209" s="33"/>
      <c r="W2209" s="33"/>
      <c r="X2209" s="33"/>
      <c r="Y2209" s="33"/>
      <c r="Z2209" s="33"/>
      <c r="AA2209" s="33"/>
      <c r="AB2209" s="33"/>
      <c r="AC2209" s="33"/>
      <c r="AD2209" s="33"/>
      <c r="AE2209" s="33"/>
      <c r="AR2209" s="170" t="s">
        <v>156</v>
      </c>
      <c r="AT2209" s="170" t="s">
        <v>152</v>
      </c>
      <c r="AU2209" s="170" t="s">
        <v>157</v>
      </c>
      <c r="AY2209" s="18" t="s">
        <v>150</v>
      </c>
      <c r="BE2209" s="171">
        <f t="shared" si="24"/>
        <v>0</v>
      </c>
      <c r="BF2209" s="171">
        <f t="shared" si="25"/>
        <v>0</v>
      </c>
      <c r="BG2209" s="171">
        <f t="shared" si="26"/>
        <v>0</v>
      </c>
      <c r="BH2209" s="171">
        <f t="shared" si="27"/>
        <v>0</v>
      </c>
      <c r="BI2209" s="171">
        <f t="shared" si="28"/>
        <v>0</v>
      </c>
      <c r="BJ2209" s="18" t="s">
        <v>157</v>
      </c>
      <c r="BK2209" s="172">
        <f t="shared" si="29"/>
        <v>0</v>
      </c>
      <c r="BL2209" s="18" t="s">
        <v>156</v>
      </c>
      <c r="BM2209" s="170" t="s">
        <v>1895</v>
      </c>
    </row>
    <row r="2210" spans="1:65" s="2" customFormat="1" ht="24" customHeight="1">
      <c r="A2210" s="33"/>
      <c r="B2210" s="158"/>
      <c r="C2210" s="159" t="s">
        <v>1896</v>
      </c>
      <c r="D2210" s="159" t="s">
        <v>152</v>
      </c>
      <c r="E2210" s="160" t="s">
        <v>1713</v>
      </c>
      <c r="F2210" s="161" t="s">
        <v>1714</v>
      </c>
      <c r="G2210" s="162" t="s">
        <v>196</v>
      </c>
      <c r="H2210" s="163">
        <v>52.125</v>
      </c>
      <c r="I2210" s="164"/>
      <c r="J2210" s="163">
        <f t="shared" si="20"/>
        <v>0</v>
      </c>
      <c r="K2210" s="165"/>
      <c r="L2210" s="34"/>
      <c r="M2210" s="166" t="s">
        <v>1</v>
      </c>
      <c r="N2210" s="167" t="s">
        <v>42</v>
      </c>
      <c r="O2210" s="59"/>
      <c r="P2210" s="168">
        <f t="shared" si="21"/>
        <v>0</v>
      </c>
      <c r="Q2210" s="168">
        <v>0</v>
      </c>
      <c r="R2210" s="168">
        <f t="shared" si="22"/>
        <v>0</v>
      </c>
      <c r="S2210" s="168">
        <v>0</v>
      </c>
      <c r="T2210" s="169">
        <f t="shared" si="23"/>
        <v>0</v>
      </c>
      <c r="U2210" s="33"/>
      <c r="V2210" s="33"/>
      <c r="W2210" s="33"/>
      <c r="X2210" s="33"/>
      <c r="Y2210" s="33"/>
      <c r="Z2210" s="33"/>
      <c r="AA2210" s="33"/>
      <c r="AB2210" s="33"/>
      <c r="AC2210" s="33"/>
      <c r="AD2210" s="33"/>
      <c r="AE2210" s="33"/>
      <c r="AR2210" s="170" t="s">
        <v>156</v>
      </c>
      <c r="AT2210" s="170" t="s">
        <v>152</v>
      </c>
      <c r="AU2210" s="170" t="s">
        <v>157</v>
      </c>
      <c r="AY2210" s="18" t="s">
        <v>150</v>
      </c>
      <c r="BE2210" s="171">
        <f t="shared" si="24"/>
        <v>0</v>
      </c>
      <c r="BF2210" s="171">
        <f t="shared" si="25"/>
        <v>0</v>
      </c>
      <c r="BG2210" s="171">
        <f t="shared" si="26"/>
        <v>0</v>
      </c>
      <c r="BH2210" s="171">
        <f t="shared" si="27"/>
        <v>0</v>
      </c>
      <c r="BI2210" s="171">
        <f t="shared" si="28"/>
        <v>0</v>
      </c>
      <c r="BJ2210" s="18" t="s">
        <v>157</v>
      </c>
      <c r="BK2210" s="172">
        <f t="shared" si="29"/>
        <v>0</v>
      </c>
      <c r="BL2210" s="18" t="s">
        <v>156</v>
      </c>
      <c r="BM2210" s="170" t="s">
        <v>1897</v>
      </c>
    </row>
    <row r="2211" spans="1:65" s="2" customFormat="1" ht="24" customHeight="1">
      <c r="A2211" s="33"/>
      <c r="B2211" s="158"/>
      <c r="C2211" s="159" t="s">
        <v>1898</v>
      </c>
      <c r="D2211" s="159" t="s">
        <v>152</v>
      </c>
      <c r="E2211" s="160" t="s">
        <v>1718</v>
      </c>
      <c r="F2211" s="161" t="s">
        <v>1719</v>
      </c>
      <c r="G2211" s="162" t="s">
        <v>196</v>
      </c>
      <c r="H2211" s="163">
        <v>8.6880000000000006</v>
      </c>
      <c r="I2211" s="164"/>
      <c r="J2211" s="163">
        <f t="shared" si="20"/>
        <v>0</v>
      </c>
      <c r="K2211" s="165"/>
      <c r="L2211" s="34"/>
      <c r="M2211" s="166" t="s">
        <v>1</v>
      </c>
      <c r="N2211" s="167" t="s">
        <v>42</v>
      </c>
      <c r="O2211" s="59"/>
      <c r="P2211" s="168">
        <f t="shared" si="21"/>
        <v>0</v>
      </c>
      <c r="Q2211" s="168">
        <v>0</v>
      </c>
      <c r="R2211" s="168">
        <f t="shared" si="22"/>
        <v>0</v>
      </c>
      <c r="S2211" s="168">
        <v>0</v>
      </c>
      <c r="T2211" s="169">
        <f t="shared" si="23"/>
        <v>0</v>
      </c>
      <c r="U2211" s="33"/>
      <c r="V2211" s="33"/>
      <c r="W2211" s="33"/>
      <c r="X2211" s="33"/>
      <c r="Y2211" s="33"/>
      <c r="Z2211" s="33"/>
      <c r="AA2211" s="33"/>
      <c r="AB2211" s="33"/>
      <c r="AC2211" s="33"/>
      <c r="AD2211" s="33"/>
      <c r="AE2211" s="33"/>
      <c r="AR2211" s="170" t="s">
        <v>156</v>
      </c>
      <c r="AT2211" s="170" t="s">
        <v>152</v>
      </c>
      <c r="AU2211" s="170" t="s">
        <v>157</v>
      </c>
      <c r="AY2211" s="18" t="s">
        <v>150</v>
      </c>
      <c r="BE2211" s="171">
        <f t="shared" si="24"/>
        <v>0</v>
      </c>
      <c r="BF2211" s="171">
        <f t="shared" si="25"/>
        <v>0</v>
      </c>
      <c r="BG2211" s="171">
        <f t="shared" si="26"/>
        <v>0</v>
      </c>
      <c r="BH2211" s="171">
        <f t="shared" si="27"/>
        <v>0</v>
      </c>
      <c r="BI2211" s="171">
        <f t="shared" si="28"/>
        <v>0</v>
      </c>
      <c r="BJ2211" s="18" t="s">
        <v>157</v>
      </c>
      <c r="BK2211" s="172">
        <f t="shared" si="29"/>
        <v>0</v>
      </c>
      <c r="BL2211" s="18" t="s">
        <v>156</v>
      </c>
      <c r="BM2211" s="170" t="s">
        <v>1899</v>
      </c>
    </row>
    <row r="2212" spans="1:65" s="2" customFormat="1" ht="16.5" customHeight="1">
      <c r="A2212" s="33"/>
      <c r="B2212" s="158"/>
      <c r="C2212" s="159" t="s">
        <v>1900</v>
      </c>
      <c r="D2212" s="159" t="s">
        <v>152</v>
      </c>
      <c r="E2212" s="160" t="s">
        <v>1901</v>
      </c>
      <c r="F2212" s="161" t="s">
        <v>1902</v>
      </c>
      <c r="G2212" s="162" t="s">
        <v>196</v>
      </c>
      <c r="H2212" s="163">
        <v>5.2190000000000003</v>
      </c>
      <c r="I2212" s="164"/>
      <c r="J2212" s="163">
        <f t="shared" si="20"/>
        <v>0</v>
      </c>
      <c r="K2212" s="165"/>
      <c r="L2212" s="34"/>
      <c r="M2212" s="166" t="s">
        <v>1</v>
      </c>
      <c r="N2212" s="167" t="s">
        <v>42</v>
      </c>
      <c r="O2212" s="59"/>
      <c r="P2212" s="168">
        <f t="shared" si="21"/>
        <v>0</v>
      </c>
      <c r="Q2212" s="168">
        <v>0</v>
      </c>
      <c r="R2212" s="168">
        <f t="shared" si="22"/>
        <v>0</v>
      </c>
      <c r="S2212" s="168">
        <v>0</v>
      </c>
      <c r="T2212" s="169">
        <f t="shared" si="23"/>
        <v>0</v>
      </c>
      <c r="U2212" s="33"/>
      <c r="V2212" s="33"/>
      <c r="W2212" s="33"/>
      <c r="X2212" s="33"/>
      <c r="Y2212" s="33"/>
      <c r="Z2212" s="33"/>
      <c r="AA2212" s="33"/>
      <c r="AB2212" s="33"/>
      <c r="AC2212" s="33"/>
      <c r="AD2212" s="33"/>
      <c r="AE2212" s="33"/>
      <c r="AR2212" s="170" t="s">
        <v>156</v>
      </c>
      <c r="AT2212" s="170" t="s">
        <v>152</v>
      </c>
      <c r="AU2212" s="170" t="s">
        <v>157</v>
      </c>
      <c r="AY2212" s="18" t="s">
        <v>150</v>
      </c>
      <c r="BE2212" s="171">
        <f t="shared" si="24"/>
        <v>0</v>
      </c>
      <c r="BF2212" s="171">
        <f t="shared" si="25"/>
        <v>0</v>
      </c>
      <c r="BG2212" s="171">
        <f t="shared" si="26"/>
        <v>0</v>
      </c>
      <c r="BH2212" s="171">
        <f t="shared" si="27"/>
        <v>0</v>
      </c>
      <c r="BI2212" s="171">
        <f t="shared" si="28"/>
        <v>0</v>
      </c>
      <c r="BJ2212" s="18" t="s">
        <v>157</v>
      </c>
      <c r="BK2212" s="172">
        <f t="shared" si="29"/>
        <v>0</v>
      </c>
      <c r="BL2212" s="18" t="s">
        <v>156</v>
      </c>
      <c r="BM2212" s="170" t="s">
        <v>1903</v>
      </c>
    </row>
    <row r="2213" spans="1:65" s="2" customFormat="1" ht="24" customHeight="1">
      <c r="A2213" s="33"/>
      <c r="B2213" s="158"/>
      <c r="C2213" s="159" t="s">
        <v>1904</v>
      </c>
      <c r="D2213" s="159" t="s">
        <v>152</v>
      </c>
      <c r="E2213" s="160" t="s">
        <v>1905</v>
      </c>
      <c r="F2213" s="161" t="s">
        <v>1906</v>
      </c>
      <c r="G2213" s="162" t="s">
        <v>196</v>
      </c>
      <c r="H2213" s="163">
        <v>38.649000000000001</v>
      </c>
      <c r="I2213" s="164"/>
      <c r="J2213" s="163">
        <f t="shared" si="20"/>
        <v>0</v>
      </c>
      <c r="K2213" s="165"/>
      <c r="L2213" s="34"/>
      <c r="M2213" s="166" t="s">
        <v>1</v>
      </c>
      <c r="N2213" s="167" t="s">
        <v>42</v>
      </c>
      <c r="O2213" s="59"/>
      <c r="P2213" s="168">
        <f t="shared" si="21"/>
        <v>0</v>
      </c>
      <c r="Q2213" s="168">
        <v>0</v>
      </c>
      <c r="R2213" s="168">
        <f t="shared" si="22"/>
        <v>0</v>
      </c>
      <c r="S2213" s="168">
        <v>0</v>
      </c>
      <c r="T2213" s="169">
        <f t="shared" si="23"/>
        <v>0</v>
      </c>
      <c r="U2213" s="33"/>
      <c r="V2213" s="33"/>
      <c r="W2213" s="33"/>
      <c r="X2213" s="33"/>
      <c r="Y2213" s="33"/>
      <c r="Z2213" s="33"/>
      <c r="AA2213" s="33"/>
      <c r="AB2213" s="33"/>
      <c r="AC2213" s="33"/>
      <c r="AD2213" s="33"/>
      <c r="AE2213" s="33"/>
      <c r="AR2213" s="170" t="s">
        <v>156</v>
      </c>
      <c r="AT2213" s="170" t="s">
        <v>152</v>
      </c>
      <c r="AU2213" s="170" t="s">
        <v>157</v>
      </c>
      <c r="AY2213" s="18" t="s">
        <v>150</v>
      </c>
      <c r="BE2213" s="171">
        <f t="shared" si="24"/>
        <v>0</v>
      </c>
      <c r="BF2213" s="171">
        <f t="shared" si="25"/>
        <v>0</v>
      </c>
      <c r="BG2213" s="171">
        <f t="shared" si="26"/>
        <v>0</v>
      </c>
      <c r="BH2213" s="171">
        <f t="shared" si="27"/>
        <v>0</v>
      </c>
      <c r="BI2213" s="171">
        <f t="shared" si="28"/>
        <v>0</v>
      </c>
      <c r="BJ2213" s="18" t="s">
        <v>157</v>
      </c>
      <c r="BK2213" s="172">
        <f t="shared" si="29"/>
        <v>0</v>
      </c>
      <c r="BL2213" s="18" t="s">
        <v>156</v>
      </c>
      <c r="BM2213" s="170" t="s">
        <v>1907</v>
      </c>
    </row>
    <row r="2214" spans="1:65" s="2" customFormat="1" ht="24" customHeight="1">
      <c r="A2214" s="33"/>
      <c r="B2214" s="158"/>
      <c r="C2214" s="159" t="s">
        <v>1908</v>
      </c>
      <c r="D2214" s="159" t="s">
        <v>152</v>
      </c>
      <c r="E2214" s="160" t="s">
        <v>1909</v>
      </c>
      <c r="F2214" s="161" t="s">
        <v>1910</v>
      </c>
      <c r="G2214" s="162" t="s">
        <v>155</v>
      </c>
      <c r="H2214" s="163">
        <v>24.728000000000002</v>
      </c>
      <c r="I2214" s="164"/>
      <c r="J2214" s="163">
        <f t="shared" si="20"/>
        <v>0</v>
      </c>
      <c r="K2214" s="165"/>
      <c r="L2214" s="34"/>
      <c r="M2214" s="166" t="s">
        <v>1</v>
      </c>
      <c r="N2214" s="167" t="s">
        <v>42</v>
      </c>
      <c r="O2214" s="59"/>
      <c r="P2214" s="168">
        <f t="shared" si="21"/>
        <v>0</v>
      </c>
      <c r="Q2214" s="168">
        <v>0</v>
      </c>
      <c r="R2214" s="168">
        <f t="shared" si="22"/>
        <v>0</v>
      </c>
      <c r="S2214" s="168">
        <v>0.02</v>
      </c>
      <c r="T2214" s="169">
        <f t="shared" si="23"/>
        <v>0.49456000000000006</v>
      </c>
      <c r="U2214" s="33"/>
      <c r="V2214" s="33"/>
      <c r="W2214" s="33"/>
      <c r="X2214" s="33"/>
      <c r="Y2214" s="33"/>
      <c r="Z2214" s="33"/>
      <c r="AA2214" s="33"/>
      <c r="AB2214" s="33"/>
      <c r="AC2214" s="33"/>
      <c r="AD2214" s="33"/>
      <c r="AE2214" s="33"/>
      <c r="AR2214" s="170" t="s">
        <v>241</v>
      </c>
      <c r="AT2214" s="170" t="s">
        <v>152</v>
      </c>
      <c r="AU2214" s="170" t="s">
        <v>157</v>
      </c>
      <c r="AY2214" s="18" t="s">
        <v>150</v>
      </c>
      <c r="BE2214" s="171">
        <f t="shared" si="24"/>
        <v>0</v>
      </c>
      <c r="BF2214" s="171">
        <f t="shared" si="25"/>
        <v>0</v>
      </c>
      <c r="BG2214" s="171">
        <f t="shared" si="26"/>
        <v>0</v>
      </c>
      <c r="BH2214" s="171">
        <f t="shared" si="27"/>
        <v>0</v>
      </c>
      <c r="BI2214" s="171">
        <f t="shared" si="28"/>
        <v>0</v>
      </c>
      <c r="BJ2214" s="18" t="s">
        <v>157</v>
      </c>
      <c r="BK2214" s="172">
        <f t="shared" si="29"/>
        <v>0</v>
      </c>
      <c r="BL2214" s="18" t="s">
        <v>241</v>
      </c>
      <c r="BM2214" s="170" t="s">
        <v>1911</v>
      </c>
    </row>
    <row r="2215" spans="1:65" s="14" customFormat="1" ht="11.25">
      <c r="B2215" s="181"/>
      <c r="D2215" s="174" t="s">
        <v>167</v>
      </c>
      <c r="E2215" s="182" t="s">
        <v>1</v>
      </c>
      <c r="F2215" s="183" t="s">
        <v>1912</v>
      </c>
      <c r="H2215" s="184">
        <v>24.728000000000002</v>
      </c>
      <c r="I2215" s="185"/>
      <c r="L2215" s="181"/>
      <c r="M2215" s="186"/>
      <c r="N2215" s="187"/>
      <c r="O2215" s="187"/>
      <c r="P2215" s="187"/>
      <c r="Q2215" s="187"/>
      <c r="R2215" s="187"/>
      <c r="S2215" s="187"/>
      <c r="T2215" s="188"/>
      <c r="AT2215" s="182" t="s">
        <v>167</v>
      </c>
      <c r="AU2215" s="182" t="s">
        <v>157</v>
      </c>
      <c r="AV2215" s="14" t="s">
        <v>157</v>
      </c>
      <c r="AW2215" s="14" t="s">
        <v>30</v>
      </c>
      <c r="AX2215" s="14" t="s">
        <v>81</v>
      </c>
      <c r="AY2215" s="182" t="s">
        <v>150</v>
      </c>
    </row>
    <row r="2216" spans="1:65" s="2" customFormat="1" ht="16.5" customHeight="1">
      <c r="A2216" s="33"/>
      <c r="B2216" s="158"/>
      <c r="C2216" s="159" t="s">
        <v>1913</v>
      </c>
      <c r="D2216" s="159" t="s">
        <v>152</v>
      </c>
      <c r="E2216" s="160" t="s">
        <v>1914</v>
      </c>
      <c r="F2216" s="161" t="s">
        <v>1915</v>
      </c>
      <c r="G2216" s="162" t="s">
        <v>459</v>
      </c>
      <c r="H2216" s="163">
        <v>540</v>
      </c>
      <c r="I2216" s="164"/>
      <c r="J2216" s="163">
        <f>ROUND(I2216*H2216,3)</f>
        <v>0</v>
      </c>
      <c r="K2216" s="165"/>
      <c r="L2216" s="34"/>
      <c r="M2216" s="166" t="s">
        <v>1</v>
      </c>
      <c r="N2216" s="167" t="s">
        <v>42</v>
      </c>
      <c r="O2216" s="59"/>
      <c r="P2216" s="168">
        <f>O2216*H2216</f>
        <v>0</v>
      </c>
      <c r="Q2216" s="168">
        <v>0</v>
      </c>
      <c r="R2216" s="168">
        <f>Q2216*H2216</f>
        <v>0</v>
      </c>
      <c r="S2216" s="168">
        <v>0</v>
      </c>
      <c r="T2216" s="169">
        <f>S2216*H2216</f>
        <v>0</v>
      </c>
      <c r="U2216" s="33"/>
      <c r="V2216" s="33"/>
      <c r="W2216" s="33"/>
      <c r="X2216" s="33"/>
      <c r="Y2216" s="33"/>
      <c r="Z2216" s="33"/>
      <c r="AA2216" s="33"/>
      <c r="AB2216" s="33"/>
      <c r="AC2216" s="33"/>
      <c r="AD2216" s="33"/>
      <c r="AE2216" s="33"/>
      <c r="AR2216" s="170" t="s">
        <v>241</v>
      </c>
      <c r="AT2216" s="170" t="s">
        <v>152</v>
      </c>
      <c r="AU2216" s="170" t="s">
        <v>157</v>
      </c>
      <c r="AY2216" s="18" t="s">
        <v>150</v>
      </c>
      <c r="BE2216" s="171">
        <f>IF(N2216="základná",J2216,0)</f>
        <v>0</v>
      </c>
      <c r="BF2216" s="171">
        <f>IF(N2216="znížená",J2216,0)</f>
        <v>0</v>
      </c>
      <c r="BG2216" s="171">
        <f>IF(N2216="zákl. prenesená",J2216,0)</f>
        <v>0</v>
      </c>
      <c r="BH2216" s="171">
        <f>IF(N2216="zníž. prenesená",J2216,0)</f>
        <v>0</v>
      </c>
      <c r="BI2216" s="171">
        <f>IF(N2216="nulová",J2216,0)</f>
        <v>0</v>
      </c>
      <c r="BJ2216" s="18" t="s">
        <v>157</v>
      </c>
      <c r="BK2216" s="172">
        <f>ROUND(I2216*H2216,3)</f>
        <v>0</v>
      </c>
      <c r="BL2216" s="18" t="s">
        <v>241</v>
      </c>
      <c r="BM2216" s="170" t="s">
        <v>1916</v>
      </c>
    </row>
    <row r="2217" spans="1:65" s="2" customFormat="1" ht="16.5" customHeight="1">
      <c r="A2217" s="33"/>
      <c r="B2217" s="158"/>
      <c r="C2217" s="205" t="s">
        <v>1917</v>
      </c>
      <c r="D2217" s="205" t="s">
        <v>368</v>
      </c>
      <c r="E2217" s="206" t="s">
        <v>1918</v>
      </c>
      <c r="F2217" s="207" t="s">
        <v>1919</v>
      </c>
      <c r="G2217" s="208" t="s">
        <v>459</v>
      </c>
      <c r="H2217" s="209">
        <v>40</v>
      </c>
      <c r="I2217" s="210"/>
      <c r="J2217" s="209">
        <f>ROUND(I2217*H2217,3)</f>
        <v>0</v>
      </c>
      <c r="K2217" s="211"/>
      <c r="L2217" s="212"/>
      <c r="M2217" s="213" t="s">
        <v>1</v>
      </c>
      <c r="N2217" s="214" t="s">
        <v>42</v>
      </c>
      <c r="O2217" s="59"/>
      <c r="P2217" s="168">
        <f>O2217*H2217</f>
        <v>0</v>
      </c>
      <c r="Q2217" s="168">
        <v>9.0000000000000006E-5</v>
      </c>
      <c r="R2217" s="168">
        <f>Q2217*H2217</f>
        <v>3.6000000000000003E-3</v>
      </c>
      <c r="S2217" s="168">
        <v>0</v>
      </c>
      <c r="T2217" s="169">
        <f>S2217*H2217</f>
        <v>0</v>
      </c>
      <c r="U2217" s="33"/>
      <c r="V2217" s="33"/>
      <c r="W2217" s="33"/>
      <c r="X2217" s="33"/>
      <c r="Y2217" s="33"/>
      <c r="Z2217" s="33"/>
      <c r="AA2217" s="33"/>
      <c r="AB2217" s="33"/>
      <c r="AC2217" s="33"/>
      <c r="AD2217" s="33"/>
      <c r="AE2217" s="33"/>
      <c r="AR2217" s="170" t="s">
        <v>361</v>
      </c>
      <c r="AT2217" s="170" t="s">
        <v>368</v>
      </c>
      <c r="AU2217" s="170" t="s">
        <v>157</v>
      </c>
      <c r="AY2217" s="18" t="s">
        <v>150</v>
      </c>
      <c r="BE2217" s="171">
        <f>IF(N2217="základná",J2217,0)</f>
        <v>0</v>
      </c>
      <c r="BF2217" s="171">
        <f>IF(N2217="znížená",J2217,0)</f>
        <v>0</v>
      </c>
      <c r="BG2217" s="171">
        <f>IF(N2217="zákl. prenesená",J2217,0)</f>
        <v>0</v>
      </c>
      <c r="BH2217" s="171">
        <f>IF(N2217="zníž. prenesená",J2217,0)</f>
        <v>0</v>
      </c>
      <c r="BI2217" s="171">
        <f>IF(N2217="nulová",J2217,0)</f>
        <v>0</v>
      </c>
      <c r="BJ2217" s="18" t="s">
        <v>157</v>
      </c>
      <c r="BK2217" s="172">
        <f>ROUND(I2217*H2217,3)</f>
        <v>0</v>
      </c>
      <c r="BL2217" s="18" t="s">
        <v>241</v>
      </c>
      <c r="BM2217" s="170" t="s">
        <v>1920</v>
      </c>
    </row>
    <row r="2218" spans="1:65" s="2" customFormat="1" ht="16.5" customHeight="1">
      <c r="A2218" s="33"/>
      <c r="B2218" s="158"/>
      <c r="C2218" s="205" t="s">
        <v>1921</v>
      </c>
      <c r="D2218" s="205" t="s">
        <v>368</v>
      </c>
      <c r="E2218" s="206" t="s">
        <v>1922</v>
      </c>
      <c r="F2218" s="207" t="s">
        <v>1923</v>
      </c>
      <c r="G2218" s="208" t="s">
        <v>459</v>
      </c>
      <c r="H2218" s="209">
        <v>500</v>
      </c>
      <c r="I2218" s="210"/>
      <c r="J2218" s="209">
        <f>ROUND(I2218*H2218,3)</f>
        <v>0</v>
      </c>
      <c r="K2218" s="211"/>
      <c r="L2218" s="212"/>
      <c r="M2218" s="213" t="s">
        <v>1</v>
      </c>
      <c r="N2218" s="214" t="s">
        <v>42</v>
      </c>
      <c r="O2218" s="59"/>
      <c r="P2218" s="168">
        <f>O2218*H2218</f>
        <v>0</v>
      </c>
      <c r="Q2218" s="168">
        <v>9.0000000000000006E-5</v>
      </c>
      <c r="R2218" s="168">
        <f>Q2218*H2218</f>
        <v>4.5000000000000005E-2</v>
      </c>
      <c r="S2218" s="168">
        <v>0</v>
      </c>
      <c r="T2218" s="169">
        <f>S2218*H2218</f>
        <v>0</v>
      </c>
      <c r="U2218" s="33"/>
      <c r="V2218" s="33"/>
      <c r="W2218" s="33"/>
      <c r="X2218" s="33"/>
      <c r="Y2218" s="33"/>
      <c r="Z2218" s="33"/>
      <c r="AA2218" s="33"/>
      <c r="AB2218" s="33"/>
      <c r="AC2218" s="33"/>
      <c r="AD2218" s="33"/>
      <c r="AE2218" s="33"/>
      <c r="AR2218" s="170" t="s">
        <v>361</v>
      </c>
      <c r="AT2218" s="170" t="s">
        <v>368</v>
      </c>
      <c r="AU2218" s="170" t="s">
        <v>157</v>
      </c>
      <c r="AY2218" s="18" t="s">
        <v>150</v>
      </c>
      <c r="BE2218" s="171">
        <f>IF(N2218="základná",J2218,0)</f>
        <v>0</v>
      </c>
      <c r="BF2218" s="171">
        <f>IF(N2218="znížená",J2218,0)</f>
        <v>0</v>
      </c>
      <c r="BG2218" s="171">
        <f>IF(N2218="zákl. prenesená",J2218,0)</f>
        <v>0</v>
      </c>
      <c r="BH2218" s="171">
        <f>IF(N2218="zníž. prenesená",J2218,0)</f>
        <v>0</v>
      </c>
      <c r="BI2218" s="171">
        <f>IF(N2218="nulová",J2218,0)</f>
        <v>0</v>
      </c>
      <c r="BJ2218" s="18" t="s">
        <v>157</v>
      </c>
      <c r="BK2218" s="172">
        <f>ROUND(I2218*H2218,3)</f>
        <v>0</v>
      </c>
      <c r="BL2218" s="18" t="s">
        <v>241</v>
      </c>
      <c r="BM2218" s="170" t="s">
        <v>1924</v>
      </c>
    </row>
    <row r="2219" spans="1:65" s="2" customFormat="1" ht="16.5" customHeight="1">
      <c r="A2219" s="33"/>
      <c r="B2219" s="158"/>
      <c r="C2219" s="159" t="s">
        <v>1925</v>
      </c>
      <c r="D2219" s="159" t="s">
        <v>152</v>
      </c>
      <c r="E2219" s="160" t="s">
        <v>1926</v>
      </c>
      <c r="F2219" s="161" t="s">
        <v>1927</v>
      </c>
      <c r="G2219" s="162" t="s">
        <v>459</v>
      </c>
      <c r="H2219" s="163">
        <v>1160</v>
      </c>
      <c r="I2219" s="164"/>
      <c r="J2219" s="163">
        <f>ROUND(I2219*H2219,3)</f>
        <v>0</v>
      </c>
      <c r="K2219" s="165"/>
      <c r="L2219" s="34"/>
      <c r="M2219" s="166" t="s">
        <v>1</v>
      </c>
      <c r="N2219" s="167" t="s">
        <v>42</v>
      </c>
      <c r="O2219" s="59"/>
      <c r="P2219" s="168">
        <f>O2219*H2219</f>
        <v>0</v>
      </c>
      <c r="Q2219" s="168">
        <v>2.0000000000000002E-5</v>
      </c>
      <c r="R2219" s="168">
        <f>Q2219*H2219</f>
        <v>2.3200000000000002E-2</v>
      </c>
      <c r="S2219" s="168">
        <v>0</v>
      </c>
      <c r="T2219" s="169">
        <f>S2219*H2219</f>
        <v>0</v>
      </c>
      <c r="U2219" s="33"/>
      <c r="V2219" s="33"/>
      <c r="W2219" s="33"/>
      <c r="X2219" s="33"/>
      <c r="Y2219" s="33"/>
      <c r="Z2219" s="33"/>
      <c r="AA2219" s="33"/>
      <c r="AB2219" s="33"/>
      <c r="AC2219" s="33"/>
      <c r="AD2219" s="33"/>
      <c r="AE2219" s="33"/>
      <c r="AR2219" s="170" t="s">
        <v>241</v>
      </c>
      <c r="AT2219" s="170" t="s">
        <v>152</v>
      </c>
      <c r="AU2219" s="170" t="s">
        <v>157</v>
      </c>
      <c r="AY2219" s="18" t="s">
        <v>150</v>
      </c>
      <c r="BE2219" s="171">
        <f>IF(N2219="základná",J2219,0)</f>
        <v>0</v>
      </c>
      <c r="BF2219" s="171">
        <f>IF(N2219="znížená",J2219,0)</f>
        <v>0</v>
      </c>
      <c r="BG2219" s="171">
        <f>IF(N2219="zákl. prenesená",J2219,0)</f>
        <v>0</v>
      </c>
      <c r="BH2219" s="171">
        <f>IF(N2219="zníž. prenesená",J2219,0)</f>
        <v>0</v>
      </c>
      <c r="BI2219" s="171">
        <f>IF(N2219="nulová",J2219,0)</f>
        <v>0</v>
      </c>
      <c r="BJ2219" s="18" t="s">
        <v>157</v>
      </c>
      <c r="BK2219" s="172">
        <f>ROUND(I2219*H2219,3)</f>
        <v>0</v>
      </c>
      <c r="BL2219" s="18" t="s">
        <v>241</v>
      </c>
      <c r="BM2219" s="170" t="s">
        <v>1928</v>
      </c>
    </row>
    <row r="2220" spans="1:65" s="14" customFormat="1" ht="11.25">
      <c r="B2220" s="181"/>
      <c r="D2220" s="174" t="s">
        <v>167</v>
      </c>
      <c r="E2220" s="182" t="s">
        <v>1</v>
      </c>
      <c r="F2220" s="183" t="s">
        <v>1929</v>
      </c>
      <c r="H2220" s="184">
        <v>1160</v>
      </c>
      <c r="I2220" s="185"/>
      <c r="L2220" s="181"/>
      <c r="M2220" s="186"/>
      <c r="N2220" s="187"/>
      <c r="O2220" s="187"/>
      <c r="P2220" s="187"/>
      <c r="Q2220" s="187"/>
      <c r="R2220" s="187"/>
      <c r="S2220" s="187"/>
      <c r="T2220" s="188"/>
      <c r="AT2220" s="182" t="s">
        <v>167</v>
      </c>
      <c r="AU2220" s="182" t="s">
        <v>157</v>
      </c>
      <c r="AV2220" s="14" t="s">
        <v>157</v>
      </c>
      <c r="AW2220" s="14" t="s">
        <v>30</v>
      </c>
      <c r="AX2220" s="14" t="s">
        <v>81</v>
      </c>
      <c r="AY2220" s="182" t="s">
        <v>150</v>
      </c>
    </row>
    <row r="2221" spans="1:65" s="2" customFormat="1" ht="16.5" customHeight="1">
      <c r="A2221" s="33"/>
      <c r="B2221" s="158"/>
      <c r="C2221" s="205" t="s">
        <v>1930</v>
      </c>
      <c r="D2221" s="205" t="s">
        <v>368</v>
      </c>
      <c r="E2221" s="206" t="s">
        <v>1931</v>
      </c>
      <c r="F2221" s="207" t="s">
        <v>1932</v>
      </c>
      <c r="G2221" s="208" t="s">
        <v>459</v>
      </c>
      <c r="H2221" s="209">
        <v>40</v>
      </c>
      <c r="I2221" s="210"/>
      <c r="J2221" s="209">
        <f>ROUND(I2221*H2221,3)</f>
        <v>0</v>
      </c>
      <c r="K2221" s="211"/>
      <c r="L2221" s="212"/>
      <c r="M2221" s="213" t="s">
        <v>1</v>
      </c>
      <c r="N2221" s="214" t="s">
        <v>42</v>
      </c>
      <c r="O2221" s="59"/>
      <c r="P2221" s="168">
        <f>O2221*H2221</f>
        <v>0</v>
      </c>
      <c r="Q2221" s="168">
        <v>9.0000000000000006E-5</v>
      </c>
      <c r="R2221" s="168">
        <f>Q2221*H2221</f>
        <v>3.6000000000000003E-3</v>
      </c>
      <c r="S2221" s="168">
        <v>0</v>
      </c>
      <c r="T2221" s="169">
        <f>S2221*H2221</f>
        <v>0</v>
      </c>
      <c r="U2221" s="33"/>
      <c r="V2221" s="33"/>
      <c r="W2221" s="33"/>
      <c r="X2221" s="33"/>
      <c r="Y2221" s="33"/>
      <c r="Z2221" s="33"/>
      <c r="AA2221" s="33"/>
      <c r="AB2221" s="33"/>
      <c r="AC2221" s="33"/>
      <c r="AD2221" s="33"/>
      <c r="AE2221" s="33"/>
      <c r="AR2221" s="170" t="s">
        <v>361</v>
      </c>
      <c r="AT2221" s="170" t="s">
        <v>368</v>
      </c>
      <c r="AU2221" s="170" t="s">
        <v>157</v>
      </c>
      <c r="AY2221" s="18" t="s">
        <v>150</v>
      </c>
      <c r="BE2221" s="171">
        <f>IF(N2221="základná",J2221,0)</f>
        <v>0</v>
      </c>
      <c r="BF2221" s="171">
        <f>IF(N2221="znížená",J2221,0)</f>
        <v>0</v>
      </c>
      <c r="BG2221" s="171">
        <f>IF(N2221="zákl. prenesená",J2221,0)</f>
        <v>0</v>
      </c>
      <c r="BH2221" s="171">
        <f>IF(N2221="zníž. prenesená",J2221,0)</f>
        <v>0</v>
      </c>
      <c r="BI2221" s="171">
        <f>IF(N2221="nulová",J2221,0)</f>
        <v>0</v>
      </c>
      <c r="BJ2221" s="18" t="s">
        <v>157</v>
      </c>
      <c r="BK2221" s="172">
        <f>ROUND(I2221*H2221,3)</f>
        <v>0</v>
      </c>
      <c r="BL2221" s="18" t="s">
        <v>241</v>
      </c>
      <c r="BM2221" s="170" t="s">
        <v>1933</v>
      </c>
    </row>
    <row r="2222" spans="1:65" s="2" customFormat="1" ht="16.5" customHeight="1">
      <c r="A2222" s="33"/>
      <c r="B2222" s="158"/>
      <c r="C2222" s="205" t="s">
        <v>1934</v>
      </c>
      <c r="D2222" s="205" t="s">
        <v>368</v>
      </c>
      <c r="E2222" s="206" t="s">
        <v>1935</v>
      </c>
      <c r="F2222" s="207" t="s">
        <v>1936</v>
      </c>
      <c r="G2222" s="208" t="s">
        <v>459</v>
      </c>
      <c r="H2222" s="209">
        <v>900</v>
      </c>
      <c r="I2222" s="210"/>
      <c r="J2222" s="209">
        <f>ROUND(I2222*H2222,3)</f>
        <v>0</v>
      </c>
      <c r="K2222" s="211"/>
      <c r="L2222" s="212"/>
      <c r="M2222" s="213" t="s">
        <v>1</v>
      </c>
      <c r="N2222" s="214" t="s">
        <v>42</v>
      </c>
      <c r="O2222" s="59"/>
      <c r="P2222" s="168">
        <f>O2222*H2222</f>
        <v>0</v>
      </c>
      <c r="Q2222" s="168">
        <v>9.0000000000000006E-5</v>
      </c>
      <c r="R2222" s="168">
        <f>Q2222*H2222</f>
        <v>8.1000000000000003E-2</v>
      </c>
      <c r="S2222" s="168">
        <v>0</v>
      </c>
      <c r="T2222" s="169">
        <f>S2222*H2222</f>
        <v>0</v>
      </c>
      <c r="U2222" s="33"/>
      <c r="V2222" s="33"/>
      <c r="W2222" s="33"/>
      <c r="X2222" s="33"/>
      <c r="Y2222" s="33"/>
      <c r="Z2222" s="33"/>
      <c r="AA2222" s="33"/>
      <c r="AB2222" s="33"/>
      <c r="AC2222" s="33"/>
      <c r="AD2222" s="33"/>
      <c r="AE2222" s="33"/>
      <c r="AR2222" s="170" t="s">
        <v>361</v>
      </c>
      <c r="AT2222" s="170" t="s">
        <v>368</v>
      </c>
      <c r="AU2222" s="170" t="s">
        <v>157</v>
      </c>
      <c r="AY2222" s="18" t="s">
        <v>150</v>
      </c>
      <c r="BE2222" s="171">
        <f>IF(N2222="základná",J2222,0)</f>
        <v>0</v>
      </c>
      <c r="BF2222" s="171">
        <f>IF(N2222="znížená",J2222,0)</f>
        <v>0</v>
      </c>
      <c r="BG2222" s="171">
        <f>IF(N2222="zákl. prenesená",J2222,0)</f>
        <v>0</v>
      </c>
      <c r="BH2222" s="171">
        <f>IF(N2222="zníž. prenesená",J2222,0)</f>
        <v>0</v>
      </c>
      <c r="BI2222" s="171">
        <f>IF(N2222="nulová",J2222,0)</f>
        <v>0</v>
      </c>
      <c r="BJ2222" s="18" t="s">
        <v>157</v>
      </c>
      <c r="BK2222" s="172">
        <f>ROUND(I2222*H2222,3)</f>
        <v>0</v>
      </c>
      <c r="BL2222" s="18" t="s">
        <v>241</v>
      </c>
      <c r="BM2222" s="170" t="s">
        <v>1937</v>
      </c>
    </row>
    <row r="2223" spans="1:65" s="2" customFormat="1" ht="16.5" customHeight="1">
      <c r="A2223" s="33"/>
      <c r="B2223" s="158"/>
      <c r="C2223" s="205" t="s">
        <v>1938</v>
      </c>
      <c r="D2223" s="205" t="s">
        <v>368</v>
      </c>
      <c r="E2223" s="206" t="s">
        <v>1939</v>
      </c>
      <c r="F2223" s="207" t="s">
        <v>1940</v>
      </c>
      <c r="G2223" s="208" t="s">
        <v>459</v>
      </c>
      <c r="H2223" s="209">
        <v>220</v>
      </c>
      <c r="I2223" s="210"/>
      <c r="J2223" s="209">
        <f>ROUND(I2223*H2223,3)</f>
        <v>0</v>
      </c>
      <c r="K2223" s="211"/>
      <c r="L2223" s="212"/>
      <c r="M2223" s="213" t="s">
        <v>1</v>
      </c>
      <c r="N2223" s="214" t="s">
        <v>42</v>
      </c>
      <c r="O2223" s="59"/>
      <c r="P2223" s="168">
        <f>O2223*H2223</f>
        <v>0</v>
      </c>
      <c r="Q2223" s="168">
        <v>9.0000000000000006E-5</v>
      </c>
      <c r="R2223" s="168">
        <f>Q2223*H2223</f>
        <v>1.9800000000000002E-2</v>
      </c>
      <c r="S2223" s="168">
        <v>0</v>
      </c>
      <c r="T2223" s="169">
        <f>S2223*H2223</f>
        <v>0</v>
      </c>
      <c r="U2223" s="33"/>
      <c r="V2223" s="33"/>
      <c r="W2223" s="33"/>
      <c r="X2223" s="33"/>
      <c r="Y2223" s="33"/>
      <c r="Z2223" s="33"/>
      <c r="AA2223" s="33"/>
      <c r="AB2223" s="33"/>
      <c r="AC2223" s="33"/>
      <c r="AD2223" s="33"/>
      <c r="AE2223" s="33"/>
      <c r="AR2223" s="170" t="s">
        <v>361</v>
      </c>
      <c r="AT2223" s="170" t="s">
        <v>368</v>
      </c>
      <c r="AU2223" s="170" t="s">
        <v>157</v>
      </c>
      <c r="AY2223" s="18" t="s">
        <v>150</v>
      </c>
      <c r="BE2223" s="171">
        <f>IF(N2223="základná",J2223,0)</f>
        <v>0</v>
      </c>
      <c r="BF2223" s="171">
        <f>IF(N2223="znížená",J2223,0)</f>
        <v>0</v>
      </c>
      <c r="BG2223" s="171">
        <f>IF(N2223="zákl. prenesená",J2223,0)</f>
        <v>0</v>
      </c>
      <c r="BH2223" s="171">
        <f>IF(N2223="zníž. prenesená",J2223,0)</f>
        <v>0</v>
      </c>
      <c r="BI2223" s="171">
        <f>IF(N2223="nulová",J2223,0)</f>
        <v>0</v>
      </c>
      <c r="BJ2223" s="18" t="s">
        <v>157</v>
      </c>
      <c r="BK2223" s="172">
        <f>ROUND(I2223*H2223,3)</f>
        <v>0</v>
      </c>
      <c r="BL2223" s="18" t="s">
        <v>241</v>
      </c>
      <c r="BM2223" s="170" t="s">
        <v>1941</v>
      </c>
    </row>
    <row r="2224" spans="1:65" s="14" customFormat="1" ht="11.25">
      <c r="B2224" s="181"/>
      <c r="D2224" s="174" t="s">
        <v>167</v>
      </c>
      <c r="E2224" s="182" t="s">
        <v>1</v>
      </c>
      <c r="F2224" s="183" t="s">
        <v>1942</v>
      </c>
      <c r="H2224" s="184">
        <v>220</v>
      </c>
      <c r="I2224" s="185"/>
      <c r="L2224" s="181"/>
      <c r="M2224" s="186"/>
      <c r="N2224" s="187"/>
      <c r="O2224" s="187"/>
      <c r="P2224" s="187"/>
      <c r="Q2224" s="187"/>
      <c r="R2224" s="187"/>
      <c r="S2224" s="187"/>
      <c r="T2224" s="188"/>
      <c r="AT2224" s="182" t="s">
        <v>167</v>
      </c>
      <c r="AU2224" s="182" t="s">
        <v>157</v>
      </c>
      <c r="AV2224" s="14" t="s">
        <v>157</v>
      </c>
      <c r="AW2224" s="14" t="s">
        <v>30</v>
      </c>
      <c r="AX2224" s="14" t="s">
        <v>81</v>
      </c>
      <c r="AY2224" s="182" t="s">
        <v>150</v>
      </c>
    </row>
    <row r="2225" spans="1:65" s="2" customFormat="1" ht="16.5" customHeight="1">
      <c r="A2225" s="33"/>
      <c r="B2225" s="158"/>
      <c r="C2225" s="159" t="s">
        <v>1943</v>
      </c>
      <c r="D2225" s="159" t="s">
        <v>152</v>
      </c>
      <c r="E2225" s="160" t="s">
        <v>1944</v>
      </c>
      <c r="F2225" s="161" t="s">
        <v>1945</v>
      </c>
      <c r="G2225" s="162" t="s">
        <v>459</v>
      </c>
      <c r="H2225" s="163">
        <v>90</v>
      </c>
      <c r="I2225" s="164"/>
      <c r="J2225" s="163">
        <f t="shared" ref="J2225:J2231" si="30">ROUND(I2225*H2225,3)</f>
        <v>0</v>
      </c>
      <c r="K2225" s="165"/>
      <c r="L2225" s="34"/>
      <c r="M2225" s="166" t="s">
        <v>1</v>
      </c>
      <c r="N2225" s="167" t="s">
        <v>42</v>
      </c>
      <c r="O2225" s="59"/>
      <c r="P2225" s="168">
        <f t="shared" ref="P2225:P2231" si="31">O2225*H2225</f>
        <v>0</v>
      </c>
      <c r="Q2225" s="168">
        <v>2.0000000000000002E-5</v>
      </c>
      <c r="R2225" s="168">
        <f t="shared" ref="R2225:R2231" si="32">Q2225*H2225</f>
        <v>1.8000000000000002E-3</v>
      </c>
      <c r="S2225" s="168">
        <v>0</v>
      </c>
      <c r="T2225" s="169">
        <f t="shared" ref="T2225:T2231" si="33">S2225*H2225</f>
        <v>0</v>
      </c>
      <c r="U2225" s="33"/>
      <c r="V2225" s="33"/>
      <c r="W2225" s="33"/>
      <c r="X2225" s="33"/>
      <c r="Y2225" s="33"/>
      <c r="Z2225" s="33"/>
      <c r="AA2225" s="33"/>
      <c r="AB2225" s="33"/>
      <c r="AC2225" s="33"/>
      <c r="AD2225" s="33"/>
      <c r="AE2225" s="33"/>
      <c r="AR2225" s="170" t="s">
        <v>241</v>
      </c>
      <c r="AT2225" s="170" t="s">
        <v>152</v>
      </c>
      <c r="AU2225" s="170" t="s">
        <v>157</v>
      </c>
      <c r="AY2225" s="18" t="s">
        <v>150</v>
      </c>
      <c r="BE2225" s="171">
        <f t="shared" ref="BE2225:BE2231" si="34">IF(N2225="základná",J2225,0)</f>
        <v>0</v>
      </c>
      <c r="BF2225" s="171">
        <f t="shared" ref="BF2225:BF2231" si="35">IF(N2225="znížená",J2225,0)</f>
        <v>0</v>
      </c>
      <c r="BG2225" s="171">
        <f t="shared" ref="BG2225:BG2231" si="36">IF(N2225="zákl. prenesená",J2225,0)</f>
        <v>0</v>
      </c>
      <c r="BH2225" s="171">
        <f t="shared" ref="BH2225:BH2231" si="37">IF(N2225="zníž. prenesená",J2225,0)</f>
        <v>0</v>
      </c>
      <c r="BI2225" s="171">
        <f t="shared" ref="BI2225:BI2231" si="38">IF(N2225="nulová",J2225,0)</f>
        <v>0</v>
      </c>
      <c r="BJ2225" s="18" t="s">
        <v>157</v>
      </c>
      <c r="BK2225" s="172">
        <f t="shared" ref="BK2225:BK2231" si="39">ROUND(I2225*H2225,3)</f>
        <v>0</v>
      </c>
      <c r="BL2225" s="18" t="s">
        <v>241</v>
      </c>
      <c r="BM2225" s="170" t="s">
        <v>1946</v>
      </c>
    </row>
    <row r="2226" spans="1:65" s="2" customFormat="1" ht="16.5" customHeight="1">
      <c r="A2226" s="33"/>
      <c r="B2226" s="158"/>
      <c r="C2226" s="205" t="s">
        <v>1947</v>
      </c>
      <c r="D2226" s="205" t="s">
        <v>368</v>
      </c>
      <c r="E2226" s="206" t="s">
        <v>1948</v>
      </c>
      <c r="F2226" s="207" t="s">
        <v>1949</v>
      </c>
      <c r="G2226" s="208" t="s">
        <v>459</v>
      </c>
      <c r="H2226" s="209">
        <v>40</v>
      </c>
      <c r="I2226" s="210"/>
      <c r="J2226" s="209">
        <f t="shared" si="30"/>
        <v>0</v>
      </c>
      <c r="K2226" s="211"/>
      <c r="L2226" s="212"/>
      <c r="M2226" s="213" t="s">
        <v>1</v>
      </c>
      <c r="N2226" s="214" t="s">
        <v>42</v>
      </c>
      <c r="O2226" s="59"/>
      <c r="P2226" s="168">
        <f t="shared" si="31"/>
        <v>0</v>
      </c>
      <c r="Q2226" s="168">
        <v>9.0000000000000006E-5</v>
      </c>
      <c r="R2226" s="168">
        <f t="shared" si="32"/>
        <v>3.6000000000000003E-3</v>
      </c>
      <c r="S2226" s="168">
        <v>0</v>
      </c>
      <c r="T2226" s="169">
        <f t="shared" si="33"/>
        <v>0</v>
      </c>
      <c r="U2226" s="33"/>
      <c r="V2226" s="33"/>
      <c r="W2226" s="33"/>
      <c r="X2226" s="33"/>
      <c r="Y2226" s="33"/>
      <c r="Z2226" s="33"/>
      <c r="AA2226" s="33"/>
      <c r="AB2226" s="33"/>
      <c r="AC2226" s="33"/>
      <c r="AD2226" s="33"/>
      <c r="AE2226" s="33"/>
      <c r="AR2226" s="170" t="s">
        <v>361</v>
      </c>
      <c r="AT2226" s="170" t="s">
        <v>368</v>
      </c>
      <c r="AU2226" s="170" t="s">
        <v>157</v>
      </c>
      <c r="AY2226" s="18" t="s">
        <v>150</v>
      </c>
      <c r="BE2226" s="171">
        <f t="shared" si="34"/>
        <v>0</v>
      </c>
      <c r="BF2226" s="171">
        <f t="shared" si="35"/>
        <v>0</v>
      </c>
      <c r="BG2226" s="171">
        <f t="shared" si="36"/>
        <v>0</v>
      </c>
      <c r="BH2226" s="171">
        <f t="shared" si="37"/>
        <v>0</v>
      </c>
      <c r="BI2226" s="171">
        <f t="shared" si="38"/>
        <v>0</v>
      </c>
      <c r="BJ2226" s="18" t="s">
        <v>157</v>
      </c>
      <c r="BK2226" s="172">
        <f t="shared" si="39"/>
        <v>0</v>
      </c>
      <c r="BL2226" s="18" t="s">
        <v>241</v>
      </c>
      <c r="BM2226" s="170" t="s">
        <v>1950</v>
      </c>
    </row>
    <row r="2227" spans="1:65" s="2" customFormat="1" ht="16.5" customHeight="1">
      <c r="A2227" s="33"/>
      <c r="B2227" s="158"/>
      <c r="C2227" s="205" t="s">
        <v>1951</v>
      </c>
      <c r="D2227" s="205" t="s">
        <v>368</v>
      </c>
      <c r="E2227" s="206" t="s">
        <v>1952</v>
      </c>
      <c r="F2227" s="207" t="s">
        <v>1953</v>
      </c>
      <c r="G2227" s="208" t="s">
        <v>459</v>
      </c>
      <c r="H2227" s="209">
        <v>50</v>
      </c>
      <c r="I2227" s="210"/>
      <c r="J2227" s="209">
        <f t="shared" si="30"/>
        <v>0</v>
      </c>
      <c r="K2227" s="211"/>
      <c r="L2227" s="212"/>
      <c r="M2227" s="213" t="s">
        <v>1</v>
      </c>
      <c r="N2227" s="214" t="s">
        <v>42</v>
      </c>
      <c r="O2227" s="59"/>
      <c r="P2227" s="168">
        <f t="shared" si="31"/>
        <v>0</v>
      </c>
      <c r="Q2227" s="168">
        <v>9.0000000000000006E-5</v>
      </c>
      <c r="R2227" s="168">
        <f t="shared" si="32"/>
        <v>4.5000000000000005E-3</v>
      </c>
      <c r="S2227" s="168">
        <v>0</v>
      </c>
      <c r="T2227" s="169">
        <f t="shared" si="33"/>
        <v>0</v>
      </c>
      <c r="U2227" s="33"/>
      <c r="V2227" s="33"/>
      <c r="W2227" s="33"/>
      <c r="X2227" s="33"/>
      <c r="Y2227" s="33"/>
      <c r="Z2227" s="33"/>
      <c r="AA2227" s="33"/>
      <c r="AB2227" s="33"/>
      <c r="AC2227" s="33"/>
      <c r="AD2227" s="33"/>
      <c r="AE2227" s="33"/>
      <c r="AR2227" s="170" t="s">
        <v>361</v>
      </c>
      <c r="AT2227" s="170" t="s">
        <v>368</v>
      </c>
      <c r="AU2227" s="170" t="s">
        <v>157</v>
      </c>
      <c r="AY2227" s="18" t="s">
        <v>150</v>
      </c>
      <c r="BE2227" s="171">
        <f t="shared" si="34"/>
        <v>0</v>
      </c>
      <c r="BF2227" s="171">
        <f t="shared" si="35"/>
        <v>0</v>
      </c>
      <c r="BG2227" s="171">
        <f t="shared" si="36"/>
        <v>0</v>
      </c>
      <c r="BH2227" s="171">
        <f t="shared" si="37"/>
        <v>0</v>
      </c>
      <c r="BI2227" s="171">
        <f t="shared" si="38"/>
        <v>0</v>
      </c>
      <c r="BJ2227" s="18" t="s">
        <v>157</v>
      </c>
      <c r="BK2227" s="172">
        <f t="shared" si="39"/>
        <v>0</v>
      </c>
      <c r="BL2227" s="18" t="s">
        <v>241</v>
      </c>
      <c r="BM2227" s="170" t="s">
        <v>1954</v>
      </c>
    </row>
    <row r="2228" spans="1:65" s="2" customFormat="1" ht="16.5" customHeight="1">
      <c r="A2228" s="33"/>
      <c r="B2228" s="158"/>
      <c r="C2228" s="159" t="s">
        <v>1955</v>
      </c>
      <c r="D2228" s="159" t="s">
        <v>152</v>
      </c>
      <c r="E2228" s="160" t="s">
        <v>1956</v>
      </c>
      <c r="F2228" s="161" t="s">
        <v>1957</v>
      </c>
      <c r="G2228" s="162" t="s">
        <v>459</v>
      </c>
      <c r="H2228" s="163">
        <v>50</v>
      </c>
      <c r="I2228" s="164"/>
      <c r="J2228" s="163">
        <f t="shared" si="30"/>
        <v>0</v>
      </c>
      <c r="K2228" s="165"/>
      <c r="L2228" s="34"/>
      <c r="M2228" s="166" t="s">
        <v>1</v>
      </c>
      <c r="N2228" s="167" t="s">
        <v>42</v>
      </c>
      <c r="O2228" s="59"/>
      <c r="P2228" s="168">
        <f t="shared" si="31"/>
        <v>0</v>
      </c>
      <c r="Q2228" s="168">
        <v>4.4000000000000002E-4</v>
      </c>
      <c r="R2228" s="168">
        <f t="shared" si="32"/>
        <v>2.2000000000000002E-2</v>
      </c>
      <c r="S2228" s="168">
        <v>0</v>
      </c>
      <c r="T2228" s="169">
        <f t="shared" si="33"/>
        <v>0</v>
      </c>
      <c r="U2228" s="33"/>
      <c r="V2228" s="33"/>
      <c r="W2228" s="33"/>
      <c r="X2228" s="33"/>
      <c r="Y2228" s="33"/>
      <c r="Z2228" s="33"/>
      <c r="AA2228" s="33"/>
      <c r="AB2228" s="33"/>
      <c r="AC2228" s="33"/>
      <c r="AD2228" s="33"/>
      <c r="AE2228" s="33"/>
      <c r="AR2228" s="170" t="s">
        <v>241</v>
      </c>
      <c r="AT2228" s="170" t="s">
        <v>152</v>
      </c>
      <c r="AU2228" s="170" t="s">
        <v>157</v>
      </c>
      <c r="AY2228" s="18" t="s">
        <v>150</v>
      </c>
      <c r="BE2228" s="171">
        <f t="shared" si="34"/>
        <v>0</v>
      </c>
      <c r="BF2228" s="171">
        <f t="shared" si="35"/>
        <v>0</v>
      </c>
      <c r="BG2228" s="171">
        <f t="shared" si="36"/>
        <v>0</v>
      </c>
      <c r="BH2228" s="171">
        <f t="shared" si="37"/>
        <v>0</v>
      </c>
      <c r="BI2228" s="171">
        <f t="shared" si="38"/>
        <v>0</v>
      </c>
      <c r="BJ2228" s="18" t="s">
        <v>157</v>
      </c>
      <c r="BK2228" s="172">
        <f t="shared" si="39"/>
        <v>0</v>
      </c>
      <c r="BL2228" s="18" t="s">
        <v>241</v>
      </c>
      <c r="BM2228" s="170" t="s">
        <v>1958</v>
      </c>
    </row>
    <row r="2229" spans="1:65" s="2" customFormat="1" ht="16.5" customHeight="1">
      <c r="A2229" s="33"/>
      <c r="B2229" s="158"/>
      <c r="C2229" s="205" t="s">
        <v>1959</v>
      </c>
      <c r="D2229" s="205" t="s">
        <v>368</v>
      </c>
      <c r="E2229" s="206" t="s">
        <v>1960</v>
      </c>
      <c r="F2229" s="207" t="s">
        <v>1961</v>
      </c>
      <c r="G2229" s="208" t="s">
        <v>459</v>
      </c>
      <c r="H2229" s="209">
        <v>50</v>
      </c>
      <c r="I2229" s="210"/>
      <c r="J2229" s="209">
        <f t="shared" si="30"/>
        <v>0</v>
      </c>
      <c r="K2229" s="211"/>
      <c r="L2229" s="212"/>
      <c r="M2229" s="213" t="s">
        <v>1</v>
      </c>
      <c r="N2229" s="214" t="s">
        <v>42</v>
      </c>
      <c r="O2229" s="59"/>
      <c r="P2229" s="168">
        <f t="shared" si="31"/>
        <v>0</v>
      </c>
      <c r="Q2229" s="168">
        <v>5.0000000000000001E-4</v>
      </c>
      <c r="R2229" s="168">
        <f t="shared" si="32"/>
        <v>2.5000000000000001E-2</v>
      </c>
      <c r="S2229" s="168">
        <v>0</v>
      </c>
      <c r="T2229" s="169">
        <f t="shared" si="33"/>
        <v>0</v>
      </c>
      <c r="U2229" s="33"/>
      <c r="V2229" s="33"/>
      <c r="W2229" s="33"/>
      <c r="X2229" s="33"/>
      <c r="Y2229" s="33"/>
      <c r="Z2229" s="33"/>
      <c r="AA2229" s="33"/>
      <c r="AB2229" s="33"/>
      <c r="AC2229" s="33"/>
      <c r="AD2229" s="33"/>
      <c r="AE2229" s="33"/>
      <c r="AR2229" s="170" t="s">
        <v>189</v>
      </c>
      <c r="AT2229" s="170" t="s">
        <v>368</v>
      </c>
      <c r="AU2229" s="170" t="s">
        <v>157</v>
      </c>
      <c r="AY2229" s="18" t="s">
        <v>150</v>
      </c>
      <c r="BE2229" s="171">
        <f t="shared" si="34"/>
        <v>0</v>
      </c>
      <c r="BF2229" s="171">
        <f t="shared" si="35"/>
        <v>0</v>
      </c>
      <c r="BG2229" s="171">
        <f t="shared" si="36"/>
        <v>0</v>
      </c>
      <c r="BH2229" s="171">
        <f t="shared" si="37"/>
        <v>0</v>
      </c>
      <c r="BI2229" s="171">
        <f t="shared" si="38"/>
        <v>0</v>
      </c>
      <c r="BJ2229" s="18" t="s">
        <v>157</v>
      </c>
      <c r="BK2229" s="172">
        <f t="shared" si="39"/>
        <v>0</v>
      </c>
      <c r="BL2229" s="18" t="s">
        <v>156</v>
      </c>
      <c r="BM2229" s="170" t="s">
        <v>1962</v>
      </c>
    </row>
    <row r="2230" spans="1:65" s="2" customFormat="1" ht="24" customHeight="1">
      <c r="A2230" s="33"/>
      <c r="B2230" s="158"/>
      <c r="C2230" s="159" t="s">
        <v>1963</v>
      </c>
      <c r="D2230" s="159" t="s">
        <v>152</v>
      </c>
      <c r="E2230" s="160" t="s">
        <v>1964</v>
      </c>
      <c r="F2230" s="161" t="s">
        <v>1965</v>
      </c>
      <c r="G2230" s="162" t="s">
        <v>1757</v>
      </c>
      <c r="H2230" s="164"/>
      <c r="I2230" s="164"/>
      <c r="J2230" s="163">
        <f t="shared" si="30"/>
        <v>0</v>
      </c>
      <c r="K2230" s="165"/>
      <c r="L2230" s="34"/>
      <c r="M2230" s="166" t="s">
        <v>1</v>
      </c>
      <c r="N2230" s="167" t="s">
        <v>42</v>
      </c>
      <c r="O2230" s="59"/>
      <c r="P2230" s="168">
        <f t="shared" si="31"/>
        <v>0</v>
      </c>
      <c r="Q2230" s="168">
        <v>0</v>
      </c>
      <c r="R2230" s="168">
        <f t="shared" si="32"/>
        <v>0</v>
      </c>
      <c r="S2230" s="168">
        <v>0</v>
      </c>
      <c r="T2230" s="169">
        <f t="shared" si="33"/>
        <v>0</v>
      </c>
      <c r="U2230" s="33"/>
      <c r="V2230" s="33"/>
      <c r="W2230" s="33"/>
      <c r="X2230" s="33"/>
      <c r="Y2230" s="33"/>
      <c r="Z2230" s="33"/>
      <c r="AA2230" s="33"/>
      <c r="AB2230" s="33"/>
      <c r="AC2230" s="33"/>
      <c r="AD2230" s="33"/>
      <c r="AE2230" s="33"/>
      <c r="AR2230" s="170" t="s">
        <v>241</v>
      </c>
      <c r="AT2230" s="170" t="s">
        <v>152</v>
      </c>
      <c r="AU2230" s="170" t="s">
        <v>157</v>
      </c>
      <c r="AY2230" s="18" t="s">
        <v>150</v>
      </c>
      <c r="BE2230" s="171">
        <f t="shared" si="34"/>
        <v>0</v>
      </c>
      <c r="BF2230" s="171">
        <f t="shared" si="35"/>
        <v>0</v>
      </c>
      <c r="BG2230" s="171">
        <f t="shared" si="36"/>
        <v>0</v>
      </c>
      <c r="BH2230" s="171">
        <f t="shared" si="37"/>
        <v>0</v>
      </c>
      <c r="BI2230" s="171">
        <f t="shared" si="38"/>
        <v>0</v>
      </c>
      <c r="BJ2230" s="18" t="s">
        <v>157</v>
      </c>
      <c r="BK2230" s="172">
        <f t="shared" si="39"/>
        <v>0</v>
      </c>
      <c r="BL2230" s="18" t="s">
        <v>241</v>
      </c>
      <c r="BM2230" s="170" t="s">
        <v>1966</v>
      </c>
    </row>
    <row r="2231" spans="1:65" s="2" customFormat="1" ht="24" customHeight="1">
      <c r="A2231" s="33"/>
      <c r="B2231" s="158"/>
      <c r="C2231" s="159" t="s">
        <v>1967</v>
      </c>
      <c r="D2231" s="159" t="s">
        <v>152</v>
      </c>
      <c r="E2231" s="160" t="s">
        <v>1968</v>
      </c>
      <c r="F2231" s="161" t="s">
        <v>1969</v>
      </c>
      <c r="G2231" s="162" t="s">
        <v>459</v>
      </c>
      <c r="H2231" s="163">
        <v>80</v>
      </c>
      <c r="I2231" s="164"/>
      <c r="J2231" s="163">
        <f t="shared" si="30"/>
        <v>0</v>
      </c>
      <c r="K2231" s="165"/>
      <c r="L2231" s="34"/>
      <c r="M2231" s="166" t="s">
        <v>1</v>
      </c>
      <c r="N2231" s="167" t="s">
        <v>42</v>
      </c>
      <c r="O2231" s="59"/>
      <c r="P2231" s="168">
        <f t="shared" si="31"/>
        <v>0</v>
      </c>
      <c r="Q2231" s="168">
        <v>0</v>
      </c>
      <c r="R2231" s="168">
        <f t="shared" si="32"/>
        <v>0</v>
      </c>
      <c r="S2231" s="168">
        <v>1.4919999999999999E-2</v>
      </c>
      <c r="T2231" s="169">
        <f t="shared" si="33"/>
        <v>1.1936</v>
      </c>
      <c r="U2231" s="33"/>
      <c r="V2231" s="33"/>
      <c r="W2231" s="33"/>
      <c r="X2231" s="33"/>
      <c r="Y2231" s="33"/>
      <c r="Z2231" s="33"/>
      <c r="AA2231" s="33"/>
      <c r="AB2231" s="33"/>
      <c r="AC2231" s="33"/>
      <c r="AD2231" s="33"/>
      <c r="AE2231" s="33"/>
      <c r="AR2231" s="170" t="s">
        <v>241</v>
      </c>
      <c r="AT2231" s="170" t="s">
        <v>152</v>
      </c>
      <c r="AU2231" s="170" t="s">
        <v>157</v>
      </c>
      <c r="AY2231" s="18" t="s">
        <v>150</v>
      </c>
      <c r="BE2231" s="171">
        <f t="shared" si="34"/>
        <v>0</v>
      </c>
      <c r="BF2231" s="171">
        <f t="shared" si="35"/>
        <v>0</v>
      </c>
      <c r="BG2231" s="171">
        <f t="shared" si="36"/>
        <v>0</v>
      </c>
      <c r="BH2231" s="171">
        <f t="shared" si="37"/>
        <v>0</v>
      </c>
      <c r="BI2231" s="171">
        <f t="shared" si="38"/>
        <v>0</v>
      </c>
      <c r="BJ2231" s="18" t="s">
        <v>157</v>
      </c>
      <c r="BK2231" s="172">
        <f t="shared" si="39"/>
        <v>0</v>
      </c>
      <c r="BL2231" s="18" t="s">
        <v>241</v>
      </c>
      <c r="BM2231" s="170" t="s">
        <v>1970</v>
      </c>
    </row>
    <row r="2232" spans="1:65" s="13" customFormat="1" ht="11.25">
      <c r="B2232" s="173"/>
      <c r="D2232" s="174" t="s">
        <v>167</v>
      </c>
      <c r="E2232" s="175" t="s">
        <v>1</v>
      </c>
      <c r="F2232" s="176" t="s">
        <v>1971</v>
      </c>
      <c r="H2232" s="175" t="s">
        <v>1</v>
      </c>
      <c r="I2232" s="177"/>
      <c r="L2232" s="173"/>
      <c r="M2232" s="178"/>
      <c r="N2232" s="179"/>
      <c r="O2232" s="179"/>
      <c r="P2232" s="179"/>
      <c r="Q2232" s="179"/>
      <c r="R2232" s="179"/>
      <c r="S2232" s="179"/>
      <c r="T2232" s="180"/>
      <c r="AT2232" s="175" t="s">
        <v>167</v>
      </c>
      <c r="AU2232" s="175" t="s">
        <v>157</v>
      </c>
      <c r="AV2232" s="13" t="s">
        <v>81</v>
      </c>
      <c r="AW2232" s="13" t="s">
        <v>30</v>
      </c>
      <c r="AX2232" s="13" t="s">
        <v>76</v>
      </c>
      <c r="AY2232" s="175" t="s">
        <v>150</v>
      </c>
    </row>
    <row r="2233" spans="1:65" s="14" customFormat="1" ht="11.25">
      <c r="B2233" s="181"/>
      <c r="D2233" s="174" t="s">
        <v>167</v>
      </c>
      <c r="E2233" s="182" t="s">
        <v>1</v>
      </c>
      <c r="F2233" s="183" t="s">
        <v>1972</v>
      </c>
      <c r="H2233" s="184">
        <v>30</v>
      </c>
      <c r="I2233" s="185"/>
      <c r="L2233" s="181"/>
      <c r="M2233" s="186"/>
      <c r="N2233" s="187"/>
      <c r="O2233" s="187"/>
      <c r="P2233" s="187"/>
      <c r="Q2233" s="187"/>
      <c r="R2233" s="187"/>
      <c r="S2233" s="187"/>
      <c r="T2233" s="188"/>
      <c r="AT2233" s="182" t="s">
        <v>167</v>
      </c>
      <c r="AU2233" s="182" t="s">
        <v>157</v>
      </c>
      <c r="AV2233" s="14" t="s">
        <v>157</v>
      </c>
      <c r="AW2233" s="14" t="s">
        <v>30</v>
      </c>
      <c r="AX2233" s="14" t="s">
        <v>76</v>
      </c>
      <c r="AY2233" s="182" t="s">
        <v>150</v>
      </c>
    </row>
    <row r="2234" spans="1:65" s="13" customFormat="1" ht="11.25">
      <c r="B2234" s="173"/>
      <c r="D2234" s="174" t="s">
        <v>167</v>
      </c>
      <c r="E2234" s="175" t="s">
        <v>1</v>
      </c>
      <c r="F2234" s="176" t="s">
        <v>1973</v>
      </c>
      <c r="H2234" s="175" t="s">
        <v>1</v>
      </c>
      <c r="I2234" s="177"/>
      <c r="L2234" s="173"/>
      <c r="M2234" s="178"/>
      <c r="N2234" s="179"/>
      <c r="O2234" s="179"/>
      <c r="P2234" s="179"/>
      <c r="Q2234" s="179"/>
      <c r="R2234" s="179"/>
      <c r="S2234" s="179"/>
      <c r="T2234" s="180"/>
      <c r="AT2234" s="175" t="s">
        <v>167</v>
      </c>
      <c r="AU2234" s="175" t="s">
        <v>157</v>
      </c>
      <c r="AV2234" s="13" t="s">
        <v>81</v>
      </c>
      <c r="AW2234" s="13" t="s">
        <v>30</v>
      </c>
      <c r="AX2234" s="13" t="s">
        <v>76</v>
      </c>
      <c r="AY2234" s="175" t="s">
        <v>150</v>
      </c>
    </row>
    <row r="2235" spans="1:65" s="14" customFormat="1" ht="11.25">
      <c r="B2235" s="181"/>
      <c r="D2235" s="174" t="s">
        <v>167</v>
      </c>
      <c r="E2235" s="182" t="s">
        <v>1</v>
      </c>
      <c r="F2235" s="183" t="s">
        <v>270</v>
      </c>
      <c r="H2235" s="184">
        <v>50</v>
      </c>
      <c r="I2235" s="185"/>
      <c r="L2235" s="181"/>
      <c r="M2235" s="186"/>
      <c r="N2235" s="187"/>
      <c r="O2235" s="187"/>
      <c r="P2235" s="187"/>
      <c r="Q2235" s="187"/>
      <c r="R2235" s="187"/>
      <c r="S2235" s="187"/>
      <c r="T2235" s="188"/>
      <c r="AT2235" s="182" t="s">
        <v>167</v>
      </c>
      <c r="AU2235" s="182" t="s">
        <v>157</v>
      </c>
      <c r="AV2235" s="14" t="s">
        <v>157</v>
      </c>
      <c r="AW2235" s="14" t="s">
        <v>30</v>
      </c>
      <c r="AX2235" s="14" t="s">
        <v>76</v>
      </c>
      <c r="AY2235" s="182" t="s">
        <v>150</v>
      </c>
    </row>
    <row r="2236" spans="1:65" s="15" customFormat="1" ht="11.25">
      <c r="B2236" s="189"/>
      <c r="D2236" s="174" t="s">
        <v>167</v>
      </c>
      <c r="E2236" s="190" t="s">
        <v>1</v>
      </c>
      <c r="F2236" s="191" t="s">
        <v>173</v>
      </c>
      <c r="H2236" s="192">
        <v>80</v>
      </c>
      <c r="I2236" s="193"/>
      <c r="L2236" s="189"/>
      <c r="M2236" s="194"/>
      <c r="N2236" s="195"/>
      <c r="O2236" s="195"/>
      <c r="P2236" s="195"/>
      <c r="Q2236" s="195"/>
      <c r="R2236" s="195"/>
      <c r="S2236" s="195"/>
      <c r="T2236" s="196"/>
      <c r="AT2236" s="190" t="s">
        <v>167</v>
      </c>
      <c r="AU2236" s="190" t="s">
        <v>157</v>
      </c>
      <c r="AV2236" s="15" t="s">
        <v>156</v>
      </c>
      <c r="AW2236" s="15" t="s">
        <v>30</v>
      </c>
      <c r="AX2236" s="15" t="s">
        <v>81</v>
      </c>
      <c r="AY2236" s="190" t="s">
        <v>150</v>
      </c>
    </row>
    <row r="2237" spans="1:65" s="2" customFormat="1" ht="24" customHeight="1">
      <c r="A2237" s="33"/>
      <c r="B2237" s="158"/>
      <c r="C2237" s="159" t="s">
        <v>1974</v>
      </c>
      <c r="D2237" s="159" t="s">
        <v>152</v>
      </c>
      <c r="E2237" s="160" t="s">
        <v>1975</v>
      </c>
      <c r="F2237" s="161" t="s">
        <v>1976</v>
      </c>
      <c r="G2237" s="162" t="s">
        <v>459</v>
      </c>
      <c r="H2237" s="163">
        <v>20</v>
      </c>
      <c r="I2237" s="164"/>
      <c r="J2237" s="163">
        <f t="shared" ref="J2237:J2262" si="40">ROUND(I2237*H2237,3)</f>
        <v>0</v>
      </c>
      <c r="K2237" s="165"/>
      <c r="L2237" s="34"/>
      <c r="M2237" s="166" t="s">
        <v>1</v>
      </c>
      <c r="N2237" s="167" t="s">
        <v>42</v>
      </c>
      <c r="O2237" s="59"/>
      <c r="P2237" s="168">
        <f t="shared" ref="P2237:P2262" si="41">O2237*H2237</f>
        <v>0</v>
      </c>
      <c r="Q2237" s="168">
        <v>0</v>
      </c>
      <c r="R2237" s="168">
        <f t="shared" ref="R2237:R2262" si="42">Q2237*H2237</f>
        <v>0</v>
      </c>
      <c r="S2237" s="168">
        <v>1.98E-3</v>
      </c>
      <c r="T2237" s="169">
        <f t="shared" ref="T2237:T2262" si="43">S2237*H2237</f>
        <v>3.9599999999999996E-2</v>
      </c>
      <c r="U2237" s="33"/>
      <c r="V2237" s="33"/>
      <c r="W2237" s="33"/>
      <c r="X2237" s="33"/>
      <c r="Y2237" s="33"/>
      <c r="Z2237" s="33"/>
      <c r="AA2237" s="33"/>
      <c r="AB2237" s="33"/>
      <c r="AC2237" s="33"/>
      <c r="AD2237" s="33"/>
      <c r="AE2237" s="33"/>
      <c r="AR2237" s="170" t="s">
        <v>241</v>
      </c>
      <c r="AT2237" s="170" t="s">
        <v>152</v>
      </c>
      <c r="AU2237" s="170" t="s">
        <v>157</v>
      </c>
      <c r="AY2237" s="18" t="s">
        <v>150</v>
      </c>
      <c r="BE2237" s="171">
        <f t="shared" ref="BE2237:BE2262" si="44">IF(N2237="základná",J2237,0)</f>
        <v>0</v>
      </c>
      <c r="BF2237" s="171">
        <f t="shared" ref="BF2237:BF2262" si="45">IF(N2237="znížená",J2237,0)</f>
        <v>0</v>
      </c>
      <c r="BG2237" s="171">
        <f t="shared" ref="BG2237:BG2262" si="46">IF(N2237="zákl. prenesená",J2237,0)</f>
        <v>0</v>
      </c>
      <c r="BH2237" s="171">
        <f t="shared" ref="BH2237:BH2262" si="47">IF(N2237="zníž. prenesená",J2237,0)</f>
        <v>0</v>
      </c>
      <c r="BI2237" s="171">
        <f t="shared" ref="BI2237:BI2262" si="48">IF(N2237="nulová",J2237,0)</f>
        <v>0</v>
      </c>
      <c r="BJ2237" s="18" t="s">
        <v>157</v>
      </c>
      <c r="BK2237" s="172">
        <f t="shared" ref="BK2237:BK2262" si="49">ROUND(I2237*H2237,3)</f>
        <v>0</v>
      </c>
      <c r="BL2237" s="18" t="s">
        <v>241</v>
      </c>
      <c r="BM2237" s="170" t="s">
        <v>1977</v>
      </c>
    </row>
    <row r="2238" spans="1:65" s="2" customFormat="1" ht="24" customHeight="1">
      <c r="A2238" s="33"/>
      <c r="B2238" s="158"/>
      <c r="C2238" s="159" t="s">
        <v>1978</v>
      </c>
      <c r="D2238" s="159" t="s">
        <v>152</v>
      </c>
      <c r="E2238" s="160" t="s">
        <v>1979</v>
      </c>
      <c r="F2238" s="161" t="s">
        <v>1980</v>
      </c>
      <c r="G2238" s="162" t="s">
        <v>459</v>
      </c>
      <c r="H2238" s="163">
        <v>20</v>
      </c>
      <c r="I2238" s="164"/>
      <c r="J2238" s="163">
        <f t="shared" si="40"/>
        <v>0</v>
      </c>
      <c r="K2238" s="165"/>
      <c r="L2238" s="34"/>
      <c r="M2238" s="166" t="s">
        <v>1</v>
      </c>
      <c r="N2238" s="167" t="s">
        <v>42</v>
      </c>
      <c r="O2238" s="59"/>
      <c r="P2238" s="168">
        <f t="shared" si="41"/>
        <v>0</v>
      </c>
      <c r="Q2238" s="168">
        <v>0</v>
      </c>
      <c r="R2238" s="168">
        <f t="shared" si="42"/>
        <v>0</v>
      </c>
      <c r="S2238" s="168">
        <v>2.63E-3</v>
      </c>
      <c r="T2238" s="169">
        <f t="shared" si="43"/>
        <v>5.2600000000000001E-2</v>
      </c>
      <c r="U2238" s="33"/>
      <c r="V2238" s="33"/>
      <c r="W2238" s="33"/>
      <c r="X2238" s="33"/>
      <c r="Y2238" s="33"/>
      <c r="Z2238" s="33"/>
      <c r="AA2238" s="33"/>
      <c r="AB2238" s="33"/>
      <c r="AC2238" s="33"/>
      <c r="AD2238" s="33"/>
      <c r="AE2238" s="33"/>
      <c r="AR2238" s="170" t="s">
        <v>241</v>
      </c>
      <c r="AT2238" s="170" t="s">
        <v>152</v>
      </c>
      <c r="AU2238" s="170" t="s">
        <v>157</v>
      </c>
      <c r="AY2238" s="18" t="s">
        <v>150</v>
      </c>
      <c r="BE2238" s="171">
        <f t="shared" si="44"/>
        <v>0</v>
      </c>
      <c r="BF2238" s="171">
        <f t="shared" si="45"/>
        <v>0</v>
      </c>
      <c r="BG2238" s="171">
        <f t="shared" si="46"/>
        <v>0</v>
      </c>
      <c r="BH2238" s="171">
        <f t="shared" si="47"/>
        <v>0</v>
      </c>
      <c r="BI2238" s="171">
        <f t="shared" si="48"/>
        <v>0</v>
      </c>
      <c r="BJ2238" s="18" t="s">
        <v>157</v>
      </c>
      <c r="BK2238" s="172">
        <f t="shared" si="49"/>
        <v>0</v>
      </c>
      <c r="BL2238" s="18" t="s">
        <v>241</v>
      </c>
      <c r="BM2238" s="170" t="s">
        <v>1981</v>
      </c>
    </row>
    <row r="2239" spans="1:65" s="2" customFormat="1" ht="24" customHeight="1">
      <c r="A2239" s="33"/>
      <c r="B2239" s="158"/>
      <c r="C2239" s="159" t="s">
        <v>1982</v>
      </c>
      <c r="D2239" s="159" t="s">
        <v>152</v>
      </c>
      <c r="E2239" s="160" t="s">
        <v>1983</v>
      </c>
      <c r="F2239" s="161" t="s">
        <v>1984</v>
      </c>
      <c r="G2239" s="162" t="s">
        <v>350</v>
      </c>
      <c r="H2239" s="163">
        <v>1</v>
      </c>
      <c r="I2239" s="164"/>
      <c r="J2239" s="163">
        <f t="shared" si="40"/>
        <v>0</v>
      </c>
      <c r="K2239" s="165"/>
      <c r="L2239" s="34"/>
      <c r="M2239" s="166" t="s">
        <v>1</v>
      </c>
      <c r="N2239" s="167" t="s">
        <v>42</v>
      </c>
      <c r="O2239" s="59"/>
      <c r="P2239" s="168">
        <f t="shared" si="41"/>
        <v>0</v>
      </c>
      <c r="Q2239" s="168">
        <v>8.9999999999999998E-4</v>
      </c>
      <c r="R2239" s="168">
        <f t="shared" si="42"/>
        <v>8.9999999999999998E-4</v>
      </c>
      <c r="S2239" s="168">
        <v>0</v>
      </c>
      <c r="T2239" s="169">
        <f t="shared" si="43"/>
        <v>0</v>
      </c>
      <c r="U2239" s="33"/>
      <c r="V2239" s="33"/>
      <c r="W2239" s="33"/>
      <c r="X2239" s="33"/>
      <c r="Y2239" s="33"/>
      <c r="Z2239" s="33"/>
      <c r="AA2239" s="33"/>
      <c r="AB2239" s="33"/>
      <c r="AC2239" s="33"/>
      <c r="AD2239" s="33"/>
      <c r="AE2239" s="33"/>
      <c r="AR2239" s="170" t="s">
        <v>241</v>
      </c>
      <c r="AT2239" s="170" t="s">
        <v>152</v>
      </c>
      <c r="AU2239" s="170" t="s">
        <v>157</v>
      </c>
      <c r="AY2239" s="18" t="s">
        <v>150</v>
      </c>
      <c r="BE2239" s="171">
        <f t="shared" si="44"/>
        <v>0</v>
      </c>
      <c r="BF2239" s="171">
        <f t="shared" si="45"/>
        <v>0</v>
      </c>
      <c r="BG2239" s="171">
        <f t="shared" si="46"/>
        <v>0</v>
      </c>
      <c r="BH2239" s="171">
        <f t="shared" si="47"/>
        <v>0</v>
      </c>
      <c r="BI2239" s="171">
        <f t="shared" si="48"/>
        <v>0</v>
      </c>
      <c r="BJ2239" s="18" t="s">
        <v>157</v>
      </c>
      <c r="BK2239" s="172">
        <f t="shared" si="49"/>
        <v>0</v>
      </c>
      <c r="BL2239" s="18" t="s">
        <v>241</v>
      </c>
      <c r="BM2239" s="170" t="s">
        <v>1985</v>
      </c>
    </row>
    <row r="2240" spans="1:65" s="2" customFormat="1" ht="24" customHeight="1">
      <c r="A2240" s="33"/>
      <c r="B2240" s="158"/>
      <c r="C2240" s="159" t="s">
        <v>1986</v>
      </c>
      <c r="D2240" s="159" t="s">
        <v>152</v>
      </c>
      <c r="E2240" s="160" t="s">
        <v>1987</v>
      </c>
      <c r="F2240" s="161" t="s">
        <v>1988</v>
      </c>
      <c r="G2240" s="162" t="s">
        <v>350</v>
      </c>
      <c r="H2240" s="163">
        <v>10</v>
      </c>
      <c r="I2240" s="164"/>
      <c r="J2240" s="163">
        <f t="shared" si="40"/>
        <v>0</v>
      </c>
      <c r="K2240" s="165"/>
      <c r="L2240" s="34"/>
      <c r="M2240" s="166" t="s">
        <v>1</v>
      </c>
      <c r="N2240" s="167" t="s">
        <v>42</v>
      </c>
      <c r="O2240" s="59"/>
      <c r="P2240" s="168">
        <f t="shared" si="41"/>
        <v>0</v>
      </c>
      <c r="Q2240" s="168">
        <v>3.4430000000000002E-2</v>
      </c>
      <c r="R2240" s="168">
        <f t="shared" si="42"/>
        <v>0.34430000000000005</v>
      </c>
      <c r="S2240" s="168">
        <v>0</v>
      </c>
      <c r="T2240" s="169">
        <f t="shared" si="43"/>
        <v>0</v>
      </c>
      <c r="U2240" s="33"/>
      <c r="V2240" s="33"/>
      <c r="W2240" s="33"/>
      <c r="X2240" s="33"/>
      <c r="Y2240" s="33"/>
      <c r="Z2240" s="33"/>
      <c r="AA2240" s="33"/>
      <c r="AB2240" s="33"/>
      <c r="AC2240" s="33"/>
      <c r="AD2240" s="33"/>
      <c r="AE2240" s="33"/>
      <c r="AR2240" s="170" t="s">
        <v>241</v>
      </c>
      <c r="AT2240" s="170" t="s">
        <v>152</v>
      </c>
      <c r="AU2240" s="170" t="s">
        <v>157</v>
      </c>
      <c r="AY2240" s="18" t="s">
        <v>150</v>
      </c>
      <c r="BE2240" s="171">
        <f t="shared" si="44"/>
        <v>0</v>
      </c>
      <c r="BF2240" s="171">
        <f t="shared" si="45"/>
        <v>0</v>
      </c>
      <c r="BG2240" s="171">
        <f t="shared" si="46"/>
        <v>0</v>
      </c>
      <c r="BH2240" s="171">
        <f t="shared" si="47"/>
        <v>0</v>
      </c>
      <c r="BI2240" s="171">
        <f t="shared" si="48"/>
        <v>0</v>
      </c>
      <c r="BJ2240" s="18" t="s">
        <v>157</v>
      </c>
      <c r="BK2240" s="172">
        <f t="shared" si="49"/>
        <v>0</v>
      </c>
      <c r="BL2240" s="18" t="s">
        <v>241</v>
      </c>
      <c r="BM2240" s="170" t="s">
        <v>1989</v>
      </c>
    </row>
    <row r="2241" spans="1:65" s="2" customFormat="1" ht="24" customHeight="1">
      <c r="A2241" s="33"/>
      <c r="B2241" s="158"/>
      <c r="C2241" s="159" t="s">
        <v>1990</v>
      </c>
      <c r="D2241" s="159" t="s">
        <v>152</v>
      </c>
      <c r="E2241" s="160" t="s">
        <v>1991</v>
      </c>
      <c r="F2241" s="161" t="s">
        <v>1992</v>
      </c>
      <c r="G2241" s="162" t="s">
        <v>350</v>
      </c>
      <c r="H2241" s="163">
        <v>10</v>
      </c>
      <c r="I2241" s="164"/>
      <c r="J2241" s="163">
        <f t="shared" si="40"/>
        <v>0</v>
      </c>
      <c r="K2241" s="165"/>
      <c r="L2241" s="34"/>
      <c r="M2241" s="166" t="s">
        <v>1</v>
      </c>
      <c r="N2241" s="167" t="s">
        <v>42</v>
      </c>
      <c r="O2241" s="59"/>
      <c r="P2241" s="168">
        <f t="shared" si="41"/>
        <v>0</v>
      </c>
      <c r="Q2241" s="168">
        <v>3.4430000000000002E-2</v>
      </c>
      <c r="R2241" s="168">
        <f t="shared" si="42"/>
        <v>0.34430000000000005</v>
      </c>
      <c r="S2241" s="168">
        <v>0</v>
      </c>
      <c r="T2241" s="169">
        <f t="shared" si="43"/>
        <v>0</v>
      </c>
      <c r="U2241" s="33"/>
      <c r="V2241" s="33"/>
      <c r="W2241" s="33"/>
      <c r="X2241" s="33"/>
      <c r="Y2241" s="33"/>
      <c r="Z2241" s="33"/>
      <c r="AA2241" s="33"/>
      <c r="AB2241" s="33"/>
      <c r="AC2241" s="33"/>
      <c r="AD2241" s="33"/>
      <c r="AE2241" s="33"/>
      <c r="AR2241" s="170" t="s">
        <v>241</v>
      </c>
      <c r="AT2241" s="170" t="s">
        <v>152</v>
      </c>
      <c r="AU2241" s="170" t="s">
        <v>157</v>
      </c>
      <c r="AY2241" s="18" t="s">
        <v>150</v>
      </c>
      <c r="BE2241" s="171">
        <f t="shared" si="44"/>
        <v>0</v>
      </c>
      <c r="BF2241" s="171">
        <f t="shared" si="45"/>
        <v>0</v>
      </c>
      <c r="BG2241" s="171">
        <f t="shared" si="46"/>
        <v>0</v>
      </c>
      <c r="BH2241" s="171">
        <f t="shared" si="47"/>
        <v>0</v>
      </c>
      <c r="BI2241" s="171">
        <f t="shared" si="48"/>
        <v>0</v>
      </c>
      <c r="BJ2241" s="18" t="s">
        <v>157</v>
      </c>
      <c r="BK2241" s="172">
        <f t="shared" si="49"/>
        <v>0</v>
      </c>
      <c r="BL2241" s="18" t="s">
        <v>241</v>
      </c>
      <c r="BM2241" s="170" t="s">
        <v>1993</v>
      </c>
    </row>
    <row r="2242" spans="1:65" s="2" customFormat="1" ht="24" customHeight="1">
      <c r="A2242" s="33"/>
      <c r="B2242" s="158"/>
      <c r="C2242" s="205" t="s">
        <v>1994</v>
      </c>
      <c r="D2242" s="205" t="s">
        <v>368</v>
      </c>
      <c r="E2242" s="206" t="s">
        <v>1995</v>
      </c>
      <c r="F2242" s="207" t="s">
        <v>1996</v>
      </c>
      <c r="G2242" s="208" t="s">
        <v>350</v>
      </c>
      <c r="H2242" s="209">
        <v>10</v>
      </c>
      <c r="I2242" s="210"/>
      <c r="J2242" s="209">
        <f t="shared" si="40"/>
        <v>0</v>
      </c>
      <c r="K2242" s="211"/>
      <c r="L2242" s="212"/>
      <c r="M2242" s="213" t="s">
        <v>1</v>
      </c>
      <c r="N2242" s="214" t="s">
        <v>42</v>
      </c>
      <c r="O2242" s="59"/>
      <c r="P2242" s="168">
        <f t="shared" si="41"/>
        <v>0</v>
      </c>
      <c r="Q2242" s="168">
        <v>2.9999999999999997E-4</v>
      </c>
      <c r="R2242" s="168">
        <f t="shared" si="42"/>
        <v>2.9999999999999996E-3</v>
      </c>
      <c r="S2242" s="168">
        <v>0</v>
      </c>
      <c r="T2242" s="169">
        <f t="shared" si="43"/>
        <v>0</v>
      </c>
      <c r="U2242" s="33"/>
      <c r="V2242" s="33"/>
      <c r="W2242" s="33"/>
      <c r="X2242" s="33"/>
      <c r="Y2242" s="33"/>
      <c r="Z2242" s="33"/>
      <c r="AA2242" s="33"/>
      <c r="AB2242" s="33"/>
      <c r="AC2242" s="33"/>
      <c r="AD2242" s="33"/>
      <c r="AE2242" s="33"/>
      <c r="AR2242" s="170" t="s">
        <v>361</v>
      </c>
      <c r="AT2242" s="170" t="s">
        <v>368</v>
      </c>
      <c r="AU2242" s="170" t="s">
        <v>157</v>
      </c>
      <c r="AY2242" s="18" t="s">
        <v>150</v>
      </c>
      <c r="BE2242" s="171">
        <f t="shared" si="44"/>
        <v>0</v>
      </c>
      <c r="BF2242" s="171">
        <f t="shared" si="45"/>
        <v>0</v>
      </c>
      <c r="BG2242" s="171">
        <f t="shared" si="46"/>
        <v>0</v>
      </c>
      <c r="BH2242" s="171">
        <f t="shared" si="47"/>
        <v>0</v>
      </c>
      <c r="BI2242" s="171">
        <f t="shared" si="48"/>
        <v>0</v>
      </c>
      <c r="BJ2242" s="18" t="s">
        <v>157</v>
      </c>
      <c r="BK2242" s="172">
        <f t="shared" si="49"/>
        <v>0</v>
      </c>
      <c r="BL2242" s="18" t="s">
        <v>241</v>
      </c>
      <c r="BM2242" s="170" t="s">
        <v>1997</v>
      </c>
    </row>
    <row r="2243" spans="1:65" s="2" customFormat="1" ht="24" customHeight="1">
      <c r="A2243" s="33"/>
      <c r="B2243" s="158"/>
      <c r="C2243" s="205" t="s">
        <v>1998</v>
      </c>
      <c r="D2243" s="205" t="s">
        <v>368</v>
      </c>
      <c r="E2243" s="206" t="s">
        <v>1999</v>
      </c>
      <c r="F2243" s="207" t="s">
        <v>2000</v>
      </c>
      <c r="G2243" s="208" t="s">
        <v>350</v>
      </c>
      <c r="H2243" s="209">
        <v>10</v>
      </c>
      <c r="I2243" s="210"/>
      <c r="J2243" s="209">
        <f t="shared" si="40"/>
        <v>0</v>
      </c>
      <c r="K2243" s="211"/>
      <c r="L2243" s="212"/>
      <c r="M2243" s="213" t="s">
        <v>1</v>
      </c>
      <c r="N2243" s="214" t="s">
        <v>42</v>
      </c>
      <c r="O2243" s="59"/>
      <c r="P2243" s="168">
        <f t="shared" si="41"/>
        <v>0</v>
      </c>
      <c r="Q2243" s="168">
        <v>2.9999999999999997E-4</v>
      </c>
      <c r="R2243" s="168">
        <f t="shared" si="42"/>
        <v>2.9999999999999996E-3</v>
      </c>
      <c r="S2243" s="168">
        <v>0</v>
      </c>
      <c r="T2243" s="169">
        <f t="shared" si="43"/>
        <v>0</v>
      </c>
      <c r="U2243" s="33"/>
      <c r="V2243" s="33"/>
      <c r="W2243" s="33"/>
      <c r="X2243" s="33"/>
      <c r="Y2243" s="33"/>
      <c r="Z2243" s="33"/>
      <c r="AA2243" s="33"/>
      <c r="AB2243" s="33"/>
      <c r="AC2243" s="33"/>
      <c r="AD2243" s="33"/>
      <c r="AE2243" s="33"/>
      <c r="AR2243" s="170" t="s">
        <v>361</v>
      </c>
      <c r="AT2243" s="170" t="s">
        <v>368</v>
      </c>
      <c r="AU2243" s="170" t="s">
        <v>157</v>
      </c>
      <c r="AY2243" s="18" t="s">
        <v>150</v>
      </c>
      <c r="BE2243" s="171">
        <f t="shared" si="44"/>
        <v>0</v>
      </c>
      <c r="BF2243" s="171">
        <f t="shared" si="45"/>
        <v>0</v>
      </c>
      <c r="BG2243" s="171">
        <f t="shared" si="46"/>
        <v>0</v>
      </c>
      <c r="BH2243" s="171">
        <f t="shared" si="47"/>
        <v>0</v>
      </c>
      <c r="BI2243" s="171">
        <f t="shared" si="48"/>
        <v>0</v>
      </c>
      <c r="BJ2243" s="18" t="s">
        <v>157</v>
      </c>
      <c r="BK2243" s="172">
        <f t="shared" si="49"/>
        <v>0</v>
      </c>
      <c r="BL2243" s="18" t="s">
        <v>241</v>
      </c>
      <c r="BM2243" s="170" t="s">
        <v>2001</v>
      </c>
    </row>
    <row r="2244" spans="1:65" s="2" customFormat="1" ht="16.5" customHeight="1">
      <c r="A2244" s="33"/>
      <c r="B2244" s="158"/>
      <c r="C2244" s="159" t="s">
        <v>2002</v>
      </c>
      <c r="D2244" s="159" t="s">
        <v>152</v>
      </c>
      <c r="E2244" s="160" t="s">
        <v>2003</v>
      </c>
      <c r="F2244" s="161" t="s">
        <v>2004</v>
      </c>
      <c r="G2244" s="162" t="s">
        <v>459</v>
      </c>
      <c r="H2244" s="163">
        <v>40</v>
      </c>
      <c r="I2244" s="164"/>
      <c r="J2244" s="163">
        <f t="shared" si="40"/>
        <v>0</v>
      </c>
      <c r="K2244" s="165"/>
      <c r="L2244" s="34"/>
      <c r="M2244" s="166" t="s">
        <v>1</v>
      </c>
      <c r="N2244" s="167" t="s">
        <v>42</v>
      </c>
      <c r="O2244" s="59"/>
      <c r="P2244" s="168">
        <f t="shared" si="41"/>
        <v>0</v>
      </c>
      <c r="Q2244" s="168">
        <v>1.57E-3</v>
      </c>
      <c r="R2244" s="168">
        <f t="shared" si="42"/>
        <v>6.2799999999999995E-2</v>
      </c>
      <c r="S2244" s="168">
        <v>0</v>
      </c>
      <c r="T2244" s="169">
        <f t="shared" si="43"/>
        <v>0</v>
      </c>
      <c r="U2244" s="33"/>
      <c r="V2244" s="33"/>
      <c r="W2244" s="33"/>
      <c r="X2244" s="33"/>
      <c r="Y2244" s="33"/>
      <c r="Z2244" s="33"/>
      <c r="AA2244" s="33"/>
      <c r="AB2244" s="33"/>
      <c r="AC2244" s="33"/>
      <c r="AD2244" s="33"/>
      <c r="AE2244" s="33"/>
      <c r="AR2244" s="170" t="s">
        <v>241</v>
      </c>
      <c r="AT2244" s="170" t="s">
        <v>152</v>
      </c>
      <c r="AU2244" s="170" t="s">
        <v>157</v>
      </c>
      <c r="AY2244" s="18" t="s">
        <v>150</v>
      </c>
      <c r="BE2244" s="171">
        <f t="shared" si="44"/>
        <v>0</v>
      </c>
      <c r="BF2244" s="171">
        <f t="shared" si="45"/>
        <v>0</v>
      </c>
      <c r="BG2244" s="171">
        <f t="shared" si="46"/>
        <v>0</v>
      </c>
      <c r="BH2244" s="171">
        <f t="shared" si="47"/>
        <v>0</v>
      </c>
      <c r="BI2244" s="171">
        <f t="shared" si="48"/>
        <v>0</v>
      </c>
      <c r="BJ2244" s="18" t="s">
        <v>157</v>
      </c>
      <c r="BK2244" s="172">
        <f t="shared" si="49"/>
        <v>0</v>
      </c>
      <c r="BL2244" s="18" t="s">
        <v>241</v>
      </c>
      <c r="BM2244" s="170" t="s">
        <v>2005</v>
      </c>
    </row>
    <row r="2245" spans="1:65" s="2" customFormat="1" ht="16.5" customHeight="1">
      <c r="A2245" s="33"/>
      <c r="B2245" s="158"/>
      <c r="C2245" s="159" t="s">
        <v>2006</v>
      </c>
      <c r="D2245" s="159" t="s">
        <v>152</v>
      </c>
      <c r="E2245" s="160" t="s">
        <v>2007</v>
      </c>
      <c r="F2245" s="161" t="s">
        <v>2008</v>
      </c>
      <c r="G2245" s="162" t="s">
        <v>459</v>
      </c>
      <c r="H2245" s="163">
        <v>300</v>
      </c>
      <c r="I2245" s="164"/>
      <c r="J2245" s="163">
        <f t="shared" si="40"/>
        <v>0</v>
      </c>
      <c r="K2245" s="165"/>
      <c r="L2245" s="34"/>
      <c r="M2245" s="166" t="s">
        <v>1</v>
      </c>
      <c r="N2245" s="167" t="s">
        <v>42</v>
      </c>
      <c r="O2245" s="59"/>
      <c r="P2245" s="168">
        <f t="shared" si="41"/>
        <v>0</v>
      </c>
      <c r="Q2245" s="168">
        <v>1.6299999999999999E-3</v>
      </c>
      <c r="R2245" s="168">
        <f t="shared" si="42"/>
        <v>0.48899999999999999</v>
      </c>
      <c r="S2245" s="168">
        <v>0</v>
      </c>
      <c r="T2245" s="169">
        <f t="shared" si="43"/>
        <v>0</v>
      </c>
      <c r="U2245" s="33"/>
      <c r="V2245" s="33"/>
      <c r="W2245" s="33"/>
      <c r="X2245" s="33"/>
      <c r="Y2245" s="33"/>
      <c r="Z2245" s="33"/>
      <c r="AA2245" s="33"/>
      <c r="AB2245" s="33"/>
      <c r="AC2245" s="33"/>
      <c r="AD2245" s="33"/>
      <c r="AE2245" s="33"/>
      <c r="AR2245" s="170" t="s">
        <v>241</v>
      </c>
      <c r="AT2245" s="170" t="s">
        <v>152</v>
      </c>
      <c r="AU2245" s="170" t="s">
        <v>157</v>
      </c>
      <c r="AY2245" s="18" t="s">
        <v>150</v>
      </c>
      <c r="BE2245" s="171">
        <f t="shared" si="44"/>
        <v>0</v>
      </c>
      <c r="BF2245" s="171">
        <f t="shared" si="45"/>
        <v>0</v>
      </c>
      <c r="BG2245" s="171">
        <f t="shared" si="46"/>
        <v>0</v>
      </c>
      <c r="BH2245" s="171">
        <f t="shared" si="47"/>
        <v>0</v>
      </c>
      <c r="BI2245" s="171">
        <f t="shared" si="48"/>
        <v>0</v>
      </c>
      <c r="BJ2245" s="18" t="s">
        <v>157</v>
      </c>
      <c r="BK2245" s="172">
        <f t="shared" si="49"/>
        <v>0</v>
      </c>
      <c r="BL2245" s="18" t="s">
        <v>241</v>
      </c>
      <c r="BM2245" s="170" t="s">
        <v>2009</v>
      </c>
    </row>
    <row r="2246" spans="1:65" s="2" customFormat="1" ht="16.5" customHeight="1">
      <c r="A2246" s="33"/>
      <c r="B2246" s="158"/>
      <c r="C2246" s="159" t="s">
        <v>2010</v>
      </c>
      <c r="D2246" s="159" t="s">
        <v>152</v>
      </c>
      <c r="E2246" s="160" t="s">
        <v>2011</v>
      </c>
      <c r="F2246" s="161" t="s">
        <v>2012</v>
      </c>
      <c r="G2246" s="162" t="s">
        <v>459</v>
      </c>
      <c r="H2246" s="163">
        <v>40</v>
      </c>
      <c r="I2246" s="164"/>
      <c r="J2246" s="163">
        <f t="shared" si="40"/>
        <v>0</v>
      </c>
      <c r="K2246" s="165"/>
      <c r="L2246" s="34"/>
      <c r="M2246" s="166" t="s">
        <v>1</v>
      </c>
      <c r="N2246" s="167" t="s">
        <v>42</v>
      </c>
      <c r="O2246" s="59"/>
      <c r="P2246" s="168">
        <f t="shared" si="41"/>
        <v>0</v>
      </c>
      <c r="Q2246" s="168">
        <v>1.6299999999999999E-3</v>
      </c>
      <c r="R2246" s="168">
        <f t="shared" si="42"/>
        <v>6.5199999999999994E-2</v>
      </c>
      <c r="S2246" s="168">
        <v>0</v>
      </c>
      <c r="T2246" s="169">
        <f t="shared" si="43"/>
        <v>0</v>
      </c>
      <c r="U2246" s="33"/>
      <c r="V2246" s="33"/>
      <c r="W2246" s="33"/>
      <c r="X2246" s="33"/>
      <c r="Y2246" s="33"/>
      <c r="Z2246" s="33"/>
      <c r="AA2246" s="33"/>
      <c r="AB2246" s="33"/>
      <c r="AC2246" s="33"/>
      <c r="AD2246" s="33"/>
      <c r="AE2246" s="33"/>
      <c r="AR2246" s="170" t="s">
        <v>241</v>
      </c>
      <c r="AT2246" s="170" t="s">
        <v>152</v>
      </c>
      <c r="AU2246" s="170" t="s">
        <v>157</v>
      </c>
      <c r="AY2246" s="18" t="s">
        <v>150</v>
      </c>
      <c r="BE2246" s="171">
        <f t="shared" si="44"/>
        <v>0</v>
      </c>
      <c r="BF2246" s="171">
        <f t="shared" si="45"/>
        <v>0</v>
      </c>
      <c r="BG2246" s="171">
        <f t="shared" si="46"/>
        <v>0</v>
      </c>
      <c r="BH2246" s="171">
        <f t="shared" si="47"/>
        <v>0</v>
      </c>
      <c r="BI2246" s="171">
        <f t="shared" si="48"/>
        <v>0</v>
      </c>
      <c r="BJ2246" s="18" t="s">
        <v>157</v>
      </c>
      <c r="BK2246" s="172">
        <f t="shared" si="49"/>
        <v>0</v>
      </c>
      <c r="BL2246" s="18" t="s">
        <v>241</v>
      </c>
      <c r="BM2246" s="170" t="s">
        <v>2013</v>
      </c>
    </row>
    <row r="2247" spans="1:65" s="2" customFormat="1" ht="16.5" customHeight="1">
      <c r="A2247" s="33"/>
      <c r="B2247" s="158"/>
      <c r="C2247" s="159" t="s">
        <v>2014</v>
      </c>
      <c r="D2247" s="159" t="s">
        <v>152</v>
      </c>
      <c r="E2247" s="160" t="s">
        <v>2015</v>
      </c>
      <c r="F2247" s="161" t="s">
        <v>2016</v>
      </c>
      <c r="G2247" s="162" t="s">
        <v>459</v>
      </c>
      <c r="H2247" s="163">
        <v>15</v>
      </c>
      <c r="I2247" s="164"/>
      <c r="J2247" s="163">
        <f t="shared" si="40"/>
        <v>0</v>
      </c>
      <c r="K2247" s="165"/>
      <c r="L2247" s="34"/>
      <c r="M2247" s="166" t="s">
        <v>1</v>
      </c>
      <c r="N2247" s="167" t="s">
        <v>42</v>
      </c>
      <c r="O2247" s="59"/>
      <c r="P2247" s="168">
        <f t="shared" si="41"/>
        <v>0</v>
      </c>
      <c r="Q2247" s="168">
        <v>1.5253249999999999E-3</v>
      </c>
      <c r="R2247" s="168">
        <f t="shared" si="42"/>
        <v>2.2879874999999997E-2</v>
      </c>
      <c r="S2247" s="168">
        <v>0</v>
      </c>
      <c r="T2247" s="169">
        <f t="shared" si="43"/>
        <v>0</v>
      </c>
      <c r="U2247" s="33"/>
      <c r="V2247" s="33"/>
      <c r="W2247" s="33"/>
      <c r="X2247" s="33"/>
      <c r="Y2247" s="33"/>
      <c r="Z2247" s="33"/>
      <c r="AA2247" s="33"/>
      <c r="AB2247" s="33"/>
      <c r="AC2247" s="33"/>
      <c r="AD2247" s="33"/>
      <c r="AE2247" s="33"/>
      <c r="AR2247" s="170" t="s">
        <v>241</v>
      </c>
      <c r="AT2247" s="170" t="s">
        <v>152</v>
      </c>
      <c r="AU2247" s="170" t="s">
        <v>157</v>
      </c>
      <c r="AY2247" s="18" t="s">
        <v>150</v>
      </c>
      <c r="BE2247" s="171">
        <f t="shared" si="44"/>
        <v>0</v>
      </c>
      <c r="BF2247" s="171">
        <f t="shared" si="45"/>
        <v>0</v>
      </c>
      <c r="BG2247" s="171">
        <f t="shared" si="46"/>
        <v>0</v>
      </c>
      <c r="BH2247" s="171">
        <f t="shared" si="47"/>
        <v>0</v>
      </c>
      <c r="BI2247" s="171">
        <f t="shared" si="48"/>
        <v>0</v>
      </c>
      <c r="BJ2247" s="18" t="s">
        <v>157</v>
      </c>
      <c r="BK2247" s="172">
        <f t="shared" si="49"/>
        <v>0</v>
      </c>
      <c r="BL2247" s="18" t="s">
        <v>241</v>
      </c>
      <c r="BM2247" s="170" t="s">
        <v>2017</v>
      </c>
    </row>
    <row r="2248" spans="1:65" s="2" customFormat="1" ht="16.5" customHeight="1">
      <c r="A2248" s="33"/>
      <c r="B2248" s="158"/>
      <c r="C2248" s="159" t="s">
        <v>2018</v>
      </c>
      <c r="D2248" s="159" t="s">
        <v>152</v>
      </c>
      <c r="E2248" s="160" t="s">
        <v>2019</v>
      </c>
      <c r="F2248" s="161" t="s">
        <v>2020</v>
      </c>
      <c r="G2248" s="162" t="s">
        <v>459</v>
      </c>
      <c r="H2248" s="163">
        <v>200</v>
      </c>
      <c r="I2248" s="164"/>
      <c r="J2248" s="163">
        <f t="shared" si="40"/>
        <v>0</v>
      </c>
      <c r="K2248" s="165"/>
      <c r="L2248" s="34"/>
      <c r="M2248" s="166" t="s">
        <v>1</v>
      </c>
      <c r="N2248" s="167" t="s">
        <v>42</v>
      </c>
      <c r="O2248" s="59"/>
      <c r="P2248" s="168">
        <f t="shared" si="41"/>
        <v>0</v>
      </c>
      <c r="Q2248" s="168">
        <v>1.9622149999999998E-3</v>
      </c>
      <c r="R2248" s="168">
        <f t="shared" si="42"/>
        <v>0.39244299999999999</v>
      </c>
      <c r="S2248" s="168">
        <v>0</v>
      </c>
      <c r="T2248" s="169">
        <f t="shared" si="43"/>
        <v>0</v>
      </c>
      <c r="U2248" s="33"/>
      <c r="V2248" s="33"/>
      <c r="W2248" s="33"/>
      <c r="X2248" s="33"/>
      <c r="Y2248" s="33"/>
      <c r="Z2248" s="33"/>
      <c r="AA2248" s="33"/>
      <c r="AB2248" s="33"/>
      <c r="AC2248" s="33"/>
      <c r="AD2248" s="33"/>
      <c r="AE2248" s="33"/>
      <c r="AR2248" s="170" t="s">
        <v>241</v>
      </c>
      <c r="AT2248" s="170" t="s">
        <v>152</v>
      </c>
      <c r="AU2248" s="170" t="s">
        <v>157</v>
      </c>
      <c r="AY2248" s="18" t="s">
        <v>150</v>
      </c>
      <c r="BE2248" s="171">
        <f t="shared" si="44"/>
        <v>0</v>
      </c>
      <c r="BF2248" s="171">
        <f t="shared" si="45"/>
        <v>0</v>
      </c>
      <c r="BG2248" s="171">
        <f t="shared" si="46"/>
        <v>0</v>
      </c>
      <c r="BH2248" s="171">
        <f t="shared" si="47"/>
        <v>0</v>
      </c>
      <c r="BI2248" s="171">
        <f t="shared" si="48"/>
        <v>0</v>
      </c>
      <c r="BJ2248" s="18" t="s">
        <v>157</v>
      </c>
      <c r="BK2248" s="172">
        <f t="shared" si="49"/>
        <v>0</v>
      </c>
      <c r="BL2248" s="18" t="s">
        <v>241</v>
      </c>
      <c r="BM2248" s="170" t="s">
        <v>2021</v>
      </c>
    </row>
    <row r="2249" spans="1:65" s="2" customFormat="1" ht="16.5" customHeight="1">
      <c r="A2249" s="33"/>
      <c r="B2249" s="158"/>
      <c r="C2249" s="159" t="s">
        <v>2022</v>
      </c>
      <c r="D2249" s="159" t="s">
        <v>152</v>
      </c>
      <c r="E2249" s="160" t="s">
        <v>2023</v>
      </c>
      <c r="F2249" s="161" t="s">
        <v>2024</v>
      </c>
      <c r="G2249" s="162" t="s">
        <v>459</v>
      </c>
      <c r="H2249" s="163">
        <v>10</v>
      </c>
      <c r="I2249" s="164"/>
      <c r="J2249" s="163">
        <f t="shared" si="40"/>
        <v>0</v>
      </c>
      <c r="K2249" s="165"/>
      <c r="L2249" s="34"/>
      <c r="M2249" s="166" t="s">
        <v>1</v>
      </c>
      <c r="N2249" s="167" t="s">
        <v>42</v>
      </c>
      <c r="O2249" s="59"/>
      <c r="P2249" s="168">
        <f t="shared" si="41"/>
        <v>0</v>
      </c>
      <c r="Q2249" s="168">
        <v>6.0600000000000003E-3</v>
      </c>
      <c r="R2249" s="168">
        <f t="shared" si="42"/>
        <v>6.0600000000000001E-2</v>
      </c>
      <c r="S2249" s="168">
        <v>0</v>
      </c>
      <c r="T2249" s="169">
        <f t="shared" si="43"/>
        <v>0</v>
      </c>
      <c r="U2249" s="33"/>
      <c r="V2249" s="33"/>
      <c r="W2249" s="33"/>
      <c r="X2249" s="33"/>
      <c r="Y2249" s="33"/>
      <c r="Z2249" s="33"/>
      <c r="AA2249" s="33"/>
      <c r="AB2249" s="33"/>
      <c r="AC2249" s="33"/>
      <c r="AD2249" s="33"/>
      <c r="AE2249" s="33"/>
      <c r="AR2249" s="170" t="s">
        <v>241</v>
      </c>
      <c r="AT2249" s="170" t="s">
        <v>152</v>
      </c>
      <c r="AU2249" s="170" t="s">
        <v>157</v>
      </c>
      <c r="AY2249" s="18" t="s">
        <v>150</v>
      </c>
      <c r="BE2249" s="171">
        <f t="shared" si="44"/>
        <v>0</v>
      </c>
      <c r="BF2249" s="171">
        <f t="shared" si="45"/>
        <v>0</v>
      </c>
      <c r="BG2249" s="171">
        <f t="shared" si="46"/>
        <v>0</v>
      </c>
      <c r="BH2249" s="171">
        <f t="shared" si="47"/>
        <v>0</v>
      </c>
      <c r="BI2249" s="171">
        <f t="shared" si="48"/>
        <v>0</v>
      </c>
      <c r="BJ2249" s="18" t="s">
        <v>157</v>
      </c>
      <c r="BK2249" s="172">
        <f t="shared" si="49"/>
        <v>0</v>
      </c>
      <c r="BL2249" s="18" t="s">
        <v>241</v>
      </c>
      <c r="BM2249" s="170" t="s">
        <v>2025</v>
      </c>
    </row>
    <row r="2250" spans="1:65" s="2" customFormat="1" ht="16.5" customHeight="1">
      <c r="A2250" s="33"/>
      <c r="B2250" s="158"/>
      <c r="C2250" s="159" t="s">
        <v>2026</v>
      </c>
      <c r="D2250" s="159" t="s">
        <v>152</v>
      </c>
      <c r="E2250" s="160" t="s">
        <v>2027</v>
      </c>
      <c r="F2250" s="161" t="s">
        <v>2028</v>
      </c>
      <c r="G2250" s="162" t="s">
        <v>459</v>
      </c>
      <c r="H2250" s="163">
        <v>10</v>
      </c>
      <c r="I2250" s="164"/>
      <c r="J2250" s="163">
        <f t="shared" si="40"/>
        <v>0</v>
      </c>
      <c r="K2250" s="165"/>
      <c r="L2250" s="34"/>
      <c r="M2250" s="166" t="s">
        <v>1</v>
      </c>
      <c r="N2250" s="167" t="s">
        <v>42</v>
      </c>
      <c r="O2250" s="59"/>
      <c r="P2250" s="168">
        <f t="shared" si="41"/>
        <v>0</v>
      </c>
      <c r="Q2250" s="168">
        <v>6.6E-3</v>
      </c>
      <c r="R2250" s="168">
        <f t="shared" si="42"/>
        <v>6.6000000000000003E-2</v>
      </c>
      <c r="S2250" s="168">
        <v>0</v>
      </c>
      <c r="T2250" s="169">
        <f t="shared" si="43"/>
        <v>0</v>
      </c>
      <c r="U2250" s="33"/>
      <c r="V2250" s="33"/>
      <c r="W2250" s="33"/>
      <c r="X2250" s="33"/>
      <c r="Y2250" s="33"/>
      <c r="Z2250" s="33"/>
      <c r="AA2250" s="33"/>
      <c r="AB2250" s="33"/>
      <c r="AC2250" s="33"/>
      <c r="AD2250" s="33"/>
      <c r="AE2250" s="33"/>
      <c r="AR2250" s="170" t="s">
        <v>241</v>
      </c>
      <c r="AT2250" s="170" t="s">
        <v>152</v>
      </c>
      <c r="AU2250" s="170" t="s">
        <v>157</v>
      </c>
      <c r="AY2250" s="18" t="s">
        <v>150</v>
      </c>
      <c r="BE2250" s="171">
        <f t="shared" si="44"/>
        <v>0</v>
      </c>
      <c r="BF2250" s="171">
        <f t="shared" si="45"/>
        <v>0</v>
      </c>
      <c r="BG2250" s="171">
        <f t="shared" si="46"/>
        <v>0</v>
      </c>
      <c r="BH2250" s="171">
        <f t="shared" si="47"/>
        <v>0</v>
      </c>
      <c r="BI2250" s="171">
        <f t="shared" si="48"/>
        <v>0</v>
      </c>
      <c r="BJ2250" s="18" t="s">
        <v>157</v>
      </c>
      <c r="BK2250" s="172">
        <f t="shared" si="49"/>
        <v>0</v>
      </c>
      <c r="BL2250" s="18" t="s">
        <v>241</v>
      </c>
      <c r="BM2250" s="170" t="s">
        <v>2029</v>
      </c>
    </row>
    <row r="2251" spans="1:65" s="2" customFormat="1" ht="16.5" customHeight="1">
      <c r="A2251" s="33"/>
      <c r="B2251" s="158"/>
      <c r="C2251" s="159" t="s">
        <v>2030</v>
      </c>
      <c r="D2251" s="159" t="s">
        <v>152</v>
      </c>
      <c r="E2251" s="160" t="s">
        <v>2031</v>
      </c>
      <c r="F2251" s="161" t="s">
        <v>2032</v>
      </c>
      <c r="G2251" s="162" t="s">
        <v>459</v>
      </c>
      <c r="H2251" s="163">
        <v>35</v>
      </c>
      <c r="I2251" s="164"/>
      <c r="J2251" s="163">
        <f t="shared" si="40"/>
        <v>0</v>
      </c>
      <c r="K2251" s="165"/>
      <c r="L2251" s="34"/>
      <c r="M2251" s="166" t="s">
        <v>1</v>
      </c>
      <c r="N2251" s="167" t="s">
        <v>42</v>
      </c>
      <c r="O2251" s="59"/>
      <c r="P2251" s="168">
        <f t="shared" si="41"/>
        <v>0</v>
      </c>
      <c r="Q2251" s="168">
        <v>7.2999999999999996E-4</v>
      </c>
      <c r="R2251" s="168">
        <f t="shared" si="42"/>
        <v>2.555E-2</v>
      </c>
      <c r="S2251" s="168">
        <v>0</v>
      </c>
      <c r="T2251" s="169">
        <f t="shared" si="43"/>
        <v>0</v>
      </c>
      <c r="U2251" s="33"/>
      <c r="V2251" s="33"/>
      <c r="W2251" s="33"/>
      <c r="X2251" s="33"/>
      <c r="Y2251" s="33"/>
      <c r="Z2251" s="33"/>
      <c r="AA2251" s="33"/>
      <c r="AB2251" s="33"/>
      <c r="AC2251" s="33"/>
      <c r="AD2251" s="33"/>
      <c r="AE2251" s="33"/>
      <c r="AR2251" s="170" t="s">
        <v>241</v>
      </c>
      <c r="AT2251" s="170" t="s">
        <v>152</v>
      </c>
      <c r="AU2251" s="170" t="s">
        <v>157</v>
      </c>
      <c r="AY2251" s="18" t="s">
        <v>150</v>
      </c>
      <c r="BE2251" s="171">
        <f t="shared" si="44"/>
        <v>0</v>
      </c>
      <c r="BF2251" s="171">
        <f t="shared" si="45"/>
        <v>0</v>
      </c>
      <c r="BG2251" s="171">
        <f t="shared" si="46"/>
        <v>0</v>
      </c>
      <c r="BH2251" s="171">
        <f t="shared" si="47"/>
        <v>0</v>
      </c>
      <c r="BI2251" s="171">
        <f t="shared" si="48"/>
        <v>0</v>
      </c>
      <c r="BJ2251" s="18" t="s">
        <v>157</v>
      </c>
      <c r="BK2251" s="172">
        <f t="shared" si="49"/>
        <v>0</v>
      </c>
      <c r="BL2251" s="18" t="s">
        <v>241</v>
      </c>
      <c r="BM2251" s="170" t="s">
        <v>2033</v>
      </c>
    </row>
    <row r="2252" spans="1:65" s="2" customFormat="1" ht="16.5" customHeight="1">
      <c r="A2252" s="33"/>
      <c r="B2252" s="158"/>
      <c r="C2252" s="159" t="s">
        <v>2034</v>
      </c>
      <c r="D2252" s="159" t="s">
        <v>152</v>
      </c>
      <c r="E2252" s="160" t="s">
        <v>2035</v>
      </c>
      <c r="F2252" s="161" t="s">
        <v>2036</v>
      </c>
      <c r="G2252" s="162" t="s">
        <v>459</v>
      </c>
      <c r="H2252" s="163">
        <v>250</v>
      </c>
      <c r="I2252" s="164"/>
      <c r="J2252" s="163">
        <f t="shared" si="40"/>
        <v>0</v>
      </c>
      <c r="K2252" s="165"/>
      <c r="L2252" s="34"/>
      <c r="M2252" s="166" t="s">
        <v>1</v>
      </c>
      <c r="N2252" s="167" t="s">
        <v>42</v>
      </c>
      <c r="O2252" s="59"/>
      <c r="P2252" s="168">
        <f t="shared" si="41"/>
        <v>0</v>
      </c>
      <c r="Q2252" s="168">
        <v>6.4000000000000005E-4</v>
      </c>
      <c r="R2252" s="168">
        <f t="shared" si="42"/>
        <v>0.16</v>
      </c>
      <c r="S2252" s="168">
        <v>0</v>
      </c>
      <c r="T2252" s="169">
        <f t="shared" si="43"/>
        <v>0</v>
      </c>
      <c r="U2252" s="33"/>
      <c r="V2252" s="33"/>
      <c r="W2252" s="33"/>
      <c r="X2252" s="33"/>
      <c r="Y2252" s="33"/>
      <c r="Z2252" s="33"/>
      <c r="AA2252" s="33"/>
      <c r="AB2252" s="33"/>
      <c r="AC2252" s="33"/>
      <c r="AD2252" s="33"/>
      <c r="AE2252" s="33"/>
      <c r="AR2252" s="170" t="s">
        <v>241</v>
      </c>
      <c r="AT2252" s="170" t="s">
        <v>152</v>
      </c>
      <c r="AU2252" s="170" t="s">
        <v>157</v>
      </c>
      <c r="AY2252" s="18" t="s">
        <v>150</v>
      </c>
      <c r="BE2252" s="171">
        <f t="shared" si="44"/>
        <v>0</v>
      </c>
      <c r="BF2252" s="171">
        <f t="shared" si="45"/>
        <v>0</v>
      </c>
      <c r="BG2252" s="171">
        <f t="shared" si="46"/>
        <v>0</v>
      </c>
      <c r="BH2252" s="171">
        <f t="shared" si="47"/>
        <v>0</v>
      </c>
      <c r="BI2252" s="171">
        <f t="shared" si="48"/>
        <v>0</v>
      </c>
      <c r="BJ2252" s="18" t="s">
        <v>157</v>
      </c>
      <c r="BK2252" s="172">
        <f t="shared" si="49"/>
        <v>0</v>
      </c>
      <c r="BL2252" s="18" t="s">
        <v>241</v>
      </c>
      <c r="BM2252" s="170" t="s">
        <v>2037</v>
      </c>
    </row>
    <row r="2253" spans="1:65" s="2" customFormat="1" ht="16.5" customHeight="1">
      <c r="A2253" s="33"/>
      <c r="B2253" s="158"/>
      <c r="C2253" s="159" t="s">
        <v>2038</v>
      </c>
      <c r="D2253" s="159" t="s">
        <v>152</v>
      </c>
      <c r="E2253" s="160" t="s">
        <v>2039</v>
      </c>
      <c r="F2253" s="161" t="s">
        <v>2040</v>
      </c>
      <c r="G2253" s="162" t="s">
        <v>350</v>
      </c>
      <c r="H2253" s="163">
        <v>5</v>
      </c>
      <c r="I2253" s="164"/>
      <c r="J2253" s="163">
        <f t="shared" si="40"/>
        <v>0</v>
      </c>
      <c r="K2253" s="165"/>
      <c r="L2253" s="34"/>
      <c r="M2253" s="166" t="s">
        <v>1</v>
      </c>
      <c r="N2253" s="167" t="s">
        <v>42</v>
      </c>
      <c r="O2253" s="59"/>
      <c r="P2253" s="168">
        <f t="shared" si="41"/>
        <v>0</v>
      </c>
      <c r="Q2253" s="168">
        <v>1.4579999999999999E-2</v>
      </c>
      <c r="R2253" s="168">
        <f t="shared" si="42"/>
        <v>7.2899999999999993E-2</v>
      </c>
      <c r="S2253" s="168">
        <v>0</v>
      </c>
      <c r="T2253" s="169">
        <f t="shared" si="43"/>
        <v>0</v>
      </c>
      <c r="U2253" s="33"/>
      <c r="V2253" s="33"/>
      <c r="W2253" s="33"/>
      <c r="X2253" s="33"/>
      <c r="Y2253" s="33"/>
      <c r="Z2253" s="33"/>
      <c r="AA2253" s="33"/>
      <c r="AB2253" s="33"/>
      <c r="AC2253" s="33"/>
      <c r="AD2253" s="33"/>
      <c r="AE2253" s="33"/>
      <c r="AR2253" s="170" t="s">
        <v>241</v>
      </c>
      <c r="AT2253" s="170" t="s">
        <v>152</v>
      </c>
      <c r="AU2253" s="170" t="s">
        <v>157</v>
      </c>
      <c r="AY2253" s="18" t="s">
        <v>150</v>
      </c>
      <c r="BE2253" s="171">
        <f t="shared" si="44"/>
        <v>0</v>
      </c>
      <c r="BF2253" s="171">
        <f t="shared" si="45"/>
        <v>0</v>
      </c>
      <c r="BG2253" s="171">
        <f t="shared" si="46"/>
        <v>0</v>
      </c>
      <c r="BH2253" s="171">
        <f t="shared" si="47"/>
        <v>0</v>
      </c>
      <c r="BI2253" s="171">
        <f t="shared" si="48"/>
        <v>0</v>
      </c>
      <c r="BJ2253" s="18" t="s">
        <v>157</v>
      </c>
      <c r="BK2253" s="172">
        <f t="shared" si="49"/>
        <v>0</v>
      </c>
      <c r="BL2253" s="18" t="s">
        <v>241</v>
      </c>
      <c r="BM2253" s="170" t="s">
        <v>2041</v>
      </c>
    </row>
    <row r="2254" spans="1:65" s="2" customFormat="1" ht="16.5" customHeight="1">
      <c r="A2254" s="33"/>
      <c r="B2254" s="158"/>
      <c r="C2254" s="159" t="s">
        <v>2042</v>
      </c>
      <c r="D2254" s="159" t="s">
        <v>152</v>
      </c>
      <c r="E2254" s="160" t="s">
        <v>2043</v>
      </c>
      <c r="F2254" s="161" t="s">
        <v>2044</v>
      </c>
      <c r="G2254" s="162" t="s">
        <v>350</v>
      </c>
      <c r="H2254" s="163">
        <v>5</v>
      </c>
      <c r="I2254" s="164"/>
      <c r="J2254" s="163">
        <f t="shared" si="40"/>
        <v>0</v>
      </c>
      <c r="K2254" s="165"/>
      <c r="L2254" s="34"/>
      <c r="M2254" s="166" t="s">
        <v>1</v>
      </c>
      <c r="N2254" s="167" t="s">
        <v>42</v>
      </c>
      <c r="O2254" s="59"/>
      <c r="P2254" s="168">
        <f t="shared" si="41"/>
        <v>0</v>
      </c>
      <c r="Q2254" s="168">
        <v>1.4579999999999999E-2</v>
      </c>
      <c r="R2254" s="168">
        <f t="shared" si="42"/>
        <v>7.2899999999999993E-2</v>
      </c>
      <c r="S2254" s="168">
        <v>0</v>
      </c>
      <c r="T2254" s="169">
        <f t="shared" si="43"/>
        <v>0</v>
      </c>
      <c r="U2254" s="33"/>
      <c r="V2254" s="33"/>
      <c r="W2254" s="33"/>
      <c r="X2254" s="33"/>
      <c r="Y2254" s="33"/>
      <c r="Z2254" s="33"/>
      <c r="AA2254" s="33"/>
      <c r="AB2254" s="33"/>
      <c r="AC2254" s="33"/>
      <c r="AD2254" s="33"/>
      <c r="AE2254" s="33"/>
      <c r="AR2254" s="170" t="s">
        <v>241</v>
      </c>
      <c r="AT2254" s="170" t="s">
        <v>152</v>
      </c>
      <c r="AU2254" s="170" t="s">
        <v>157</v>
      </c>
      <c r="AY2254" s="18" t="s">
        <v>150</v>
      </c>
      <c r="BE2254" s="171">
        <f t="shared" si="44"/>
        <v>0</v>
      </c>
      <c r="BF2254" s="171">
        <f t="shared" si="45"/>
        <v>0</v>
      </c>
      <c r="BG2254" s="171">
        <f t="shared" si="46"/>
        <v>0</v>
      </c>
      <c r="BH2254" s="171">
        <f t="shared" si="47"/>
        <v>0</v>
      </c>
      <c r="BI2254" s="171">
        <f t="shared" si="48"/>
        <v>0</v>
      </c>
      <c r="BJ2254" s="18" t="s">
        <v>157</v>
      </c>
      <c r="BK2254" s="172">
        <f t="shared" si="49"/>
        <v>0</v>
      </c>
      <c r="BL2254" s="18" t="s">
        <v>241</v>
      </c>
      <c r="BM2254" s="170" t="s">
        <v>2045</v>
      </c>
    </row>
    <row r="2255" spans="1:65" s="2" customFormat="1" ht="24" customHeight="1">
      <c r="A2255" s="33"/>
      <c r="B2255" s="158"/>
      <c r="C2255" s="159" t="s">
        <v>2046</v>
      </c>
      <c r="D2255" s="159" t="s">
        <v>152</v>
      </c>
      <c r="E2255" s="160" t="s">
        <v>2047</v>
      </c>
      <c r="F2255" s="161" t="s">
        <v>2048</v>
      </c>
      <c r="G2255" s="162" t="s">
        <v>350</v>
      </c>
      <c r="H2255" s="163">
        <v>2</v>
      </c>
      <c r="I2255" s="164"/>
      <c r="J2255" s="163">
        <f t="shared" si="40"/>
        <v>0</v>
      </c>
      <c r="K2255" s="165"/>
      <c r="L2255" s="34"/>
      <c r="M2255" s="166" t="s">
        <v>1</v>
      </c>
      <c r="N2255" s="167" t="s">
        <v>42</v>
      </c>
      <c r="O2255" s="59"/>
      <c r="P2255" s="168">
        <f t="shared" si="41"/>
        <v>0</v>
      </c>
      <c r="Q2255" s="168">
        <v>5.9000000000000003E-4</v>
      </c>
      <c r="R2255" s="168">
        <f t="shared" si="42"/>
        <v>1.1800000000000001E-3</v>
      </c>
      <c r="S2255" s="168">
        <v>0</v>
      </c>
      <c r="T2255" s="169">
        <f t="shared" si="43"/>
        <v>0</v>
      </c>
      <c r="U2255" s="33"/>
      <c r="V2255" s="33"/>
      <c r="W2255" s="33"/>
      <c r="X2255" s="33"/>
      <c r="Y2255" s="33"/>
      <c r="Z2255" s="33"/>
      <c r="AA2255" s="33"/>
      <c r="AB2255" s="33"/>
      <c r="AC2255" s="33"/>
      <c r="AD2255" s="33"/>
      <c r="AE2255" s="33"/>
      <c r="AR2255" s="170" t="s">
        <v>241</v>
      </c>
      <c r="AT2255" s="170" t="s">
        <v>152</v>
      </c>
      <c r="AU2255" s="170" t="s">
        <v>157</v>
      </c>
      <c r="AY2255" s="18" t="s">
        <v>150</v>
      </c>
      <c r="BE2255" s="171">
        <f t="shared" si="44"/>
        <v>0</v>
      </c>
      <c r="BF2255" s="171">
        <f t="shared" si="45"/>
        <v>0</v>
      </c>
      <c r="BG2255" s="171">
        <f t="shared" si="46"/>
        <v>0</v>
      </c>
      <c r="BH2255" s="171">
        <f t="shared" si="47"/>
        <v>0</v>
      </c>
      <c r="BI2255" s="171">
        <f t="shared" si="48"/>
        <v>0</v>
      </c>
      <c r="BJ2255" s="18" t="s">
        <v>157</v>
      </c>
      <c r="BK2255" s="172">
        <f t="shared" si="49"/>
        <v>0</v>
      </c>
      <c r="BL2255" s="18" t="s">
        <v>241</v>
      </c>
      <c r="BM2255" s="170" t="s">
        <v>2049</v>
      </c>
    </row>
    <row r="2256" spans="1:65" s="2" customFormat="1" ht="16.5" customHeight="1">
      <c r="A2256" s="33"/>
      <c r="B2256" s="158"/>
      <c r="C2256" s="159" t="s">
        <v>2050</v>
      </c>
      <c r="D2256" s="159" t="s">
        <v>152</v>
      </c>
      <c r="E2256" s="160" t="s">
        <v>2051</v>
      </c>
      <c r="F2256" s="161" t="s">
        <v>2052</v>
      </c>
      <c r="G2256" s="162" t="s">
        <v>350</v>
      </c>
      <c r="H2256" s="163">
        <v>9</v>
      </c>
      <c r="I2256" s="164"/>
      <c r="J2256" s="163">
        <f t="shared" si="40"/>
        <v>0</v>
      </c>
      <c r="K2256" s="165"/>
      <c r="L2256" s="34"/>
      <c r="M2256" s="166" t="s">
        <v>1</v>
      </c>
      <c r="N2256" s="167" t="s">
        <v>42</v>
      </c>
      <c r="O2256" s="59"/>
      <c r="P2256" s="168">
        <f t="shared" si="41"/>
        <v>0</v>
      </c>
      <c r="Q2256" s="168">
        <v>2.1219999999999999E-2</v>
      </c>
      <c r="R2256" s="168">
        <f t="shared" si="42"/>
        <v>0.19097999999999998</v>
      </c>
      <c r="S2256" s="168">
        <v>0</v>
      </c>
      <c r="T2256" s="169">
        <f t="shared" si="43"/>
        <v>0</v>
      </c>
      <c r="U2256" s="33"/>
      <c r="V2256" s="33"/>
      <c r="W2256" s="33"/>
      <c r="X2256" s="33"/>
      <c r="Y2256" s="33"/>
      <c r="Z2256" s="33"/>
      <c r="AA2256" s="33"/>
      <c r="AB2256" s="33"/>
      <c r="AC2256" s="33"/>
      <c r="AD2256" s="33"/>
      <c r="AE2256" s="33"/>
      <c r="AR2256" s="170" t="s">
        <v>241</v>
      </c>
      <c r="AT2256" s="170" t="s">
        <v>152</v>
      </c>
      <c r="AU2256" s="170" t="s">
        <v>157</v>
      </c>
      <c r="AY2256" s="18" t="s">
        <v>150</v>
      </c>
      <c r="BE2256" s="171">
        <f t="shared" si="44"/>
        <v>0</v>
      </c>
      <c r="BF2256" s="171">
        <f t="shared" si="45"/>
        <v>0</v>
      </c>
      <c r="BG2256" s="171">
        <f t="shared" si="46"/>
        <v>0</v>
      </c>
      <c r="BH2256" s="171">
        <f t="shared" si="47"/>
        <v>0</v>
      </c>
      <c r="BI2256" s="171">
        <f t="shared" si="48"/>
        <v>0</v>
      </c>
      <c r="BJ2256" s="18" t="s">
        <v>157</v>
      </c>
      <c r="BK2256" s="172">
        <f t="shared" si="49"/>
        <v>0</v>
      </c>
      <c r="BL2256" s="18" t="s">
        <v>241</v>
      </c>
      <c r="BM2256" s="170" t="s">
        <v>2053</v>
      </c>
    </row>
    <row r="2257" spans="1:65" s="2" customFormat="1" ht="16.5" customHeight="1">
      <c r="A2257" s="33"/>
      <c r="B2257" s="158"/>
      <c r="C2257" s="159" t="s">
        <v>2054</v>
      </c>
      <c r="D2257" s="159" t="s">
        <v>152</v>
      </c>
      <c r="E2257" s="160" t="s">
        <v>2055</v>
      </c>
      <c r="F2257" s="161" t="s">
        <v>2056</v>
      </c>
      <c r="G2257" s="162" t="s">
        <v>350</v>
      </c>
      <c r="H2257" s="163">
        <v>1</v>
      </c>
      <c r="I2257" s="164"/>
      <c r="J2257" s="163">
        <f t="shared" si="40"/>
        <v>0</v>
      </c>
      <c r="K2257" s="165"/>
      <c r="L2257" s="34"/>
      <c r="M2257" s="166" t="s">
        <v>1</v>
      </c>
      <c r="N2257" s="167" t="s">
        <v>42</v>
      </c>
      <c r="O2257" s="59"/>
      <c r="P2257" s="168">
        <f t="shared" si="41"/>
        <v>0</v>
      </c>
      <c r="Q2257" s="168">
        <v>0</v>
      </c>
      <c r="R2257" s="168">
        <f t="shared" si="42"/>
        <v>0</v>
      </c>
      <c r="S2257" s="168">
        <v>0</v>
      </c>
      <c r="T2257" s="169">
        <f t="shared" si="43"/>
        <v>0</v>
      </c>
      <c r="U2257" s="33"/>
      <c r="V2257" s="33"/>
      <c r="W2257" s="33"/>
      <c r="X2257" s="33"/>
      <c r="Y2257" s="33"/>
      <c r="Z2257" s="33"/>
      <c r="AA2257" s="33"/>
      <c r="AB2257" s="33"/>
      <c r="AC2257" s="33"/>
      <c r="AD2257" s="33"/>
      <c r="AE2257" s="33"/>
      <c r="AR2257" s="170" t="s">
        <v>156</v>
      </c>
      <c r="AT2257" s="170" t="s">
        <v>152</v>
      </c>
      <c r="AU2257" s="170" t="s">
        <v>157</v>
      </c>
      <c r="AY2257" s="18" t="s">
        <v>150</v>
      </c>
      <c r="BE2257" s="171">
        <f t="shared" si="44"/>
        <v>0</v>
      </c>
      <c r="BF2257" s="171">
        <f t="shared" si="45"/>
        <v>0</v>
      </c>
      <c r="BG2257" s="171">
        <f t="shared" si="46"/>
        <v>0</v>
      </c>
      <c r="BH2257" s="171">
        <f t="shared" si="47"/>
        <v>0</v>
      </c>
      <c r="BI2257" s="171">
        <f t="shared" si="48"/>
        <v>0</v>
      </c>
      <c r="BJ2257" s="18" t="s">
        <v>157</v>
      </c>
      <c r="BK2257" s="172">
        <f t="shared" si="49"/>
        <v>0</v>
      </c>
      <c r="BL2257" s="18" t="s">
        <v>156</v>
      </c>
      <c r="BM2257" s="170" t="s">
        <v>2057</v>
      </c>
    </row>
    <row r="2258" spans="1:65" s="2" customFormat="1" ht="16.5" customHeight="1">
      <c r="A2258" s="33"/>
      <c r="B2258" s="158"/>
      <c r="C2258" s="159" t="s">
        <v>2058</v>
      </c>
      <c r="D2258" s="159" t="s">
        <v>152</v>
      </c>
      <c r="E2258" s="160" t="s">
        <v>2059</v>
      </c>
      <c r="F2258" s="161" t="s">
        <v>2060</v>
      </c>
      <c r="G2258" s="162" t="s">
        <v>350</v>
      </c>
      <c r="H2258" s="163">
        <v>16</v>
      </c>
      <c r="I2258" s="164"/>
      <c r="J2258" s="163">
        <f t="shared" si="40"/>
        <v>0</v>
      </c>
      <c r="K2258" s="165"/>
      <c r="L2258" s="34"/>
      <c r="M2258" s="166" t="s">
        <v>1</v>
      </c>
      <c r="N2258" s="167" t="s">
        <v>42</v>
      </c>
      <c r="O2258" s="59"/>
      <c r="P2258" s="168">
        <f t="shared" si="41"/>
        <v>0</v>
      </c>
      <c r="Q2258" s="168">
        <v>2.9999999999999997E-4</v>
      </c>
      <c r="R2258" s="168">
        <f t="shared" si="42"/>
        <v>4.7999999999999996E-3</v>
      </c>
      <c r="S2258" s="168">
        <v>0</v>
      </c>
      <c r="T2258" s="169">
        <f t="shared" si="43"/>
        <v>0</v>
      </c>
      <c r="U2258" s="33"/>
      <c r="V2258" s="33"/>
      <c r="W2258" s="33"/>
      <c r="X2258" s="33"/>
      <c r="Y2258" s="33"/>
      <c r="Z2258" s="33"/>
      <c r="AA2258" s="33"/>
      <c r="AB2258" s="33"/>
      <c r="AC2258" s="33"/>
      <c r="AD2258" s="33"/>
      <c r="AE2258" s="33"/>
      <c r="AR2258" s="170" t="s">
        <v>241</v>
      </c>
      <c r="AT2258" s="170" t="s">
        <v>152</v>
      </c>
      <c r="AU2258" s="170" t="s">
        <v>157</v>
      </c>
      <c r="AY2258" s="18" t="s">
        <v>150</v>
      </c>
      <c r="BE2258" s="171">
        <f t="shared" si="44"/>
        <v>0</v>
      </c>
      <c r="BF2258" s="171">
        <f t="shared" si="45"/>
        <v>0</v>
      </c>
      <c r="BG2258" s="171">
        <f t="shared" si="46"/>
        <v>0</v>
      </c>
      <c r="BH2258" s="171">
        <f t="shared" si="47"/>
        <v>0</v>
      </c>
      <c r="BI2258" s="171">
        <f t="shared" si="48"/>
        <v>0</v>
      </c>
      <c r="BJ2258" s="18" t="s">
        <v>157</v>
      </c>
      <c r="BK2258" s="172">
        <f t="shared" si="49"/>
        <v>0</v>
      </c>
      <c r="BL2258" s="18" t="s">
        <v>241</v>
      </c>
      <c r="BM2258" s="170" t="s">
        <v>2061</v>
      </c>
    </row>
    <row r="2259" spans="1:65" s="2" customFormat="1" ht="16.5" customHeight="1">
      <c r="A2259" s="33"/>
      <c r="B2259" s="158"/>
      <c r="C2259" s="159" t="s">
        <v>2062</v>
      </c>
      <c r="D2259" s="159" t="s">
        <v>152</v>
      </c>
      <c r="E2259" s="160" t="s">
        <v>2063</v>
      </c>
      <c r="F2259" s="161" t="s">
        <v>2064</v>
      </c>
      <c r="G2259" s="162" t="s">
        <v>350</v>
      </c>
      <c r="H2259" s="163">
        <v>1</v>
      </c>
      <c r="I2259" s="164"/>
      <c r="J2259" s="163">
        <f t="shared" si="40"/>
        <v>0</v>
      </c>
      <c r="K2259" s="165"/>
      <c r="L2259" s="34"/>
      <c r="M2259" s="166" t="s">
        <v>1</v>
      </c>
      <c r="N2259" s="167" t="s">
        <v>42</v>
      </c>
      <c r="O2259" s="59"/>
      <c r="P2259" s="168">
        <f t="shared" si="41"/>
        <v>0</v>
      </c>
      <c r="Q2259" s="168">
        <v>0</v>
      </c>
      <c r="R2259" s="168">
        <f t="shared" si="42"/>
        <v>0</v>
      </c>
      <c r="S2259" s="168">
        <v>0</v>
      </c>
      <c r="T2259" s="169">
        <f t="shared" si="43"/>
        <v>0</v>
      </c>
      <c r="U2259" s="33"/>
      <c r="V2259" s="33"/>
      <c r="W2259" s="33"/>
      <c r="X2259" s="33"/>
      <c r="Y2259" s="33"/>
      <c r="Z2259" s="33"/>
      <c r="AA2259" s="33"/>
      <c r="AB2259" s="33"/>
      <c r="AC2259" s="33"/>
      <c r="AD2259" s="33"/>
      <c r="AE2259" s="33"/>
      <c r="AR2259" s="170" t="s">
        <v>156</v>
      </c>
      <c r="AT2259" s="170" t="s">
        <v>152</v>
      </c>
      <c r="AU2259" s="170" t="s">
        <v>157</v>
      </c>
      <c r="AY2259" s="18" t="s">
        <v>150</v>
      </c>
      <c r="BE2259" s="171">
        <f t="shared" si="44"/>
        <v>0</v>
      </c>
      <c r="BF2259" s="171">
        <f t="shared" si="45"/>
        <v>0</v>
      </c>
      <c r="BG2259" s="171">
        <f t="shared" si="46"/>
        <v>0</v>
      </c>
      <c r="BH2259" s="171">
        <f t="shared" si="47"/>
        <v>0</v>
      </c>
      <c r="BI2259" s="171">
        <f t="shared" si="48"/>
        <v>0</v>
      </c>
      <c r="BJ2259" s="18" t="s">
        <v>157</v>
      </c>
      <c r="BK2259" s="172">
        <f t="shared" si="49"/>
        <v>0</v>
      </c>
      <c r="BL2259" s="18" t="s">
        <v>156</v>
      </c>
      <c r="BM2259" s="170" t="s">
        <v>2065</v>
      </c>
    </row>
    <row r="2260" spans="1:65" s="2" customFormat="1" ht="16.5" customHeight="1">
      <c r="A2260" s="33"/>
      <c r="B2260" s="158"/>
      <c r="C2260" s="159" t="s">
        <v>2066</v>
      </c>
      <c r="D2260" s="159" t="s">
        <v>152</v>
      </c>
      <c r="E2260" s="160" t="s">
        <v>2067</v>
      </c>
      <c r="F2260" s="161" t="s">
        <v>2068</v>
      </c>
      <c r="G2260" s="162" t="s">
        <v>350</v>
      </c>
      <c r="H2260" s="163">
        <v>4</v>
      </c>
      <c r="I2260" s="164"/>
      <c r="J2260" s="163">
        <f t="shared" si="40"/>
        <v>0</v>
      </c>
      <c r="K2260" s="165"/>
      <c r="L2260" s="34"/>
      <c r="M2260" s="166" t="s">
        <v>1</v>
      </c>
      <c r="N2260" s="167" t="s">
        <v>42</v>
      </c>
      <c r="O2260" s="59"/>
      <c r="P2260" s="168">
        <f t="shared" si="41"/>
        <v>0</v>
      </c>
      <c r="Q2260" s="168">
        <v>4.6899999999999997E-3</v>
      </c>
      <c r="R2260" s="168">
        <f t="shared" si="42"/>
        <v>1.8759999999999999E-2</v>
      </c>
      <c r="S2260" s="168">
        <v>0</v>
      </c>
      <c r="T2260" s="169">
        <f t="shared" si="43"/>
        <v>0</v>
      </c>
      <c r="U2260" s="33"/>
      <c r="V2260" s="33"/>
      <c r="W2260" s="33"/>
      <c r="X2260" s="33"/>
      <c r="Y2260" s="33"/>
      <c r="Z2260" s="33"/>
      <c r="AA2260" s="33"/>
      <c r="AB2260" s="33"/>
      <c r="AC2260" s="33"/>
      <c r="AD2260" s="33"/>
      <c r="AE2260" s="33"/>
      <c r="AR2260" s="170" t="s">
        <v>241</v>
      </c>
      <c r="AT2260" s="170" t="s">
        <v>152</v>
      </c>
      <c r="AU2260" s="170" t="s">
        <v>157</v>
      </c>
      <c r="AY2260" s="18" t="s">
        <v>150</v>
      </c>
      <c r="BE2260" s="171">
        <f t="shared" si="44"/>
        <v>0</v>
      </c>
      <c r="BF2260" s="171">
        <f t="shared" si="45"/>
        <v>0</v>
      </c>
      <c r="BG2260" s="171">
        <f t="shared" si="46"/>
        <v>0</v>
      </c>
      <c r="BH2260" s="171">
        <f t="shared" si="47"/>
        <v>0</v>
      </c>
      <c r="BI2260" s="171">
        <f t="shared" si="48"/>
        <v>0</v>
      </c>
      <c r="BJ2260" s="18" t="s">
        <v>157</v>
      </c>
      <c r="BK2260" s="172">
        <f t="shared" si="49"/>
        <v>0</v>
      </c>
      <c r="BL2260" s="18" t="s">
        <v>241</v>
      </c>
      <c r="BM2260" s="170" t="s">
        <v>2069</v>
      </c>
    </row>
    <row r="2261" spans="1:65" s="2" customFormat="1" ht="24" customHeight="1">
      <c r="A2261" s="33"/>
      <c r="B2261" s="158"/>
      <c r="C2261" s="159" t="s">
        <v>2070</v>
      </c>
      <c r="D2261" s="159" t="s">
        <v>152</v>
      </c>
      <c r="E2261" s="160" t="s">
        <v>2071</v>
      </c>
      <c r="F2261" s="161" t="s">
        <v>2072</v>
      </c>
      <c r="G2261" s="162" t="s">
        <v>350</v>
      </c>
      <c r="H2261" s="163">
        <v>6</v>
      </c>
      <c r="I2261" s="164"/>
      <c r="J2261" s="163">
        <f t="shared" si="40"/>
        <v>0</v>
      </c>
      <c r="K2261" s="165"/>
      <c r="L2261" s="34"/>
      <c r="M2261" s="166" t="s">
        <v>1</v>
      </c>
      <c r="N2261" s="167" t="s">
        <v>42</v>
      </c>
      <c r="O2261" s="59"/>
      <c r="P2261" s="168">
        <f t="shared" si="41"/>
        <v>0</v>
      </c>
      <c r="Q2261" s="168">
        <v>0</v>
      </c>
      <c r="R2261" s="168">
        <f t="shared" si="42"/>
        <v>0</v>
      </c>
      <c r="S2261" s="168">
        <v>0</v>
      </c>
      <c r="T2261" s="169">
        <f t="shared" si="43"/>
        <v>0</v>
      </c>
      <c r="U2261" s="33"/>
      <c r="V2261" s="33"/>
      <c r="W2261" s="33"/>
      <c r="X2261" s="33"/>
      <c r="Y2261" s="33"/>
      <c r="Z2261" s="33"/>
      <c r="AA2261" s="33"/>
      <c r="AB2261" s="33"/>
      <c r="AC2261" s="33"/>
      <c r="AD2261" s="33"/>
      <c r="AE2261" s="33"/>
      <c r="AR2261" s="170" t="s">
        <v>156</v>
      </c>
      <c r="AT2261" s="170" t="s">
        <v>152</v>
      </c>
      <c r="AU2261" s="170" t="s">
        <v>157</v>
      </c>
      <c r="AY2261" s="18" t="s">
        <v>150</v>
      </c>
      <c r="BE2261" s="171">
        <f t="shared" si="44"/>
        <v>0</v>
      </c>
      <c r="BF2261" s="171">
        <f t="shared" si="45"/>
        <v>0</v>
      </c>
      <c r="BG2261" s="171">
        <f t="shared" si="46"/>
        <v>0</v>
      </c>
      <c r="BH2261" s="171">
        <f t="shared" si="47"/>
        <v>0</v>
      </c>
      <c r="BI2261" s="171">
        <f t="shared" si="48"/>
        <v>0</v>
      </c>
      <c r="BJ2261" s="18" t="s">
        <v>157</v>
      </c>
      <c r="BK2261" s="172">
        <f t="shared" si="49"/>
        <v>0</v>
      </c>
      <c r="BL2261" s="18" t="s">
        <v>156</v>
      </c>
      <c r="BM2261" s="170" t="s">
        <v>2073</v>
      </c>
    </row>
    <row r="2262" spans="1:65" s="2" customFormat="1" ht="24" customHeight="1">
      <c r="A2262" s="33"/>
      <c r="B2262" s="158"/>
      <c r="C2262" s="159" t="s">
        <v>2074</v>
      </c>
      <c r="D2262" s="159" t="s">
        <v>152</v>
      </c>
      <c r="E2262" s="160" t="s">
        <v>2075</v>
      </c>
      <c r="F2262" s="161" t="s">
        <v>2076</v>
      </c>
      <c r="G2262" s="162" t="s">
        <v>459</v>
      </c>
      <c r="H2262" s="163">
        <v>865</v>
      </c>
      <c r="I2262" s="164"/>
      <c r="J2262" s="163">
        <f t="shared" si="40"/>
        <v>0</v>
      </c>
      <c r="K2262" s="165"/>
      <c r="L2262" s="34"/>
      <c r="M2262" s="166" t="s">
        <v>1</v>
      </c>
      <c r="N2262" s="167" t="s">
        <v>42</v>
      </c>
      <c r="O2262" s="59"/>
      <c r="P2262" s="168">
        <f t="shared" si="41"/>
        <v>0</v>
      </c>
      <c r="Q2262" s="168">
        <v>0</v>
      </c>
      <c r="R2262" s="168">
        <f t="shared" si="42"/>
        <v>0</v>
      </c>
      <c r="S2262" s="168">
        <v>0</v>
      </c>
      <c r="T2262" s="169">
        <f t="shared" si="43"/>
        <v>0</v>
      </c>
      <c r="U2262" s="33"/>
      <c r="V2262" s="33"/>
      <c r="W2262" s="33"/>
      <c r="X2262" s="33"/>
      <c r="Y2262" s="33"/>
      <c r="Z2262" s="33"/>
      <c r="AA2262" s="33"/>
      <c r="AB2262" s="33"/>
      <c r="AC2262" s="33"/>
      <c r="AD2262" s="33"/>
      <c r="AE2262" s="33"/>
      <c r="AR2262" s="170" t="s">
        <v>241</v>
      </c>
      <c r="AT2262" s="170" t="s">
        <v>152</v>
      </c>
      <c r="AU2262" s="170" t="s">
        <v>157</v>
      </c>
      <c r="AY2262" s="18" t="s">
        <v>150</v>
      </c>
      <c r="BE2262" s="171">
        <f t="shared" si="44"/>
        <v>0</v>
      </c>
      <c r="BF2262" s="171">
        <f t="shared" si="45"/>
        <v>0</v>
      </c>
      <c r="BG2262" s="171">
        <f t="shared" si="46"/>
        <v>0</v>
      </c>
      <c r="BH2262" s="171">
        <f t="shared" si="47"/>
        <v>0</v>
      </c>
      <c r="BI2262" s="171">
        <f t="shared" si="48"/>
        <v>0</v>
      </c>
      <c r="BJ2262" s="18" t="s">
        <v>157</v>
      </c>
      <c r="BK2262" s="172">
        <f t="shared" si="49"/>
        <v>0</v>
      </c>
      <c r="BL2262" s="18" t="s">
        <v>241</v>
      </c>
      <c r="BM2262" s="170" t="s">
        <v>2077</v>
      </c>
    </row>
    <row r="2263" spans="1:65" s="14" customFormat="1" ht="11.25">
      <c r="B2263" s="181"/>
      <c r="D2263" s="174" t="s">
        <v>167</v>
      </c>
      <c r="E2263" s="182" t="s">
        <v>1</v>
      </c>
      <c r="F2263" s="183" t="s">
        <v>2078</v>
      </c>
      <c r="H2263" s="184">
        <v>630</v>
      </c>
      <c r="I2263" s="185"/>
      <c r="L2263" s="181"/>
      <c r="M2263" s="186"/>
      <c r="N2263" s="187"/>
      <c r="O2263" s="187"/>
      <c r="P2263" s="187"/>
      <c r="Q2263" s="187"/>
      <c r="R2263" s="187"/>
      <c r="S2263" s="187"/>
      <c r="T2263" s="188"/>
      <c r="AT2263" s="182" t="s">
        <v>167</v>
      </c>
      <c r="AU2263" s="182" t="s">
        <v>157</v>
      </c>
      <c r="AV2263" s="14" t="s">
        <v>157</v>
      </c>
      <c r="AW2263" s="14" t="s">
        <v>30</v>
      </c>
      <c r="AX2263" s="14" t="s">
        <v>76</v>
      </c>
      <c r="AY2263" s="182" t="s">
        <v>150</v>
      </c>
    </row>
    <row r="2264" spans="1:65" s="14" customFormat="1" ht="11.25">
      <c r="B2264" s="181"/>
      <c r="D2264" s="174" t="s">
        <v>167</v>
      </c>
      <c r="E2264" s="182" t="s">
        <v>1</v>
      </c>
      <c r="F2264" s="183" t="s">
        <v>2079</v>
      </c>
      <c r="H2264" s="184">
        <v>235</v>
      </c>
      <c r="I2264" s="185"/>
      <c r="L2264" s="181"/>
      <c r="M2264" s="186"/>
      <c r="N2264" s="187"/>
      <c r="O2264" s="187"/>
      <c r="P2264" s="187"/>
      <c r="Q2264" s="187"/>
      <c r="R2264" s="187"/>
      <c r="S2264" s="187"/>
      <c r="T2264" s="188"/>
      <c r="AT2264" s="182" t="s">
        <v>167</v>
      </c>
      <c r="AU2264" s="182" t="s">
        <v>157</v>
      </c>
      <c r="AV2264" s="14" t="s">
        <v>157</v>
      </c>
      <c r="AW2264" s="14" t="s">
        <v>30</v>
      </c>
      <c r="AX2264" s="14" t="s">
        <v>76</v>
      </c>
      <c r="AY2264" s="182" t="s">
        <v>150</v>
      </c>
    </row>
    <row r="2265" spans="1:65" s="15" customFormat="1" ht="11.25">
      <c r="B2265" s="189"/>
      <c r="D2265" s="174" t="s">
        <v>167</v>
      </c>
      <c r="E2265" s="190" t="s">
        <v>1</v>
      </c>
      <c r="F2265" s="191" t="s">
        <v>173</v>
      </c>
      <c r="H2265" s="192">
        <v>865</v>
      </c>
      <c r="I2265" s="193"/>
      <c r="L2265" s="189"/>
      <c r="M2265" s="194"/>
      <c r="N2265" s="195"/>
      <c r="O2265" s="195"/>
      <c r="P2265" s="195"/>
      <c r="Q2265" s="195"/>
      <c r="R2265" s="195"/>
      <c r="S2265" s="195"/>
      <c r="T2265" s="196"/>
      <c r="AT2265" s="190" t="s">
        <v>167</v>
      </c>
      <c r="AU2265" s="190" t="s">
        <v>157</v>
      </c>
      <c r="AV2265" s="15" t="s">
        <v>156</v>
      </c>
      <c r="AW2265" s="15" t="s">
        <v>30</v>
      </c>
      <c r="AX2265" s="15" t="s">
        <v>81</v>
      </c>
      <c r="AY2265" s="190" t="s">
        <v>150</v>
      </c>
    </row>
    <row r="2266" spans="1:65" s="2" customFormat="1" ht="24" customHeight="1">
      <c r="A2266" s="33"/>
      <c r="B2266" s="158"/>
      <c r="C2266" s="159" t="s">
        <v>2080</v>
      </c>
      <c r="D2266" s="159" t="s">
        <v>152</v>
      </c>
      <c r="E2266" s="160" t="s">
        <v>2081</v>
      </c>
      <c r="F2266" s="161" t="s">
        <v>2082</v>
      </c>
      <c r="G2266" s="162" t="s">
        <v>1757</v>
      </c>
      <c r="H2266" s="164"/>
      <c r="I2266" s="164"/>
      <c r="J2266" s="163">
        <f>ROUND(I2266*H2266,3)</f>
        <v>0</v>
      </c>
      <c r="K2266" s="165"/>
      <c r="L2266" s="34"/>
      <c r="M2266" s="166" t="s">
        <v>1</v>
      </c>
      <c r="N2266" s="167" t="s">
        <v>42</v>
      </c>
      <c r="O2266" s="59"/>
      <c r="P2266" s="168">
        <f>O2266*H2266</f>
        <v>0</v>
      </c>
      <c r="Q2266" s="168">
        <v>0</v>
      </c>
      <c r="R2266" s="168">
        <f>Q2266*H2266</f>
        <v>0</v>
      </c>
      <c r="S2266" s="168">
        <v>0</v>
      </c>
      <c r="T2266" s="169">
        <f>S2266*H2266</f>
        <v>0</v>
      </c>
      <c r="U2266" s="33"/>
      <c r="V2266" s="33"/>
      <c r="W2266" s="33"/>
      <c r="X2266" s="33"/>
      <c r="Y2266" s="33"/>
      <c r="Z2266" s="33"/>
      <c r="AA2266" s="33"/>
      <c r="AB2266" s="33"/>
      <c r="AC2266" s="33"/>
      <c r="AD2266" s="33"/>
      <c r="AE2266" s="33"/>
      <c r="AR2266" s="170" t="s">
        <v>241</v>
      </c>
      <c r="AT2266" s="170" t="s">
        <v>152</v>
      </c>
      <c r="AU2266" s="170" t="s">
        <v>157</v>
      </c>
      <c r="AY2266" s="18" t="s">
        <v>150</v>
      </c>
      <c r="BE2266" s="171">
        <f>IF(N2266="základná",J2266,0)</f>
        <v>0</v>
      </c>
      <c r="BF2266" s="171">
        <f>IF(N2266="znížená",J2266,0)</f>
        <v>0</v>
      </c>
      <c r="BG2266" s="171">
        <f>IF(N2266="zákl. prenesená",J2266,0)</f>
        <v>0</v>
      </c>
      <c r="BH2266" s="171">
        <f>IF(N2266="zníž. prenesená",J2266,0)</f>
        <v>0</v>
      </c>
      <c r="BI2266" s="171">
        <f>IF(N2266="nulová",J2266,0)</f>
        <v>0</v>
      </c>
      <c r="BJ2266" s="18" t="s">
        <v>157</v>
      </c>
      <c r="BK2266" s="172">
        <f>ROUND(I2266*H2266,3)</f>
        <v>0</v>
      </c>
      <c r="BL2266" s="18" t="s">
        <v>241</v>
      </c>
      <c r="BM2266" s="170" t="s">
        <v>2083</v>
      </c>
    </row>
    <row r="2267" spans="1:65" s="2" customFormat="1" ht="24" customHeight="1">
      <c r="A2267" s="33"/>
      <c r="B2267" s="158"/>
      <c r="C2267" s="159" t="s">
        <v>2084</v>
      </c>
      <c r="D2267" s="159" t="s">
        <v>152</v>
      </c>
      <c r="E2267" s="160" t="s">
        <v>2085</v>
      </c>
      <c r="F2267" s="161" t="s">
        <v>2086</v>
      </c>
      <c r="G2267" s="162" t="s">
        <v>459</v>
      </c>
      <c r="H2267" s="163">
        <v>150</v>
      </c>
      <c r="I2267" s="164"/>
      <c r="J2267" s="163">
        <f>ROUND(I2267*H2267,3)</f>
        <v>0</v>
      </c>
      <c r="K2267" s="165"/>
      <c r="L2267" s="34"/>
      <c r="M2267" s="166" t="s">
        <v>1</v>
      </c>
      <c r="N2267" s="167" t="s">
        <v>42</v>
      </c>
      <c r="O2267" s="59"/>
      <c r="P2267" s="168">
        <f>O2267*H2267</f>
        <v>0</v>
      </c>
      <c r="Q2267" s="168">
        <v>0</v>
      </c>
      <c r="R2267" s="168">
        <f>Q2267*H2267</f>
        <v>0</v>
      </c>
      <c r="S2267" s="168">
        <v>2.1299999999999999E-3</v>
      </c>
      <c r="T2267" s="169">
        <f>S2267*H2267</f>
        <v>0.31950000000000001</v>
      </c>
      <c r="U2267" s="33"/>
      <c r="V2267" s="33"/>
      <c r="W2267" s="33"/>
      <c r="X2267" s="33"/>
      <c r="Y2267" s="33"/>
      <c r="Z2267" s="33"/>
      <c r="AA2267" s="33"/>
      <c r="AB2267" s="33"/>
      <c r="AC2267" s="33"/>
      <c r="AD2267" s="33"/>
      <c r="AE2267" s="33"/>
      <c r="AR2267" s="170" t="s">
        <v>241</v>
      </c>
      <c r="AT2267" s="170" t="s">
        <v>152</v>
      </c>
      <c r="AU2267" s="170" t="s">
        <v>157</v>
      </c>
      <c r="AY2267" s="18" t="s">
        <v>150</v>
      </c>
      <c r="BE2267" s="171">
        <f>IF(N2267="základná",J2267,0)</f>
        <v>0</v>
      </c>
      <c r="BF2267" s="171">
        <f>IF(N2267="znížená",J2267,0)</f>
        <v>0</v>
      </c>
      <c r="BG2267" s="171">
        <f>IF(N2267="zákl. prenesená",J2267,0)</f>
        <v>0</v>
      </c>
      <c r="BH2267" s="171">
        <f>IF(N2267="zníž. prenesená",J2267,0)</f>
        <v>0</v>
      </c>
      <c r="BI2267" s="171">
        <f>IF(N2267="nulová",J2267,0)</f>
        <v>0</v>
      </c>
      <c r="BJ2267" s="18" t="s">
        <v>157</v>
      </c>
      <c r="BK2267" s="172">
        <f>ROUND(I2267*H2267,3)</f>
        <v>0</v>
      </c>
      <c r="BL2267" s="18" t="s">
        <v>241</v>
      </c>
      <c r="BM2267" s="170" t="s">
        <v>2087</v>
      </c>
    </row>
    <row r="2268" spans="1:65" s="13" customFormat="1" ht="11.25">
      <c r="B2268" s="173"/>
      <c r="D2268" s="174" t="s">
        <v>167</v>
      </c>
      <c r="E2268" s="175" t="s">
        <v>1</v>
      </c>
      <c r="F2268" s="176" t="s">
        <v>2088</v>
      </c>
      <c r="H2268" s="175" t="s">
        <v>1</v>
      </c>
      <c r="I2268" s="177"/>
      <c r="L2268" s="173"/>
      <c r="M2268" s="178"/>
      <c r="N2268" s="179"/>
      <c r="O2268" s="179"/>
      <c r="P2268" s="179"/>
      <c r="Q2268" s="179"/>
      <c r="R2268" s="179"/>
      <c r="S2268" s="179"/>
      <c r="T2268" s="180"/>
      <c r="AT2268" s="175" t="s">
        <v>167</v>
      </c>
      <c r="AU2268" s="175" t="s">
        <v>157</v>
      </c>
      <c r="AV2268" s="13" t="s">
        <v>81</v>
      </c>
      <c r="AW2268" s="13" t="s">
        <v>30</v>
      </c>
      <c r="AX2268" s="13" t="s">
        <v>76</v>
      </c>
      <c r="AY2268" s="175" t="s">
        <v>150</v>
      </c>
    </row>
    <row r="2269" spans="1:65" s="14" customFormat="1" ht="11.25">
      <c r="B2269" s="181"/>
      <c r="D2269" s="174" t="s">
        <v>167</v>
      </c>
      <c r="E2269" s="182" t="s">
        <v>1</v>
      </c>
      <c r="F2269" s="183" t="s">
        <v>1184</v>
      </c>
      <c r="H2269" s="184">
        <v>100</v>
      </c>
      <c r="I2269" s="185"/>
      <c r="L2269" s="181"/>
      <c r="M2269" s="186"/>
      <c r="N2269" s="187"/>
      <c r="O2269" s="187"/>
      <c r="P2269" s="187"/>
      <c r="Q2269" s="187"/>
      <c r="R2269" s="187"/>
      <c r="S2269" s="187"/>
      <c r="T2269" s="188"/>
      <c r="AT2269" s="182" t="s">
        <v>167</v>
      </c>
      <c r="AU2269" s="182" t="s">
        <v>157</v>
      </c>
      <c r="AV2269" s="14" t="s">
        <v>157</v>
      </c>
      <c r="AW2269" s="14" t="s">
        <v>30</v>
      </c>
      <c r="AX2269" s="14" t="s">
        <v>76</v>
      </c>
      <c r="AY2269" s="182" t="s">
        <v>150</v>
      </c>
    </row>
    <row r="2270" spans="1:65" s="13" customFormat="1" ht="11.25">
      <c r="B2270" s="173"/>
      <c r="D2270" s="174" t="s">
        <v>167</v>
      </c>
      <c r="E2270" s="175" t="s">
        <v>1</v>
      </c>
      <c r="F2270" s="176" t="s">
        <v>2089</v>
      </c>
      <c r="H2270" s="175" t="s">
        <v>1</v>
      </c>
      <c r="I2270" s="177"/>
      <c r="L2270" s="173"/>
      <c r="M2270" s="178"/>
      <c r="N2270" s="179"/>
      <c r="O2270" s="179"/>
      <c r="P2270" s="179"/>
      <c r="Q2270" s="179"/>
      <c r="R2270" s="179"/>
      <c r="S2270" s="179"/>
      <c r="T2270" s="180"/>
      <c r="AT2270" s="175" t="s">
        <v>167</v>
      </c>
      <c r="AU2270" s="175" t="s">
        <v>157</v>
      </c>
      <c r="AV2270" s="13" t="s">
        <v>81</v>
      </c>
      <c r="AW2270" s="13" t="s">
        <v>30</v>
      </c>
      <c r="AX2270" s="13" t="s">
        <v>76</v>
      </c>
      <c r="AY2270" s="175" t="s">
        <v>150</v>
      </c>
    </row>
    <row r="2271" spans="1:65" s="14" customFormat="1" ht="11.25">
      <c r="B2271" s="181"/>
      <c r="D2271" s="174" t="s">
        <v>167</v>
      </c>
      <c r="E2271" s="182" t="s">
        <v>1</v>
      </c>
      <c r="F2271" s="183" t="s">
        <v>508</v>
      </c>
      <c r="H2271" s="184">
        <v>50</v>
      </c>
      <c r="I2271" s="185"/>
      <c r="L2271" s="181"/>
      <c r="M2271" s="186"/>
      <c r="N2271" s="187"/>
      <c r="O2271" s="187"/>
      <c r="P2271" s="187"/>
      <c r="Q2271" s="187"/>
      <c r="R2271" s="187"/>
      <c r="S2271" s="187"/>
      <c r="T2271" s="188"/>
      <c r="AT2271" s="182" t="s">
        <v>167</v>
      </c>
      <c r="AU2271" s="182" t="s">
        <v>157</v>
      </c>
      <c r="AV2271" s="14" t="s">
        <v>157</v>
      </c>
      <c r="AW2271" s="14" t="s">
        <v>30</v>
      </c>
      <c r="AX2271" s="14" t="s">
        <v>76</v>
      </c>
      <c r="AY2271" s="182" t="s">
        <v>150</v>
      </c>
    </row>
    <row r="2272" spans="1:65" s="15" customFormat="1" ht="11.25">
      <c r="B2272" s="189"/>
      <c r="D2272" s="174" t="s">
        <v>167</v>
      </c>
      <c r="E2272" s="190" t="s">
        <v>1</v>
      </c>
      <c r="F2272" s="191" t="s">
        <v>173</v>
      </c>
      <c r="H2272" s="192">
        <v>150</v>
      </c>
      <c r="I2272" s="193"/>
      <c r="L2272" s="189"/>
      <c r="M2272" s="194"/>
      <c r="N2272" s="195"/>
      <c r="O2272" s="195"/>
      <c r="P2272" s="195"/>
      <c r="Q2272" s="195"/>
      <c r="R2272" s="195"/>
      <c r="S2272" s="195"/>
      <c r="T2272" s="196"/>
      <c r="AT2272" s="190" t="s">
        <v>167</v>
      </c>
      <c r="AU2272" s="190" t="s">
        <v>157</v>
      </c>
      <c r="AV2272" s="15" t="s">
        <v>156</v>
      </c>
      <c r="AW2272" s="15" t="s">
        <v>30</v>
      </c>
      <c r="AX2272" s="15" t="s">
        <v>81</v>
      </c>
      <c r="AY2272" s="190" t="s">
        <v>150</v>
      </c>
    </row>
    <row r="2273" spans="1:65" s="2" customFormat="1" ht="24" customHeight="1">
      <c r="A2273" s="33"/>
      <c r="B2273" s="158"/>
      <c r="C2273" s="159" t="s">
        <v>2090</v>
      </c>
      <c r="D2273" s="159" t="s">
        <v>152</v>
      </c>
      <c r="E2273" s="160" t="s">
        <v>2091</v>
      </c>
      <c r="F2273" s="161" t="s">
        <v>2092</v>
      </c>
      <c r="G2273" s="162" t="s">
        <v>350</v>
      </c>
      <c r="H2273" s="163">
        <v>15</v>
      </c>
      <c r="I2273" s="164"/>
      <c r="J2273" s="163">
        <f t="shared" ref="J2273:J2289" si="50">ROUND(I2273*H2273,3)</f>
        <v>0</v>
      </c>
      <c r="K2273" s="165"/>
      <c r="L2273" s="34"/>
      <c r="M2273" s="166" t="s">
        <v>1</v>
      </c>
      <c r="N2273" s="167" t="s">
        <v>42</v>
      </c>
      <c r="O2273" s="59"/>
      <c r="P2273" s="168">
        <f t="shared" ref="P2273:P2289" si="51">O2273*H2273</f>
        <v>0</v>
      </c>
      <c r="Q2273" s="168">
        <v>0</v>
      </c>
      <c r="R2273" s="168">
        <f t="shared" ref="R2273:R2289" si="52">Q2273*H2273</f>
        <v>0</v>
      </c>
      <c r="S2273" s="168">
        <v>6.8999999999999997E-4</v>
      </c>
      <c r="T2273" s="169">
        <f t="shared" ref="T2273:T2289" si="53">S2273*H2273</f>
        <v>1.035E-2</v>
      </c>
      <c r="U2273" s="33"/>
      <c r="V2273" s="33"/>
      <c r="W2273" s="33"/>
      <c r="X2273" s="33"/>
      <c r="Y2273" s="33"/>
      <c r="Z2273" s="33"/>
      <c r="AA2273" s="33"/>
      <c r="AB2273" s="33"/>
      <c r="AC2273" s="33"/>
      <c r="AD2273" s="33"/>
      <c r="AE2273" s="33"/>
      <c r="AR2273" s="170" t="s">
        <v>241</v>
      </c>
      <c r="AT2273" s="170" t="s">
        <v>152</v>
      </c>
      <c r="AU2273" s="170" t="s">
        <v>157</v>
      </c>
      <c r="AY2273" s="18" t="s">
        <v>150</v>
      </c>
      <c r="BE2273" s="171">
        <f t="shared" ref="BE2273:BE2289" si="54">IF(N2273="základná",J2273,0)</f>
        <v>0</v>
      </c>
      <c r="BF2273" s="171">
        <f t="shared" ref="BF2273:BF2289" si="55">IF(N2273="znížená",J2273,0)</f>
        <v>0</v>
      </c>
      <c r="BG2273" s="171">
        <f t="shared" ref="BG2273:BG2289" si="56">IF(N2273="zákl. prenesená",J2273,0)</f>
        <v>0</v>
      </c>
      <c r="BH2273" s="171">
        <f t="shared" ref="BH2273:BH2289" si="57">IF(N2273="zníž. prenesená",J2273,0)</f>
        <v>0</v>
      </c>
      <c r="BI2273" s="171">
        <f t="shared" ref="BI2273:BI2289" si="58">IF(N2273="nulová",J2273,0)</f>
        <v>0</v>
      </c>
      <c r="BJ2273" s="18" t="s">
        <v>157</v>
      </c>
      <c r="BK2273" s="172">
        <f t="shared" ref="BK2273:BK2289" si="59">ROUND(I2273*H2273,3)</f>
        <v>0</v>
      </c>
      <c r="BL2273" s="18" t="s">
        <v>241</v>
      </c>
      <c r="BM2273" s="170" t="s">
        <v>2093</v>
      </c>
    </row>
    <row r="2274" spans="1:65" s="2" customFormat="1" ht="24" customHeight="1">
      <c r="A2274" s="33"/>
      <c r="B2274" s="158"/>
      <c r="C2274" s="159" t="s">
        <v>2094</v>
      </c>
      <c r="D2274" s="159" t="s">
        <v>152</v>
      </c>
      <c r="E2274" s="160" t="s">
        <v>2095</v>
      </c>
      <c r="F2274" s="161" t="s">
        <v>2096</v>
      </c>
      <c r="G2274" s="162" t="s">
        <v>350</v>
      </c>
      <c r="H2274" s="163">
        <v>15</v>
      </c>
      <c r="I2274" s="164"/>
      <c r="J2274" s="163">
        <f t="shared" si="50"/>
        <v>0</v>
      </c>
      <c r="K2274" s="165"/>
      <c r="L2274" s="34"/>
      <c r="M2274" s="166" t="s">
        <v>1</v>
      </c>
      <c r="N2274" s="167" t="s">
        <v>42</v>
      </c>
      <c r="O2274" s="59"/>
      <c r="P2274" s="168">
        <f t="shared" si="51"/>
        <v>0</v>
      </c>
      <c r="Q2274" s="168">
        <v>0</v>
      </c>
      <c r="R2274" s="168">
        <f t="shared" si="52"/>
        <v>0</v>
      </c>
      <c r="S2274" s="168">
        <v>1.32E-3</v>
      </c>
      <c r="T2274" s="169">
        <f t="shared" si="53"/>
        <v>1.9799999999999998E-2</v>
      </c>
      <c r="U2274" s="33"/>
      <c r="V2274" s="33"/>
      <c r="W2274" s="33"/>
      <c r="X2274" s="33"/>
      <c r="Y2274" s="33"/>
      <c r="Z2274" s="33"/>
      <c r="AA2274" s="33"/>
      <c r="AB2274" s="33"/>
      <c r="AC2274" s="33"/>
      <c r="AD2274" s="33"/>
      <c r="AE2274" s="33"/>
      <c r="AR2274" s="170" t="s">
        <v>241</v>
      </c>
      <c r="AT2274" s="170" t="s">
        <v>152</v>
      </c>
      <c r="AU2274" s="170" t="s">
        <v>157</v>
      </c>
      <c r="AY2274" s="18" t="s">
        <v>150</v>
      </c>
      <c r="BE2274" s="171">
        <f t="shared" si="54"/>
        <v>0</v>
      </c>
      <c r="BF2274" s="171">
        <f t="shared" si="55"/>
        <v>0</v>
      </c>
      <c r="BG2274" s="171">
        <f t="shared" si="56"/>
        <v>0</v>
      </c>
      <c r="BH2274" s="171">
        <f t="shared" si="57"/>
        <v>0</v>
      </c>
      <c r="BI2274" s="171">
        <f t="shared" si="58"/>
        <v>0</v>
      </c>
      <c r="BJ2274" s="18" t="s">
        <v>157</v>
      </c>
      <c r="BK2274" s="172">
        <f t="shared" si="59"/>
        <v>0</v>
      </c>
      <c r="BL2274" s="18" t="s">
        <v>241</v>
      </c>
      <c r="BM2274" s="170" t="s">
        <v>2097</v>
      </c>
    </row>
    <row r="2275" spans="1:65" s="2" customFormat="1" ht="24" customHeight="1">
      <c r="A2275" s="33"/>
      <c r="B2275" s="158"/>
      <c r="C2275" s="159" t="s">
        <v>2098</v>
      </c>
      <c r="D2275" s="159" t="s">
        <v>152</v>
      </c>
      <c r="E2275" s="160" t="s">
        <v>2099</v>
      </c>
      <c r="F2275" s="161" t="s">
        <v>2100</v>
      </c>
      <c r="G2275" s="162" t="s">
        <v>459</v>
      </c>
      <c r="H2275" s="163">
        <v>15</v>
      </c>
      <c r="I2275" s="164"/>
      <c r="J2275" s="163">
        <f t="shared" si="50"/>
        <v>0</v>
      </c>
      <c r="K2275" s="165"/>
      <c r="L2275" s="34"/>
      <c r="M2275" s="166" t="s">
        <v>1</v>
      </c>
      <c r="N2275" s="167" t="s">
        <v>42</v>
      </c>
      <c r="O2275" s="59"/>
      <c r="P2275" s="168">
        <f t="shared" si="51"/>
        <v>0</v>
      </c>
      <c r="Q2275" s="168">
        <v>3.14E-3</v>
      </c>
      <c r="R2275" s="168">
        <f t="shared" si="52"/>
        <v>4.7100000000000003E-2</v>
      </c>
      <c r="S2275" s="168">
        <v>0</v>
      </c>
      <c r="T2275" s="169">
        <f t="shared" si="53"/>
        <v>0</v>
      </c>
      <c r="U2275" s="33"/>
      <c r="V2275" s="33"/>
      <c r="W2275" s="33"/>
      <c r="X2275" s="33"/>
      <c r="Y2275" s="33"/>
      <c r="Z2275" s="33"/>
      <c r="AA2275" s="33"/>
      <c r="AB2275" s="33"/>
      <c r="AC2275" s="33"/>
      <c r="AD2275" s="33"/>
      <c r="AE2275" s="33"/>
      <c r="AR2275" s="170" t="s">
        <v>241</v>
      </c>
      <c r="AT2275" s="170" t="s">
        <v>152</v>
      </c>
      <c r="AU2275" s="170" t="s">
        <v>157</v>
      </c>
      <c r="AY2275" s="18" t="s">
        <v>150</v>
      </c>
      <c r="BE2275" s="171">
        <f t="shared" si="54"/>
        <v>0</v>
      </c>
      <c r="BF2275" s="171">
        <f t="shared" si="55"/>
        <v>0</v>
      </c>
      <c r="BG2275" s="171">
        <f t="shared" si="56"/>
        <v>0</v>
      </c>
      <c r="BH2275" s="171">
        <f t="shared" si="57"/>
        <v>0</v>
      </c>
      <c r="BI2275" s="171">
        <f t="shared" si="58"/>
        <v>0</v>
      </c>
      <c r="BJ2275" s="18" t="s">
        <v>157</v>
      </c>
      <c r="BK2275" s="172">
        <f t="shared" si="59"/>
        <v>0</v>
      </c>
      <c r="BL2275" s="18" t="s">
        <v>241</v>
      </c>
      <c r="BM2275" s="170" t="s">
        <v>2101</v>
      </c>
    </row>
    <row r="2276" spans="1:65" s="2" customFormat="1" ht="24" customHeight="1">
      <c r="A2276" s="33"/>
      <c r="B2276" s="158"/>
      <c r="C2276" s="159" t="s">
        <v>2102</v>
      </c>
      <c r="D2276" s="159" t="s">
        <v>152</v>
      </c>
      <c r="E2276" s="160" t="s">
        <v>2103</v>
      </c>
      <c r="F2276" s="161" t="s">
        <v>2104</v>
      </c>
      <c r="G2276" s="162" t="s">
        <v>459</v>
      </c>
      <c r="H2276" s="163">
        <v>15</v>
      </c>
      <c r="I2276" s="164"/>
      <c r="J2276" s="163">
        <f t="shared" si="50"/>
        <v>0</v>
      </c>
      <c r="K2276" s="165"/>
      <c r="L2276" s="34"/>
      <c r="M2276" s="166" t="s">
        <v>1</v>
      </c>
      <c r="N2276" s="167" t="s">
        <v>42</v>
      </c>
      <c r="O2276" s="59"/>
      <c r="P2276" s="168">
        <f t="shared" si="51"/>
        <v>0</v>
      </c>
      <c r="Q2276" s="168">
        <v>5.8399999999999997E-3</v>
      </c>
      <c r="R2276" s="168">
        <f t="shared" si="52"/>
        <v>8.7599999999999997E-2</v>
      </c>
      <c r="S2276" s="168">
        <v>0</v>
      </c>
      <c r="T2276" s="169">
        <f t="shared" si="53"/>
        <v>0</v>
      </c>
      <c r="U2276" s="33"/>
      <c r="V2276" s="33"/>
      <c r="W2276" s="33"/>
      <c r="X2276" s="33"/>
      <c r="Y2276" s="33"/>
      <c r="Z2276" s="33"/>
      <c r="AA2276" s="33"/>
      <c r="AB2276" s="33"/>
      <c r="AC2276" s="33"/>
      <c r="AD2276" s="33"/>
      <c r="AE2276" s="33"/>
      <c r="AR2276" s="170" t="s">
        <v>241</v>
      </c>
      <c r="AT2276" s="170" t="s">
        <v>152</v>
      </c>
      <c r="AU2276" s="170" t="s">
        <v>157</v>
      </c>
      <c r="AY2276" s="18" t="s">
        <v>150</v>
      </c>
      <c r="BE2276" s="171">
        <f t="shared" si="54"/>
        <v>0</v>
      </c>
      <c r="BF2276" s="171">
        <f t="shared" si="55"/>
        <v>0</v>
      </c>
      <c r="BG2276" s="171">
        <f t="shared" si="56"/>
        <v>0</v>
      </c>
      <c r="BH2276" s="171">
        <f t="shared" si="57"/>
        <v>0</v>
      </c>
      <c r="BI2276" s="171">
        <f t="shared" si="58"/>
        <v>0</v>
      </c>
      <c r="BJ2276" s="18" t="s">
        <v>157</v>
      </c>
      <c r="BK2276" s="172">
        <f t="shared" si="59"/>
        <v>0</v>
      </c>
      <c r="BL2276" s="18" t="s">
        <v>241</v>
      </c>
      <c r="BM2276" s="170" t="s">
        <v>2105</v>
      </c>
    </row>
    <row r="2277" spans="1:65" s="2" customFormat="1" ht="24" customHeight="1">
      <c r="A2277" s="33"/>
      <c r="B2277" s="158"/>
      <c r="C2277" s="159" t="s">
        <v>2106</v>
      </c>
      <c r="D2277" s="159" t="s">
        <v>152</v>
      </c>
      <c r="E2277" s="160" t="s">
        <v>2107</v>
      </c>
      <c r="F2277" s="161" t="s">
        <v>2108</v>
      </c>
      <c r="G2277" s="162" t="s">
        <v>350</v>
      </c>
      <c r="H2277" s="163">
        <v>40</v>
      </c>
      <c r="I2277" s="164"/>
      <c r="J2277" s="163">
        <f t="shared" si="50"/>
        <v>0</v>
      </c>
      <c r="K2277" s="165"/>
      <c r="L2277" s="34"/>
      <c r="M2277" s="166" t="s">
        <v>1</v>
      </c>
      <c r="N2277" s="167" t="s">
        <v>42</v>
      </c>
      <c r="O2277" s="59"/>
      <c r="P2277" s="168">
        <f t="shared" si="51"/>
        <v>0</v>
      </c>
      <c r="Q2277" s="168">
        <v>4.4000000000000002E-4</v>
      </c>
      <c r="R2277" s="168">
        <f t="shared" si="52"/>
        <v>1.7600000000000001E-2</v>
      </c>
      <c r="S2277" s="168">
        <v>0</v>
      </c>
      <c r="T2277" s="169">
        <f t="shared" si="53"/>
        <v>0</v>
      </c>
      <c r="U2277" s="33"/>
      <c r="V2277" s="33"/>
      <c r="W2277" s="33"/>
      <c r="X2277" s="33"/>
      <c r="Y2277" s="33"/>
      <c r="Z2277" s="33"/>
      <c r="AA2277" s="33"/>
      <c r="AB2277" s="33"/>
      <c r="AC2277" s="33"/>
      <c r="AD2277" s="33"/>
      <c r="AE2277" s="33"/>
      <c r="AR2277" s="170" t="s">
        <v>241</v>
      </c>
      <c r="AT2277" s="170" t="s">
        <v>152</v>
      </c>
      <c r="AU2277" s="170" t="s">
        <v>157</v>
      </c>
      <c r="AY2277" s="18" t="s">
        <v>150</v>
      </c>
      <c r="BE2277" s="171">
        <f t="shared" si="54"/>
        <v>0</v>
      </c>
      <c r="BF2277" s="171">
        <f t="shared" si="55"/>
        <v>0</v>
      </c>
      <c r="BG2277" s="171">
        <f t="shared" si="56"/>
        <v>0</v>
      </c>
      <c r="BH2277" s="171">
        <f t="shared" si="57"/>
        <v>0</v>
      </c>
      <c r="BI2277" s="171">
        <f t="shared" si="58"/>
        <v>0</v>
      </c>
      <c r="BJ2277" s="18" t="s">
        <v>157</v>
      </c>
      <c r="BK2277" s="172">
        <f t="shared" si="59"/>
        <v>0</v>
      </c>
      <c r="BL2277" s="18" t="s">
        <v>241</v>
      </c>
      <c r="BM2277" s="170" t="s">
        <v>2109</v>
      </c>
    </row>
    <row r="2278" spans="1:65" s="2" customFormat="1" ht="24" customHeight="1">
      <c r="A2278" s="33"/>
      <c r="B2278" s="158"/>
      <c r="C2278" s="159" t="s">
        <v>2110</v>
      </c>
      <c r="D2278" s="159" t="s">
        <v>152</v>
      </c>
      <c r="E2278" s="160" t="s">
        <v>2111</v>
      </c>
      <c r="F2278" s="161" t="s">
        <v>2112</v>
      </c>
      <c r="G2278" s="162" t="s">
        <v>350</v>
      </c>
      <c r="H2278" s="163">
        <v>15</v>
      </c>
      <c r="I2278" s="164"/>
      <c r="J2278" s="163">
        <f t="shared" si="50"/>
        <v>0</v>
      </c>
      <c r="K2278" s="165"/>
      <c r="L2278" s="34"/>
      <c r="M2278" s="166" t="s">
        <v>1</v>
      </c>
      <c r="N2278" s="167" t="s">
        <v>42</v>
      </c>
      <c r="O2278" s="59"/>
      <c r="P2278" s="168">
        <f t="shared" si="51"/>
        <v>0</v>
      </c>
      <c r="Q2278" s="168">
        <v>6.6E-4</v>
      </c>
      <c r="R2278" s="168">
        <f t="shared" si="52"/>
        <v>9.8999999999999991E-3</v>
      </c>
      <c r="S2278" s="168">
        <v>0</v>
      </c>
      <c r="T2278" s="169">
        <f t="shared" si="53"/>
        <v>0</v>
      </c>
      <c r="U2278" s="33"/>
      <c r="V2278" s="33"/>
      <c r="W2278" s="33"/>
      <c r="X2278" s="33"/>
      <c r="Y2278" s="33"/>
      <c r="Z2278" s="33"/>
      <c r="AA2278" s="33"/>
      <c r="AB2278" s="33"/>
      <c r="AC2278" s="33"/>
      <c r="AD2278" s="33"/>
      <c r="AE2278" s="33"/>
      <c r="AR2278" s="170" t="s">
        <v>241</v>
      </c>
      <c r="AT2278" s="170" t="s">
        <v>152</v>
      </c>
      <c r="AU2278" s="170" t="s">
        <v>157</v>
      </c>
      <c r="AY2278" s="18" t="s">
        <v>150</v>
      </c>
      <c r="BE2278" s="171">
        <f t="shared" si="54"/>
        <v>0</v>
      </c>
      <c r="BF2278" s="171">
        <f t="shared" si="55"/>
        <v>0</v>
      </c>
      <c r="BG2278" s="171">
        <f t="shared" si="56"/>
        <v>0</v>
      </c>
      <c r="BH2278" s="171">
        <f t="shared" si="57"/>
        <v>0</v>
      </c>
      <c r="BI2278" s="171">
        <f t="shared" si="58"/>
        <v>0</v>
      </c>
      <c r="BJ2278" s="18" t="s">
        <v>157</v>
      </c>
      <c r="BK2278" s="172">
        <f t="shared" si="59"/>
        <v>0</v>
      </c>
      <c r="BL2278" s="18" t="s">
        <v>241</v>
      </c>
      <c r="BM2278" s="170" t="s">
        <v>2113</v>
      </c>
    </row>
    <row r="2279" spans="1:65" s="2" customFormat="1" ht="24" customHeight="1">
      <c r="A2279" s="33"/>
      <c r="B2279" s="158"/>
      <c r="C2279" s="159" t="s">
        <v>2114</v>
      </c>
      <c r="D2279" s="159" t="s">
        <v>152</v>
      </c>
      <c r="E2279" s="160" t="s">
        <v>2115</v>
      </c>
      <c r="F2279" s="161" t="s">
        <v>2116</v>
      </c>
      <c r="G2279" s="162" t="s">
        <v>350</v>
      </c>
      <c r="H2279" s="163">
        <v>2</v>
      </c>
      <c r="I2279" s="164"/>
      <c r="J2279" s="163">
        <f t="shared" si="50"/>
        <v>0</v>
      </c>
      <c r="K2279" s="165"/>
      <c r="L2279" s="34"/>
      <c r="M2279" s="166" t="s">
        <v>1</v>
      </c>
      <c r="N2279" s="167" t="s">
        <v>42</v>
      </c>
      <c r="O2279" s="59"/>
      <c r="P2279" s="168">
        <f t="shared" si="51"/>
        <v>0</v>
      </c>
      <c r="Q2279" s="168">
        <v>9.8999999999999999E-4</v>
      </c>
      <c r="R2279" s="168">
        <f t="shared" si="52"/>
        <v>1.98E-3</v>
      </c>
      <c r="S2279" s="168">
        <v>0</v>
      </c>
      <c r="T2279" s="169">
        <f t="shared" si="53"/>
        <v>0</v>
      </c>
      <c r="U2279" s="33"/>
      <c r="V2279" s="33"/>
      <c r="W2279" s="33"/>
      <c r="X2279" s="33"/>
      <c r="Y2279" s="33"/>
      <c r="Z2279" s="33"/>
      <c r="AA2279" s="33"/>
      <c r="AB2279" s="33"/>
      <c r="AC2279" s="33"/>
      <c r="AD2279" s="33"/>
      <c r="AE2279" s="33"/>
      <c r="AR2279" s="170" t="s">
        <v>241</v>
      </c>
      <c r="AT2279" s="170" t="s">
        <v>152</v>
      </c>
      <c r="AU2279" s="170" t="s">
        <v>157</v>
      </c>
      <c r="AY2279" s="18" t="s">
        <v>150</v>
      </c>
      <c r="BE2279" s="171">
        <f t="shared" si="54"/>
        <v>0</v>
      </c>
      <c r="BF2279" s="171">
        <f t="shared" si="55"/>
        <v>0</v>
      </c>
      <c r="BG2279" s="171">
        <f t="shared" si="56"/>
        <v>0</v>
      </c>
      <c r="BH2279" s="171">
        <f t="shared" si="57"/>
        <v>0</v>
      </c>
      <c r="BI2279" s="171">
        <f t="shared" si="58"/>
        <v>0</v>
      </c>
      <c r="BJ2279" s="18" t="s">
        <v>157</v>
      </c>
      <c r="BK2279" s="172">
        <f t="shared" si="59"/>
        <v>0</v>
      </c>
      <c r="BL2279" s="18" t="s">
        <v>241</v>
      </c>
      <c r="BM2279" s="170" t="s">
        <v>2117</v>
      </c>
    </row>
    <row r="2280" spans="1:65" s="2" customFormat="1" ht="24" customHeight="1">
      <c r="A2280" s="33"/>
      <c r="B2280" s="158"/>
      <c r="C2280" s="159" t="s">
        <v>2118</v>
      </c>
      <c r="D2280" s="159" t="s">
        <v>152</v>
      </c>
      <c r="E2280" s="160" t="s">
        <v>2119</v>
      </c>
      <c r="F2280" s="161" t="s">
        <v>2120</v>
      </c>
      <c r="G2280" s="162" t="s">
        <v>350</v>
      </c>
      <c r="H2280" s="163">
        <v>1</v>
      </c>
      <c r="I2280" s="164"/>
      <c r="J2280" s="163">
        <f t="shared" si="50"/>
        <v>0</v>
      </c>
      <c r="K2280" s="165"/>
      <c r="L2280" s="34"/>
      <c r="M2280" s="166" t="s">
        <v>1</v>
      </c>
      <c r="N2280" s="167" t="s">
        <v>42</v>
      </c>
      <c r="O2280" s="59"/>
      <c r="P2280" s="168">
        <f t="shared" si="51"/>
        <v>0</v>
      </c>
      <c r="Q2280" s="168">
        <v>1.17E-3</v>
      </c>
      <c r="R2280" s="168">
        <f t="shared" si="52"/>
        <v>1.17E-3</v>
      </c>
      <c r="S2280" s="168">
        <v>0</v>
      </c>
      <c r="T2280" s="169">
        <f t="shared" si="53"/>
        <v>0</v>
      </c>
      <c r="U2280" s="33"/>
      <c r="V2280" s="33"/>
      <c r="W2280" s="33"/>
      <c r="X2280" s="33"/>
      <c r="Y2280" s="33"/>
      <c r="Z2280" s="33"/>
      <c r="AA2280" s="33"/>
      <c r="AB2280" s="33"/>
      <c r="AC2280" s="33"/>
      <c r="AD2280" s="33"/>
      <c r="AE2280" s="33"/>
      <c r="AR2280" s="170" t="s">
        <v>241</v>
      </c>
      <c r="AT2280" s="170" t="s">
        <v>152</v>
      </c>
      <c r="AU2280" s="170" t="s">
        <v>157</v>
      </c>
      <c r="AY2280" s="18" t="s">
        <v>150</v>
      </c>
      <c r="BE2280" s="171">
        <f t="shared" si="54"/>
        <v>0</v>
      </c>
      <c r="BF2280" s="171">
        <f t="shared" si="55"/>
        <v>0</v>
      </c>
      <c r="BG2280" s="171">
        <f t="shared" si="56"/>
        <v>0</v>
      </c>
      <c r="BH2280" s="171">
        <f t="shared" si="57"/>
        <v>0</v>
      </c>
      <c r="BI2280" s="171">
        <f t="shared" si="58"/>
        <v>0</v>
      </c>
      <c r="BJ2280" s="18" t="s">
        <v>157</v>
      </c>
      <c r="BK2280" s="172">
        <f t="shared" si="59"/>
        <v>0</v>
      </c>
      <c r="BL2280" s="18" t="s">
        <v>241</v>
      </c>
      <c r="BM2280" s="170" t="s">
        <v>2121</v>
      </c>
    </row>
    <row r="2281" spans="1:65" s="2" customFormat="1" ht="24" customHeight="1">
      <c r="A2281" s="33"/>
      <c r="B2281" s="158"/>
      <c r="C2281" s="159" t="s">
        <v>2122</v>
      </c>
      <c r="D2281" s="159" t="s">
        <v>152</v>
      </c>
      <c r="E2281" s="160" t="s">
        <v>2123</v>
      </c>
      <c r="F2281" s="161" t="s">
        <v>2124</v>
      </c>
      <c r="G2281" s="162" t="s">
        <v>459</v>
      </c>
      <c r="H2281" s="163">
        <v>80</v>
      </c>
      <c r="I2281" s="164"/>
      <c r="J2281" s="163">
        <f t="shared" si="50"/>
        <v>0</v>
      </c>
      <c r="K2281" s="165"/>
      <c r="L2281" s="34"/>
      <c r="M2281" s="166" t="s">
        <v>1</v>
      </c>
      <c r="N2281" s="167" t="s">
        <v>42</v>
      </c>
      <c r="O2281" s="59"/>
      <c r="P2281" s="168">
        <f t="shared" si="51"/>
        <v>0</v>
      </c>
      <c r="Q2281" s="168">
        <v>7.6999999999999996E-4</v>
      </c>
      <c r="R2281" s="168">
        <f t="shared" si="52"/>
        <v>6.1599999999999995E-2</v>
      </c>
      <c r="S2281" s="168">
        <v>0</v>
      </c>
      <c r="T2281" s="169">
        <f t="shared" si="53"/>
        <v>0</v>
      </c>
      <c r="U2281" s="33"/>
      <c r="V2281" s="33"/>
      <c r="W2281" s="33"/>
      <c r="X2281" s="33"/>
      <c r="Y2281" s="33"/>
      <c r="Z2281" s="33"/>
      <c r="AA2281" s="33"/>
      <c r="AB2281" s="33"/>
      <c r="AC2281" s="33"/>
      <c r="AD2281" s="33"/>
      <c r="AE2281" s="33"/>
      <c r="AR2281" s="170" t="s">
        <v>241</v>
      </c>
      <c r="AT2281" s="170" t="s">
        <v>152</v>
      </c>
      <c r="AU2281" s="170" t="s">
        <v>157</v>
      </c>
      <c r="AY2281" s="18" t="s">
        <v>150</v>
      </c>
      <c r="BE2281" s="171">
        <f t="shared" si="54"/>
        <v>0</v>
      </c>
      <c r="BF2281" s="171">
        <f t="shared" si="55"/>
        <v>0</v>
      </c>
      <c r="BG2281" s="171">
        <f t="shared" si="56"/>
        <v>0</v>
      </c>
      <c r="BH2281" s="171">
        <f t="shared" si="57"/>
        <v>0</v>
      </c>
      <c r="BI2281" s="171">
        <f t="shared" si="58"/>
        <v>0</v>
      </c>
      <c r="BJ2281" s="18" t="s">
        <v>157</v>
      </c>
      <c r="BK2281" s="172">
        <f t="shared" si="59"/>
        <v>0</v>
      </c>
      <c r="BL2281" s="18" t="s">
        <v>241</v>
      </c>
      <c r="BM2281" s="170" t="s">
        <v>2125</v>
      </c>
    </row>
    <row r="2282" spans="1:65" s="2" customFormat="1" ht="24" customHeight="1">
      <c r="A2282" s="33"/>
      <c r="B2282" s="158"/>
      <c r="C2282" s="159" t="s">
        <v>2126</v>
      </c>
      <c r="D2282" s="159" t="s">
        <v>152</v>
      </c>
      <c r="E2282" s="160" t="s">
        <v>2127</v>
      </c>
      <c r="F2282" s="161" t="s">
        <v>2128</v>
      </c>
      <c r="G2282" s="162" t="s">
        <v>459</v>
      </c>
      <c r="H2282" s="163">
        <v>1400</v>
      </c>
      <c r="I2282" s="164"/>
      <c r="J2282" s="163">
        <f t="shared" si="50"/>
        <v>0</v>
      </c>
      <c r="K2282" s="165"/>
      <c r="L2282" s="34"/>
      <c r="M2282" s="166" t="s">
        <v>1</v>
      </c>
      <c r="N2282" s="167" t="s">
        <v>42</v>
      </c>
      <c r="O2282" s="59"/>
      <c r="P2282" s="168">
        <f t="shared" si="51"/>
        <v>0</v>
      </c>
      <c r="Q2282" s="168">
        <v>7.6999999999999996E-4</v>
      </c>
      <c r="R2282" s="168">
        <f t="shared" si="52"/>
        <v>1.0779999999999998</v>
      </c>
      <c r="S2282" s="168">
        <v>0</v>
      </c>
      <c r="T2282" s="169">
        <f t="shared" si="53"/>
        <v>0</v>
      </c>
      <c r="U2282" s="33"/>
      <c r="V2282" s="33"/>
      <c r="W2282" s="33"/>
      <c r="X2282" s="33"/>
      <c r="Y2282" s="33"/>
      <c r="Z2282" s="33"/>
      <c r="AA2282" s="33"/>
      <c r="AB2282" s="33"/>
      <c r="AC2282" s="33"/>
      <c r="AD2282" s="33"/>
      <c r="AE2282" s="33"/>
      <c r="AR2282" s="170" t="s">
        <v>241</v>
      </c>
      <c r="AT2282" s="170" t="s">
        <v>152</v>
      </c>
      <c r="AU2282" s="170" t="s">
        <v>157</v>
      </c>
      <c r="AY2282" s="18" t="s">
        <v>150</v>
      </c>
      <c r="BE2282" s="171">
        <f t="shared" si="54"/>
        <v>0</v>
      </c>
      <c r="BF2282" s="171">
        <f t="shared" si="55"/>
        <v>0</v>
      </c>
      <c r="BG2282" s="171">
        <f t="shared" si="56"/>
        <v>0</v>
      </c>
      <c r="BH2282" s="171">
        <f t="shared" si="57"/>
        <v>0</v>
      </c>
      <c r="BI2282" s="171">
        <f t="shared" si="58"/>
        <v>0</v>
      </c>
      <c r="BJ2282" s="18" t="s">
        <v>157</v>
      </c>
      <c r="BK2282" s="172">
        <f t="shared" si="59"/>
        <v>0</v>
      </c>
      <c r="BL2282" s="18" t="s">
        <v>241</v>
      </c>
      <c r="BM2282" s="170" t="s">
        <v>2129</v>
      </c>
    </row>
    <row r="2283" spans="1:65" s="2" customFormat="1" ht="24" customHeight="1">
      <c r="A2283" s="33"/>
      <c r="B2283" s="158"/>
      <c r="C2283" s="159" t="s">
        <v>2130</v>
      </c>
      <c r="D2283" s="159" t="s">
        <v>152</v>
      </c>
      <c r="E2283" s="160" t="s">
        <v>2131</v>
      </c>
      <c r="F2283" s="161" t="s">
        <v>2132</v>
      </c>
      <c r="G2283" s="162" t="s">
        <v>459</v>
      </c>
      <c r="H2283" s="163">
        <v>220</v>
      </c>
      <c r="I2283" s="164"/>
      <c r="J2283" s="163">
        <f t="shared" si="50"/>
        <v>0</v>
      </c>
      <c r="K2283" s="165"/>
      <c r="L2283" s="34"/>
      <c r="M2283" s="166" t="s">
        <v>1</v>
      </c>
      <c r="N2283" s="167" t="s">
        <v>42</v>
      </c>
      <c r="O2283" s="59"/>
      <c r="P2283" s="168">
        <f t="shared" si="51"/>
        <v>0</v>
      </c>
      <c r="Q2283" s="168">
        <v>7.6999999999999996E-4</v>
      </c>
      <c r="R2283" s="168">
        <f t="shared" si="52"/>
        <v>0.1694</v>
      </c>
      <c r="S2283" s="168">
        <v>0</v>
      </c>
      <c r="T2283" s="169">
        <f t="shared" si="53"/>
        <v>0</v>
      </c>
      <c r="U2283" s="33"/>
      <c r="V2283" s="33"/>
      <c r="W2283" s="33"/>
      <c r="X2283" s="33"/>
      <c r="Y2283" s="33"/>
      <c r="Z2283" s="33"/>
      <c r="AA2283" s="33"/>
      <c r="AB2283" s="33"/>
      <c r="AC2283" s="33"/>
      <c r="AD2283" s="33"/>
      <c r="AE2283" s="33"/>
      <c r="AR2283" s="170" t="s">
        <v>241</v>
      </c>
      <c r="AT2283" s="170" t="s">
        <v>152</v>
      </c>
      <c r="AU2283" s="170" t="s">
        <v>157</v>
      </c>
      <c r="AY2283" s="18" t="s">
        <v>150</v>
      </c>
      <c r="BE2283" s="171">
        <f t="shared" si="54"/>
        <v>0</v>
      </c>
      <c r="BF2283" s="171">
        <f t="shared" si="55"/>
        <v>0</v>
      </c>
      <c r="BG2283" s="171">
        <f t="shared" si="56"/>
        <v>0</v>
      </c>
      <c r="BH2283" s="171">
        <f t="shared" si="57"/>
        <v>0</v>
      </c>
      <c r="BI2283" s="171">
        <f t="shared" si="58"/>
        <v>0</v>
      </c>
      <c r="BJ2283" s="18" t="s">
        <v>157</v>
      </c>
      <c r="BK2283" s="172">
        <f t="shared" si="59"/>
        <v>0</v>
      </c>
      <c r="BL2283" s="18" t="s">
        <v>241</v>
      </c>
      <c r="BM2283" s="170" t="s">
        <v>2133</v>
      </c>
    </row>
    <row r="2284" spans="1:65" s="2" customFormat="1" ht="24" customHeight="1">
      <c r="A2284" s="33"/>
      <c r="B2284" s="158"/>
      <c r="C2284" s="159" t="s">
        <v>2134</v>
      </c>
      <c r="D2284" s="159" t="s">
        <v>152</v>
      </c>
      <c r="E2284" s="160" t="s">
        <v>2135</v>
      </c>
      <c r="F2284" s="161" t="s">
        <v>2136</v>
      </c>
      <c r="G2284" s="162" t="s">
        <v>459</v>
      </c>
      <c r="H2284" s="163">
        <v>40</v>
      </c>
      <c r="I2284" s="164"/>
      <c r="J2284" s="163">
        <f t="shared" si="50"/>
        <v>0</v>
      </c>
      <c r="K2284" s="165"/>
      <c r="L2284" s="34"/>
      <c r="M2284" s="166" t="s">
        <v>1</v>
      </c>
      <c r="N2284" s="167" t="s">
        <v>42</v>
      </c>
      <c r="O2284" s="59"/>
      <c r="P2284" s="168">
        <f t="shared" si="51"/>
        <v>0</v>
      </c>
      <c r="Q2284" s="168">
        <v>7.6999999999999996E-4</v>
      </c>
      <c r="R2284" s="168">
        <f t="shared" si="52"/>
        <v>3.0799999999999998E-2</v>
      </c>
      <c r="S2284" s="168">
        <v>0</v>
      </c>
      <c r="T2284" s="169">
        <f t="shared" si="53"/>
        <v>0</v>
      </c>
      <c r="U2284" s="33"/>
      <c r="V2284" s="33"/>
      <c r="W2284" s="33"/>
      <c r="X2284" s="33"/>
      <c r="Y2284" s="33"/>
      <c r="Z2284" s="33"/>
      <c r="AA2284" s="33"/>
      <c r="AB2284" s="33"/>
      <c r="AC2284" s="33"/>
      <c r="AD2284" s="33"/>
      <c r="AE2284" s="33"/>
      <c r="AR2284" s="170" t="s">
        <v>241</v>
      </c>
      <c r="AT2284" s="170" t="s">
        <v>152</v>
      </c>
      <c r="AU2284" s="170" t="s">
        <v>157</v>
      </c>
      <c r="AY2284" s="18" t="s">
        <v>150</v>
      </c>
      <c r="BE2284" s="171">
        <f t="shared" si="54"/>
        <v>0</v>
      </c>
      <c r="BF2284" s="171">
        <f t="shared" si="55"/>
        <v>0</v>
      </c>
      <c r="BG2284" s="171">
        <f t="shared" si="56"/>
        <v>0</v>
      </c>
      <c r="BH2284" s="171">
        <f t="shared" si="57"/>
        <v>0</v>
      </c>
      <c r="BI2284" s="171">
        <f t="shared" si="58"/>
        <v>0</v>
      </c>
      <c r="BJ2284" s="18" t="s">
        <v>157</v>
      </c>
      <c r="BK2284" s="172">
        <f t="shared" si="59"/>
        <v>0</v>
      </c>
      <c r="BL2284" s="18" t="s">
        <v>241</v>
      </c>
      <c r="BM2284" s="170" t="s">
        <v>2137</v>
      </c>
    </row>
    <row r="2285" spans="1:65" s="2" customFormat="1" ht="24" customHeight="1">
      <c r="A2285" s="33"/>
      <c r="B2285" s="158"/>
      <c r="C2285" s="159" t="s">
        <v>2138</v>
      </c>
      <c r="D2285" s="159" t="s">
        <v>152</v>
      </c>
      <c r="E2285" s="160" t="s">
        <v>2139</v>
      </c>
      <c r="F2285" s="161" t="s">
        <v>2140</v>
      </c>
      <c r="G2285" s="162" t="s">
        <v>459</v>
      </c>
      <c r="H2285" s="163">
        <v>50</v>
      </c>
      <c r="I2285" s="164"/>
      <c r="J2285" s="163">
        <f t="shared" si="50"/>
        <v>0</v>
      </c>
      <c r="K2285" s="165"/>
      <c r="L2285" s="34"/>
      <c r="M2285" s="166" t="s">
        <v>1</v>
      </c>
      <c r="N2285" s="167" t="s">
        <v>42</v>
      </c>
      <c r="O2285" s="59"/>
      <c r="P2285" s="168">
        <f t="shared" si="51"/>
        <v>0</v>
      </c>
      <c r="Q2285" s="168">
        <v>7.6999999999999996E-4</v>
      </c>
      <c r="R2285" s="168">
        <f t="shared" si="52"/>
        <v>3.85E-2</v>
      </c>
      <c r="S2285" s="168">
        <v>0</v>
      </c>
      <c r="T2285" s="169">
        <f t="shared" si="53"/>
        <v>0</v>
      </c>
      <c r="U2285" s="33"/>
      <c r="V2285" s="33"/>
      <c r="W2285" s="33"/>
      <c r="X2285" s="33"/>
      <c r="Y2285" s="33"/>
      <c r="Z2285" s="33"/>
      <c r="AA2285" s="33"/>
      <c r="AB2285" s="33"/>
      <c r="AC2285" s="33"/>
      <c r="AD2285" s="33"/>
      <c r="AE2285" s="33"/>
      <c r="AR2285" s="170" t="s">
        <v>241</v>
      </c>
      <c r="AT2285" s="170" t="s">
        <v>152</v>
      </c>
      <c r="AU2285" s="170" t="s">
        <v>157</v>
      </c>
      <c r="AY2285" s="18" t="s">
        <v>150</v>
      </c>
      <c r="BE2285" s="171">
        <f t="shared" si="54"/>
        <v>0</v>
      </c>
      <c r="BF2285" s="171">
        <f t="shared" si="55"/>
        <v>0</v>
      </c>
      <c r="BG2285" s="171">
        <f t="shared" si="56"/>
        <v>0</v>
      </c>
      <c r="BH2285" s="171">
        <f t="shared" si="57"/>
        <v>0</v>
      </c>
      <c r="BI2285" s="171">
        <f t="shared" si="58"/>
        <v>0</v>
      </c>
      <c r="BJ2285" s="18" t="s">
        <v>157</v>
      </c>
      <c r="BK2285" s="172">
        <f t="shared" si="59"/>
        <v>0</v>
      </c>
      <c r="BL2285" s="18" t="s">
        <v>241</v>
      </c>
      <c r="BM2285" s="170" t="s">
        <v>2141</v>
      </c>
    </row>
    <row r="2286" spans="1:65" s="2" customFormat="1" ht="36" customHeight="1">
      <c r="A2286" s="33"/>
      <c r="B2286" s="158"/>
      <c r="C2286" s="159" t="s">
        <v>2142</v>
      </c>
      <c r="D2286" s="159" t="s">
        <v>152</v>
      </c>
      <c r="E2286" s="160" t="s">
        <v>2143</v>
      </c>
      <c r="F2286" s="161" t="s">
        <v>2144</v>
      </c>
      <c r="G2286" s="162" t="s">
        <v>350</v>
      </c>
      <c r="H2286" s="163">
        <v>40</v>
      </c>
      <c r="I2286" s="164"/>
      <c r="J2286" s="163">
        <f t="shared" si="50"/>
        <v>0</v>
      </c>
      <c r="K2286" s="165"/>
      <c r="L2286" s="34"/>
      <c r="M2286" s="166" t="s">
        <v>1</v>
      </c>
      <c r="N2286" s="167" t="s">
        <v>42</v>
      </c>
      <c r="O2286" s="59"/>
      <c r="P2286" s="168">
        <f t="shared" si="51"/>
        <v>0</v>
      </c>
      <c r="Q2286" s="168">
        <v>2.9E-4</v>
      </c>
      <c r="R2286" s="168">
        <f t="shared" si="52"/>
        <v>1.1599999999999999E-2</v>
      </c>
      <c r="S2286" s="168">
        <v>0</v>
      </c>
      <c r="T2286" s="169">
        <f t="shared" si="53"/>
        <v>0</v>
      </c>
      <c r="U2286" s="33"/>
      <c r="V2286" s="33"/>
      <c r="W2286" s="33"/>
      <c r="X2286" s="33"/>
      <c r="Y2286" s="33"/>
      <c r="Z2286" s="33"/>
      <c r="AA2286" s="33"/>
      <c r="AB2286" s="33"/>
      <c r="AC2286" s="33"/>
      <c r="AD2286" s="33"/>
      <c r="AE2286" s="33"/>
      <c r="AR2286" s="170" t="s">
        <v>241</v>
      </c>
      <c r="AT2286" s="170" t="s">
        <v>152</v>
      </c>
      <c r="AU2286" s="170" t="s">
        <v>157</v>
      </c>
      <c r="AY2286" s="18" t="s">
        <v>150</v>
      </c>
      <c r="BE2286" s="171">
        <f t="shared" si="54"/>
        <v>0</v>
      </c>
      <c r="BF2286" s="171">
        <f t="shared" si="55"/>
        <v>0</v>
      </c>
      <c r="BG2286" s="171">
        <f t="shared" si="56"/>
        <v>0</v>
      </c>
      <c r="BH2286" s="171">
        <f t="shared" si="57"/>
        <v>0</v>
      </c>
      <c r="BI2286" s="171">
        <f t="shared" si="58"/>
        <v>0</v>
      </c>
      <c r="BJ2286" s="18" t="s">
        <v>157</v>
      </c>
      <c r="BK2286" s="172">
        <f t="shared" si="59"/>
        <v>0</v>
      </c>
      <c r="BL2286" s="18" t="s">
        <v>241</v>
      </c>
      <c r="BM2286" s="170" t="s">
        <v>2145</v>
      </c>
    </row>
    <row r="2287" spans="1:65" s="2" customFormat="1" ht="16.5" customHeight="1">
      <c r="A2287" s="33"/>
      <c r="B2287" s="158"/>
      <c r="C2287" s="205" t="s">
        <v>2146</v>
      </c>
      <c r="D2287" s="205" t="s">
        <v>368</v>
      </c>
      <c r="E2287" s="206" t="s">
        <v>2147</v>
      </c>
      <c r="F2287" s="207" t="s">
        <v>2148</v>
      </c>
      <c r="G2287" s="208" t="s">
        <v>350</v>
      </c>
      <c r="H2287" s="209">
        <v>40</v>
      </c>
      <c r="I2287" s="210"/>
      <c r="J2287" s="209">
        <f t="shared" si="50"/>
        <v>0</v>
      </c>
      <c r="K2287" s="211"/>
      <c r="L2287" s="212"/>
      <c r="M2287" s="213" t="s">
        <v>1</v>
      </c>
      <c r="N2287" s="214" t="s">
        <v>42</v>
      </c>
      <c r="O2287" s="59"/>
      <c r="P2287" s="168">
        <f t="shared" si="51"/>
        <v>0</v>
      </c>
      <c r="Q2287" s="168">
        <v>1E-4</v>
      </c>
      <c r="R2287" s="168">
        <f t="shared" si="52"/>
        <v>4.0000000000000001E-3</v>
      </c>
      <c r="S2287" s="168">
        <v>0</v>
      </c>
      <c r="T2287" s="169">
        <f t="shared" si="53"/>
        <v>0</v>
      </c>
      <c r="U2287" s="33"/>
      <c r="V2287" s="33"/>
      <c r="W2287" s="33"/>
      <c r="X2287" s="33"/>
      <c r="Y2287" s="33"/>
      <c r="Z2287" s="33"/>
      <c r="AA2287" s="33"/>
      <c r="AB2287" s="33"/>
      <c r="AC2287" s="33"/>
      <c r="AD2287" s="33"/>
      <c r="AE2287" s="33"/>
      <c r="AR2287" s="170" t="s">
        <v>361</v>
      </c>
      <c r="AT2287" s="170" t="s">
        <v>368</v>
      </c>
      <c r="AU2287" s="170" t="s">
        <v>157</v>
      </c>
      <c r="AY2287" s="18" t="s">
        <v>150</v>
      </c>
      <c r="BE2287" s="171">
        <f t="shared" si="54"/>
        <v>0</v>
      </c>
      <c r="BF2287" s="171">
        <f t="shared" si="55"/>
        <v>0</v>
      </c>
      <c r="BG2287" s="171">
        <f t="shared" si="56"/>
        <v>0</v>
      </c>
      <c r="BH2287" s="171">
        <f t="shared" si="57"/>
        <v>0</v>
      </c>
      <c r="BI2287" s="171">
        <f t="shared" si="58"/>
        <v>0</v>
      </c>
      <c r="BJ2287" s="18" t="s">
        <v>157</v>
      </c>
      <c r="BK2287" s="172">
        <f t="shared" si="59"/>
        <v>0</v>
      </c>
      <c r="BL2287" s="18" t="s">
        <v>241</v>
      </c>
      <c r="BM2287" s="170" t="s">
        <v>2149</v>
      </c>
    </row>
    <row r="2288" spans="1:65" s="2" customFormat="1" ht="36" customHeight="1">
      <c r="A2288" s="33"/>
      <c r="B2288" s="158"/>
      <c r="C2288" s="159" t="s">
        <v>2150</v>
      </c>
      <c r="D2288" s="159" t="s">
        <v>152</v>
      </c>
      <c r="E2288" s="160" t="s">
        <v>2151</v>
      </c>
      <c r="F2288" s="161" t="s">
        <v>2152</v>
      </c>
      <c r="G2288" s="162" t="s">
        <v>350</v>
      </c>
      <c r="H2288" s="163">
        <v>15</v>
      </c>
      <c r="I2288" s="164"/>
      <c r="J2288" s="163">
        <f t="shared" si="50"/>
        <v>0</v>
      </c>
      <c r="K2288" s="165"/>
      <c r="L2288" s="34"/>
      <c r="M2288" s="166" t="s">
        <v>1</v>
      </c>
      <c r="N2288" s="167" t="s">
        <v>42</v>
      </c>
      <c r="O2288" s="59"/>
      <c r="P2288" s="168">
        <f t="shared" si="51"/>
        <v>0</v>
      </c>
      <c r="Q2288" s="168">
        <v>2.0000000000000002E-5</v>
      </c>
      <c r="R2288" s="168">
        <f t="shared" si="52"/>
        <v>3.0000000000000003E-4</v>
      </c>
      <c r="S2288" s="168">
        <v>0</v>
      </c>
      <c r="T2288" s="169">
        <f t="shared" si="53"/>
        <v>0</v>
      </c>
      <c r="U2288" s="33"/>
      <c r="V2288" s="33"/>
      <c r="W2288" s="33"/>
      <c r="X2288" s="33"/>
      <c r="Y2288" s="33"/>
      <c r="Z2288" s="33"/>
      <c r="AA2288" s="33"/>
      <c r="AB2288" s="33"/>
      <c r="AC2288" s="33"/>
      <c r="AD2288" s="33"/>
      <c r="AE2288" s="33"/>
      <c r="AR2288" s="170" t="s">
        <v>241</v>
      </c>
      <c r="AT2288" s="170" t="s">
        <v>152</v>
      </c>
      <c r="AU2288" s="170" t="s">
        <v>157</v>
      </c>
      <c r="AY2288" s="18" t="s">
        <v>150</v>
      </c>
      <c r="BE2288" s="171">
        <f t="shared" si="54"/>
        <v>0</v>
      </c>
      <c r="BF2288" s="171">
        <f t="shared" si="55"/>
        <v>0</v>
      </c>
      <c r="BG2288" s="171">
        <f t="shared" si="56"/>
        <v>0</v>
      </c>
      <c r="BH2288" s="171">
        <f t="shared" si="57"/>
        <v>0</v>
      </c>
      <c r="BI2288" s="171">
        <f t="shared" si="58"/>
        <v>0</v>
      </c>
      <c r="BJ2288" s="18" t="s">
        <v>157</v>
      </c>
      <c r="BK2288" s="172">
        <f t="shared" si="59"/>
        <v>0</v>
      </c>
      <c r="BL2288" s="18" t="s">
        <v>241</v>
      </c>
      <c r="BM2288" s="170" t="s">
        <v>2153</v>
      </c>
    </row>
    <row r="2289" spans="1:65" s="2" customFormat="1" ht="16.5" customHeight="1">
      <c r="A2289" s="33"/>
      <c r="B2289" s="158"/>
      <c r="C2289" s="205" t="s">
        <v>2154</v>
      </c>
      <c r="D2289" s="205" t="s">
        <v>368</v>
      </c>
      <c r="E2289" s="206" t="s">
        <v>2155</v>
      </c>
      <c r="F2289" s="207" t="s">
        <v>2156</v>
      </c>
      <c r="G2289" s="208" t="s">
        <v>350</v>
      </c>
      <c r="H2289" s="209">
        <v>18</v>
      </c>
      <c r="I2289" s="210"/>
      <c r="J2289" s="209">
        <f t="shared" si="50"/>
        <v>0</v>
      </c>
      <c r="K2289" s="211"/>
      <c r="L2289" s="212"/>
      <c r="M2289" s="213" t="s">
        <v>1</v>
      </c>
      <c r="N2289" s="214" t="s">
        <v>42</v>
      </c>
      <c r="O2289" s="59"/>
      <c r="P2289" s="168">
        <f t="shared" si="51"/>
        <v>0</v>
      </c>
      <c r="Q2289" s="168">
        <v>5.9000000000000003E-4</v>
      </c>
      <c r="R2289" s="168">
        <f t="shared" si="52"/>
        <v>1.0620000000000001E-2</v>
      </c>
      <c r="S2289" s="168">
        <v>0</v>
      </c>
      <c r="T2289" s="169">
        <f t="shared" si="53"/>
        <v>0</v>
      </c>
      <c r="U2289" s="33"/>
      <c r="V2289" s="33"/>
      <c r="W2289" s="33"/>
      <c r="X2289" s="33"/>
      <c r="Y2289" s="33"/>
      <c r="Z2289" s="33"/>
      <c r="AA2289" s="33"/>
      <c r="AB2289" s="33"/>
      <c r="AC2289" s="33"/>
      <c r="AD2289" s="33"/>
      <c r="AE2289" s="33"/>
      <c r="AR2289" s="170" t="s">
        <v>361</v>
      </c>
      <c r="AT2289" s="170" t="s">
        <v>368</v>
      </c>
      <c r="AU2289" s="170" t="s">
        <v>157</v>
      </c>
      <c r="AY2289" s="18" t="s">
        <v>150</v>
      </c>
      <c r="BE2289" s="171">
        <f t="shared" si="54"/>
        <v>0</v>
      </c>
      <c r="BF2289" s="171">
        <f t="shared" si="55"/>
        <v>0</v>
      </c>
      <c r="BG2289" s="171">
        <f t="shared" si="56"/>
        <v>0</v>
      </c>
      <c r="BH2289" s="171">
        <f t="shared" si="57"/>
        <v>0</v>
      </c>
      <c r="BI2289" s="171">
        <f t="shared" si="58"/>
        <v>0</v>
      </c>
      <c r="BJ2289" s="18" t="s">
        <v>157</v>
      </c>
      <c r="BK2289" s="172">
        <f t="shared" si="59"/>
        <v>0</v>
      </c>
      <c r="BL2289" s="18" t="s">
        <v>241</v>
      </c>
      <c r="BM2289" s="170" t="s">
        <v>2157</v>
      </c>
    </row>
    <row r="2290" spans="1:65" s="14" customFormat="1" ht="11.25">
      <c r="B2290" s="181"/>
      <c r="D2290" s="174" t="s">
        <v>167</v>
      </c>
      <c r="E2290" s="182" t="s">
        <v>1</v>
      </c>
      <c r="F2290" s="183" t="s">
        <v>2158</v>
      </c>
      <c r="H2290" s="184">
        <v>18</v>
      </c>
      <c r="I2290" s="185"/>
      <c r="L2290" s="181"/>
      <c r="M2290" s="186"/>
      <c r="N2290" s="187"/>
      <c r="O2290" s="187"/>
      <c r="P2290" s="187"/>
      <c r="Q2290" s="187"/>
      <c r="R2290" s="187"/>
      <c r="S2290" s="187"/>
      <c r="T2290" s="188"/>
      <c r="AT2290" s="182" t="s">
        <v>167</v>
      </c>
      <c r="AU2290" s="182" t="s">
        <v>157</v>
      </c>
      <c r="AV2290" s="14" t="s">
        <v>157</v>
      </c>
      <c r="AW2290" s="14" t="s">
        <v>30</v>
      </c>
      <c r="AX2290" s="14" t="s">
        <v>81</v>
      </c>
      <c r="AY2290" s="182" t="s">
        <v>150</v>
      </c>
    </row>
    <row r="2291" spans="1:65" s="2" customFormat="1" ht="16.5" customHeight="1">
      <c r="A2291" s="33"/>
      <c r="B2291" s="158"/>
      <c r="C2291" s="205" t="s">
        <v>2159</v>
      </c>
      <c r="D2291" s="205" t="s">
        <v>368</v>
      </c>
      <c r="E2291" s="206" t="s">
        <v>2160</v>
      </c>
      <c r="F2291" s="207" t="s">
        <v>2161</v>
      </c>
      <c r="G2291" s="208" t="s">
        <v>350</v>
      </c>
      <c r="H2291" s="209">
        <v>1</v>
      </c>
      <c r="I2291" s="210"/>
      <c r="J2291" s="209">
        <f t="shared" ref="J2291:J2300" si="60">ROUND(I2291*H2291,3)</f>
        <v>0</v>
      </c>
      <c r="K2291" s="211"/>
      <c r="L2291" s="212"/>
      <c r="M2291" s="213" t="s">
        <v>1</v>
      </c>
      <c r="N2291" s="214" t="s">
        <v>42</v>
      </c>
      <c r="O2291" s="59"/>
      <c r="P2291" s="168">
        <f t="shared" ref="P2291:P2300" si="61">O2291*H2291</f>
        <v>0</v>
      </c>
      <c r="Q2291" s="168">
        <v>0</v>
      </c>
      <c r="R2291" s="168">
        <f t="shared" ref="R2291:R2300" si="62">Q2291*H2291</f>
        <v>0</v>
      </c>
      <c r="S2291" s="168">
        <v>0</v>
      </c>
      <c r="T2291" s="169">
        <f t="shared" ref="T2291:T2300" si="63">S2291*H2291</f>
        <v>0</v>
      </c>
      <c r="U2291" s="33"/>
      <c r="V2291" s="33"/>
      <c r="W2291" s="33"/>
      <c r="X2291" s="33"/>
      <c r="Y2291" s="33"/>
      <c r="Z2291" s="33"/>
      <c r="AA2291" s="33"/>
      <c r="AB2291" s="33"/>
      <c r="AC2291" s="33"/>
      <c r="AD2291" s="33"/>
      <c r="AE2291" s="33"/>
      <c r="AR2291" s="170" t="s">
        <v>361</v>
      </c>
      <c r="AT2291" s="170" t="s">
        <v>368</v>
      </c>
      <c r="AU2291" s="170" t="s">
        <v>157</v>
      </c>
      <c r="AY2291" s="18" t="s">
        <v>150</v>
      </c>
      <c r="BE2291" s="171">
        <f t="shared" ref="BE2291:BE2300" si="64">IF(N2291="základná",J2291,0)</f>
        <v>0</v>
      </c>
      <c r="BF2291" s="171">
        <f t="shared" ref="BF2291:BF2300" si="65">IF(N2291="znížená",J2291,0)</f>
        <v>0</v>
      </c>
      <c r="BG2291" s="171">
        <f t="shared" ref="BG2291:BG2300" si="66">IF(N2291="zákl. prenesená",J2291,0)</f>
        <v>0</v>
      </c>
      <c r="BH2291" s="171">
        <f t="shared" ref="BH2291:BH2300" si="67">IF(N2291="zníž. prenesená",J2291,0)</f>
        <v>0</v>
      </c>
      <c r="BI2291" s="171">
        <f t="shared" ref="BI2291:BI2300" si="68">IF(N2291="nulová",J2291,0)</f>
        <v>0</v>
      </c>
      <c r="BJ2291" s="18" t="s">
        <v>157</v>
      </c>
      <c r="BK2291" s="172">
        <f t="shared" ref="BK2291:BK2300" si="69">ROUND(I2291*H2291,3)</f>
        <v>0</v>
      </c>
      <c r="BL2291" s="18" t="s">
        <v>241</v>
      </c>
      <c r="BM2291" s="170" t="s">
        <v>2162</v>
      </c>
    </row>
    <row r="2292" spans="1:65" s="2" customFormat="1" ht="16.5" customHeight="1">
      <c r="A2292" s="33"/>
      <c r="B2292" s="158"/>
      <c r="C2292" s="205" t="s">
        <v>2163</v>
      </c>
      <c r="D2292" s="205" t="s">
        <v>368</v>
      </c>
      <c r="E2292" s="206" t="s">
        <v>2164</v>
      </c>
      <c r="F2292" s="207" t="s">
        <v>2165</v>
      </c>
      <c r="G2292" s="208" t="s">
        <v>350</v>
      </c>
      <c r="H2292" s="209">
        <v>1</v>
      </c>
      <c r="I2292" s="210"/>
      <c r="J2292" s="209">
        <f t="shared" si="60"/>
        <v>0</v>
      </c>
      <c r="K2292" s="211"/>
      <c r="L2292" s="212"/>
      <c r="M2292" s="213" t="s">
        <v>1</v>
      </c>
      <c r="N2292" s="214" t="s">
        <v>42</v>
      </c>
      <c r="O2292" s="59"/>
      <c r="P2292" s="168">
        <f t="shared" si="61"/>
        <v>0</v>
      </c>
      <c r="Q2292" s="168">
        <v>0</v>
      </c>
      <c r="R2292" s="168">
        <f t="shared" si="62"/>
        <v>0</v>
      </c>
      <c r="S2292" s="168">
        <v>0</v>
      </c>
      <c r="T2292" s="169">
        <f t="shared" si="63"/>
        <v>0</v>
      </c>
      <c r="U2292" s="33"/>
      <c r="V2292" s="33"/>
      <c r="W2292" s="33"/>
      <c r="X2292" s="33"/>
      <c r="Y2292" s="33"/>
      <c r="Z2292" s="33"/>
      <c r="AA2292" s="33"/>
      <c r="AB2292" s="33"/>
      <c r="AC2292" s="33"/>
      <c r="AD2292" s="33"/>
      <c r="AE2292" s="33"/>
      <c r="AR2292" s="170" t="s">
        <v>361</v>
      </c>
      <c r="AT2292" s="170" t="s">
        <v>368</v>
      </c>
      <c r="AU2292" s="170" t="s">
        <v>157</v>
      </c>
      <c r="AY2292" s="18" t="s">
        <v>150</v>
      </c>
      <c r="BE2292" s="171">
        <f t="shared" si="64"/>
        <v>0</v>
      </c>
      <c r="BF2292" s="171">
        <f t="shared" si="65"/>
        <v>0</v>
      </c>
      <c r="BG2292" s="171">
        <f t="shared" si="66"/>
        <v>0</v>
      </c>
      <c r="BH2292" s="171">
        <f t="shared" si="67"/>
        <v>0</v>
      </c>
      <c r="BI2292" s="171">
        <f t="shared" si="68"/>
        <v>0</v>
      </c>
      <c r="BJ2292" s="18" t="s">
        <v>157</v>
      </c>
      <c r="BK2292" s="172">
        <f t="shared" si="69"/>
        <v>0</v>
      </c>
      <c r="BL2292" s="18" t="s">
        <v>241</v>
      </c>
      <c r="BM2292" s="170" t="s">
        <v>2166</v>
      </c>
    </row>
    <row r="2293" spans="1:65" s="2" customFormat="1" ht="16.5" customHeight="1">
      <c r="A2293" s="33"/>
      <c r="B2293" s="158"/>
      <c r="C2293" s="205" t="s">
        <v>2167</v>
      </c>
      <c r="D2293" s="205" t="s">
        <v>368</v>
      </c>
      <c r="E2293" s="206" t="s">
        <v>2168</v>
      </c>
      <c r="F2293" s="207" t="s">
        <v>2169</v>
      </c>
      <c r="G2293" s="208" t="s">
        <v>350</v>
      </c>
      <c r="H2293" s="209">
        <v>1</v>
      </c>
      <c r="I2293" s="210"/>
      <c r="J2293" s="209">
        <f t="shared" si="60"/>
        <v>0</v>
      </c>
      <c r="K2293" s="211"/>
      <c r="L2293" s="212"/>
      <c r="M2293" s="213" t="s">
        <v>1</v>
      </c>
      <c r="N2293" s="214" t="s">
        <v>42</v>
      </c>
      <c r="O2293" s="59"/>
      <c r="P2293" s="168">
        <f t="shared" si="61"/>
        <v>0</v>
      </c>
      <c r="Q2293" s="168">
        <v>1E-3</v>
      </c>
      <c r="R2293" s="168">
        <f t="shared" si="62"/>
        <v>1E-3</v>
      </c>
      <c r="S2293" s="168">
        <v>0</v>
      </c>
      <c r="T2293" s="169">
        <f t="shared" si="63"/>
        <v>0</v>
      </c>
      <c r="U2293" s="33"/>
      <c r="V2293" s="33"/>
      <c r="W2293" s="33"/>
      <c r="X2293" s="33"/>
      <c r="Y2293" s="33"/>
      <c r="Z2293" s="33"/>
      <c r="AA2293" s="33"/>
      <c r="AB2293" s="33"/>
      <c r="AC2293" s="33"/>
      <c r="AD2293" s="33"/>
      <c r="AE2293" s="33"/>
      <c r="AR2293" s="170" t="s">
        <v>361</v>
      </c>
      <c r="AT2293" s="170" t="s">
        <v>368</v>
      </c>
      <c r="AU2293" s="170" t="s">
        <v>157</v>
      </c>
      <c r="AY2293" s="18" t="s">
        <v>150</v>
      </c>
      <c r="BE2293" s="171">
        <f t="shared" si="64"/>
        <v>0</v>
      </c>
      <c r="BF2293" s="171">
        <f t="shared" si="65"/>
        <v>0</v>
      </c>
      <c r="BG2293" s="171">
        <f t="shared" si="66"/>
        <v>0</v>
      </c>
      <c r="BH2293" s="171">
        <f t="shared" si="67"/>
        <v>0</v>
      </c>
      <c r="BI2293" s="171">
        <f t="shared" si="68"/>
        <v>0</v>
      </c>
      <c r="BJ2293" s="18" t="s">
        <v>157</v>
      </c>
      <c r="BK2293" s="172">
        <f t="shared" si="69"/>
        <v>0</v>
      </c>
      <c r="BL2293" s="18" t="s">
        <v>241</v>
      </c>
      <c r="BM2293" s="170" t="s">
        <v>2170</v>
      </c>
    </row>
    <row r="2294" spans="1:65" s="2" customFormat="1" ht="16.5" customHeight="1">
      <c r="A2294" s="33"/>
      <c r="B2294" s="158"/>
      <c r="C2294" s="205" t="s">
        <v>2171</v>
      </c>
      <c r="D2294" s="205" t="s">
        <v>368</v>
      </c>
      <c r="E2294" s="206" t="s">
        <v>2172</v>
      </c>
      <c r="F2294" s="207" t="s">
        <v>2173</v>
      </c>
      <c r="G2294" s="208" t="s">
        <v>350</v>
      </c>
      <c r="H2294" s="209">
        <v>1</v>
      </c>
      <c r="I2294" s="210"/>
      <c r="J2294" s="209">
        <f t="shared" si="60"/>
        <v>0</v>
      </c>
      <c r="K2294" s="211"/>
      <c r="L2294" s="212"/>
      <c r="M2294" s="213" t="s">
        <v>1</v>
      </c>
      <c r="N2294" s="214" t="s">
        <v>42</v>
      </c>
      <c r="O2294" s="59"/>
      <c r="P2294" s="168">
        <f t="shared" si="61"/>
        <v>0</v>
      </c>
      <c r="Q2294" s="168">
        <v>3.5000000000000001E-3</v>
      </c>
      <c r="R2294" s="168">
        <f t="shared" si="62"/>
        <v>3.5000000000000001E-3</v>
      </c>
      <c r="S2294" s="168">
        <v>0</v>
      </c>
      <c r="T2294" s="169">
        <f t="shared" si="63"/>
        <v>0</v>
      </c>
      <c r="U2294" s="33"/>
      <c r="V2294" s="33"/>
      <c r="W2294" s="33"/>
      <c r="X2294" s="33"/>
      <c r="Y2294" s="33"/>
      <c r="Z2294" s="33"/>
      <c r="AA2294" s="33"/>
      <c r="AB2294" s="33"/>
      <c r="AC2294" s="33"/>
      <c r="AD2294" s="33"/>
      <c r="AE2294" s="33"/>
      <c r="AR2294" s="170" t="s">
        <v>361</v>
      </c>
      <c r="AT2294" s="170" t="s">
        <v>368</v>
      </c>
      <c r="AU2294" s="170" t="s">
        <v>157</v>
      </c>
      <c r="AY2294" s="18" t="s">
        <v>150</v>
      </c>
      <c r="BE2294" s="171">
        <f t="shared" si="64"/>
        <v>0</v>
      </c>
      <c r="BF2294" s="171">
        <f t="shared" si="65"/>
        <v>0</v>
      </c>
      <c r="BG2294" s="171">
        <f t="shared" si="66"/>
        <v>0</v>
      </c>
      <c r="BH2294" s="171">
        <f t="shared" si="67"/>
        <v>0</v>
      </c>
      <c r="BI2294" s="171">
        <f t="shared" si="68"/>
        <v>0</v>
      </c>
      <c r="BJ2294" s="18" t="s">
        <v>157</v>
      </c>
      <c r="BK2294" s="172">
        <f t="shared" si="69"/>
        <v>0</v>
      </c>
      <c r="BL2294" s="18" t="s">
        <v>241</v>
      </c>
      <c r="BM2294" s="170" t="s">
        <v>2174</v>
      </c>
    </row>
    <row r="2295" spans="1:65" s="2" customFormat="1" ht="36" customHeight="1">
      <c r="A2295" s="33"/>
      <c r="B2295" s="158"/>
      <c r="C2295" s="159" t="s">
        <v>2175</v>
      </c>
      <c r="D2295" s="159" t="s">
        <v>152</v>
      </c>
      <c r="E2295" s="160" t="s">
        <v>2176</v>
      </c>
      <c r="F2295" s="161" t="s">
        <v>2177</v>
      </c>
      <c r="G2295" s="162" t="s">
        <v>350</v>
      </c>
      <c r="H2295" s="163">
        <v>2</v>
      </c>
      <c r="I2295" s="164"/>
      <c r="J2295" s="163">
        <f t="shared" si="60"/>
        <v>0</v>
      </c>
      <c r="K2295" s="165"/>
      <c r="L2295" s="34"/>
      <c r="M2295" s="166" t="s">
        <v>1</v>
      </c>
      <c r="N2295" s="167" t="s">
        <v>42</v>
      </c>
      <c r="O2295" s="59"/>
      <c r="P2295" s="168">
        <f t="shared" si="61"/>
        <v>0</v>
      </c>
      <c r="Q2295" s="168">
        <v>2.0000000000000002E-5</v>
      </c>
      <c r="R2295" s="168">
        <f t="shared" si="62"/>
        <v>4.0000000000000003E-5</v>
      </c>
      <c r="S2295" s="168">
        <v>0</v>
      </c>
      <c r="T2295" s="169">
        <f t="shared" si="63"/>
        <v>0</v>
      </c>
      <c r="U2295" s="33"/>
      <c r="V2295" s="33"/>
      <c r="W2295" s="33"/>
      <c r="X2295" s="33"/>
      <c r="Y2295" s="33"/>
      <c r="Z2295" s="33"/>
      <c r="AA2295" s="33"/>
      <c r="AB2295" s="33"/>
      <c r="AC2295" s="33"/>
      <c r="AD2295" s="33"/>
      <c r="AE2295" s="33"/>
      <c r="AR2295" s="170" t="s">
        <v>241</v>
      </c>
      <c r="AT2295" s="170" t="s">
        <v>152</v>
      </c>
      <c r="AU2295" s="170" t="s">
        <v>157</v>
      </c>
      <c r="AY2295" s="18" t="s">
        <v>150</v>
      </c>
      <c r="BE2295" s="171">
        <f t="shared" si="64"/>
        <v>0</v>
      </c>
      <c r="BF2295" s="171">
        <f t="shared" si="65"/>
        <v>0</v>
      </c>
      <c r="BG2295" s="171">
        <f t="shared" si="66"/>
        <v>0</v>
      </c>
      <c r="BH2295" s="171">
        <f t="shared" si="67"/>
        <v>0</v>
      </c>
      <c r="BI2295" s="171">
        <f t="shared" si="68"/>
        <v>0</v>
      </c>
      <c r="BJ2295" s="18" t="s">
        <v>157</v>
      </c>
      <c r="BK2295" s="172">
        <f t="shared" si="69"/>
        <v>0</v>
      </c>
      <c r="BL2295" s="18" t="s">
        <v>241</v>
      </c>
      <c r="BM2295" s="170" t="s">
        <v>2178</v>
      </c>
    </row>
    <row r="2296" spans="1:65" s="2" customFormat="1" ht="16.5" customHeight="1">
      <c r="A2296" s="33"/>
      <c r="B2296" s="158"/>
      <c r="C2296" s="205" t="s">
        <v>2179</v>
      </c>
      <c r="D2296" s="205" t="s">
        <v>368</v>
      </c>
      <c r="E2296" s="206" t="s">
        <v>2180</v>
      </c>
      <c r="F2296" s="207" t="s">
        <v>2181</v>
      </c>
      <c r="G2296" s="208" t="s">
        <v>350</v>
      </c>
      <c r="H2296" s="209">
        <v>2</v>
      </c>
      <c r="I2296" s="210"/>
      <c r="J2296" s="209">
        <f t="shared" si="60"/>
        <v>0</v>
      </c>
      <c r="K2296" s="211"/>
      <c r="L2296" s="212"/>
      <c r="M2296" s="213" t="s">
        <v>1</v>
      </c>
      <c r="N2296" s="214" t="s">
        <v>42</v>
      </c>
      <c r="O2296" s="59"/>
      <c r="P2296" s="168">
        <f t="shared" si="61"/>
        <v>0</v>
      </c>
      <c r="Q2296" s="168">
        <v>2.3500000000000001E-3</v>
      </c>
      <c r="R2296" s="168">
        <f t="shared" si="62"/>
        <v>4.7000000000000002E-3</v>
      </c>
      <c r="S2296" s="168">
        <v>0</v>
      </c>
      <c r="T2296" s="169">
        <f t="shared" si="63"/>
        <v>0</v>
      </c>
      <c r="U2296" s="33"/>
      <c r="V2296" s="33"/>
      <c r="W2296" s="33"/>
      <c r="X2296" s="33"/>
      <c r="Y2296" s="33"/>
      <c r="Z2296" s="33"/>
      <c r="AA2296" s="33"/>
      <c r="AB2296" s="33"/>
      <c r="AC2296" s="33"/>
      <c r="AD2296" s="33"/>
      <c r="AE2296" s="33"/>
      <c r="AR2296" s="170" t="s">
        <v>361</v>
      </c>
      <c r="AT2296" s="170" t="s">
        <v>368</v>
      </c>
      <c r="AU2296" s="170" t="s">
        <v>157</v>
      </c>
      <c r="AY2296" s="18" t="s">
        <v>150</v>
      </c>
      <c r="BE2296" s="171">
        <f t="shared" si="64"/>
        <v>0</v>
      </c>
      <c r="BF2296" s="171">
        <f t="shared" si="65"/>
        <v>0</v>
      </c>
      <c r="BG2296" s="171">
        <f t="shared" si="66"/>
        <v>0</v>
      </c>
      <c r="BH2296" s="171">
        <f t="shared" si="67"/>
        <v>0</v>
      </c>
      <c r="BI2296" s="171">
        <f t="shared" si="68"/>
        <v>0</v>
      </c>
      <c r="BJ2296" s="18" t="s">
        <v>157</v>
      </c>
      <c r="BK2296" s="172">
        <f t="shared" si="69"/>
        <v>0</v>
      </c>
      <c r="BL2296" s="18" t="s">
        <v>241</v>
      </c>
      <c r="BM2296" s="170" t="s">
        <v>2182</v>
      </c>
    </row>
    <row r="2297" spans="1:65" s="2" customFormat="1" ht="36" customHeight="1">
      <c r="A2297" s="33"/>
      <c r="B2297" s="158"/>
      <c r="C2297" s="159" t="s">
        <v>2183</v>
      </c>
      <c r="D2297" s="159" t="s">
        <v>152</v>
      </c>
      <c r="E2297" s="160" t="s">
        <v>2184</v>
      </c>
      <c r="F2297" s="161" t="s">
        <v>2185</v>
      </c>
      <c r="G2297" s="162" t="s">
        <v>350</v>
      </c>
      <c r="H2297" s="163">
        <v>1</v>
      </c>
      <c r="I2297" s="164"/>
      <c r="J2297" s="163">
        <f t="shared" si="60"/>
        <v>0</v>
      </c>
      <c r="K2297" s="165"/>
      <c r="L2297" s="34"/>
      <c r="M2297" s="166" t="s">
        <v>1</v>
      </c>
      <c r="N2297" s="167" t="s">
        <v>42</v>
      </c>
      <c r="O2297" s="59"/>
      <c r="P2297" s="168">
        <f t="shared" si="61"/>
        <v>0</v>
      </c>
      <c r="Q2297" s="168">
        <v>2.0000000000000002E-5</v>
      </c>
      <c r="R2297" s="168">
        <f t="shared" si="62"/>
        <v>2.0000000000000002E-5</v>
      </c>
      <c r="S2297" s="168">
        <v>0</v>
      </c>
      <c r="T2297" s="169">
        <f t="shared" si="63"/>
        <v>0</v>
      </c>
      <c r="U2297" s="33"/>
      <c r="V2297" s="33"/>
      <c r="W2297" s="33"/>
      <c r="X2297" s="33"/>
      <c r="Y2297" s="33"/>
      <c r="Z2297" s="33"/>
      <c r="AA2297" s="33"/>
      <c r="AB2297" s="33"/>
      <c r="AC2297" s="33"/>
      <c r="AD2297" s="33"/>
      <c r="AE2297" s="33"/>
      <c r="AR2297" s="170" t="s">
        <v>241</v>
      </c>
      <c r="AT2297" s="170" t="s">
        <v>152</v>
      </c>
      <c r="AU2297" s="170" t="s">
        <v>157</v>
      </c>
      <c r="AY2297" s="18" t="s">
        <v>150</v>
      </c>
      <c r="BE2297" s="171">
        <f t="shared" si="64"/>
        <v>0</v>
      </c>
      <c r="BF2297" s="171">
        <f t="shared" si="65"/>
        <v>0</v>
      </c>
      <c r="BG2297" s="171">
        <f t="shared" si="66"/>
        <v>0</v>
      </c>
      <c r="BH2297" s="171">
        <f t="shared" si="67"/>
        <v>0</v>
      </c>
      <c r="BI2297" s="171">
        <f t="shared" si="68"/>
        <v>0</v>
      </c>
      <c r="BJ2297" s="18" t="s">
        <v>157</v>
      </c>
      <c r="BK2297" s="172">
        <f t="shared" si="69"/>
        <v>0</v>
      </c>
      <c r="BL2297" s="18" t="s">
        <v>241</v>
      </c>
      <c r="BM2297" s="170" t="s">
        <v>2186</v>
      </c>
    </row>
    <row r="2298" spans="1:65" s="2" customFormat="1" ht="16.5" customHeight="1">
      <c r="A2298" s="33"/>
      <c r="B2298" s="158"/>
      <c r="C2298" s="205" t="s">
        <v>2187</v>
      </c>
      <c r="D2298" s="205" t="s">
        <v>368</v>
      </c>
      <c r="E2298" s="206" t="s">
        <v>2188</v>
      </c>
      <c r="F2298" s="207" t="s">
        <v>2189</v>
      </c>
      <c r="G2298" s="208" t="s">
        <v>350</v>
      </c>
      <c r="H2298" s="209">
        <v>1</v>
      </c>
      <c r="I2298" s="210"/>
      <c r="J2298" s="209">
        <f t="shared" si="60"/>
        <v>0</v>
      </c>
      <c r="K2298" s="211"/>
      <c r="L2298" s="212"/>
      <c r="M2298" s="213" t="s">
        <v>1</v>
      </c>
      <c r="N2298" s="214" t="s">
        <v>42</v>
      </c>
      <c r="O2298" s="59"/>
      <c r="P2298" s="168">
        <f t="shared" si="61"/>
        <v>0</v>
      </c>
      <c r="Q2298" s="168">
        <v>3.5000000000000001E-3</v>
      </c>
      <c r="R2298" s="168">
        <f t="shared" si="62"/>
        <v>3.5000000000000001E-3</v>
      </c>
      <c r="S2298" s="168">
        <v>0</v>
      </c>
      <c r="T2298" s="169">
        <f t="shared" si="63"/>
        <v>0</v>
      </c>
      <c r="U2298" s="33"/>
      <c r="V2298" s="33"/>
      <c r="W2298" s="33"/>
      <c r="X2298" s="33"/>
      <c r="Y2298" s="33"/>
      <c r="Z2298" s="33"/>
      <c r="AA2298" s="33"/>
      <c r="AB2298" s="33"/>
      <c r="AC2298" s="33"/>
      <c r="AD2298" s="33"/>
      <c r="AE2298" s="33"/>
      <c r="AR2298" s="170" t="s">
        <v>361</v>
      </c>
      <c r="AT2298" s="170" t="s">
        <v>368</v>
      </c>
      <c r="AU2298" s="170" t="s">
        <v>157</v>
      </c>
      <c r="AY2298" s="18" t="s">
        <v>150</v>
      </c>
      <c r="BE2298" s="171">
        <f t="shared" si="64"/>
        <v>0</v>
      </c>
      <c r="BF2298" s="171">
        <f t="shared" si="65"/>
        <v>0</v>
      </c>
      <c r="BG2298" s="171">
        <f t="shared" si="66"/>
        <v>0</v>
      </c>
      <c r="BH2298" s="171">
        <f t="shared" si="67"/>
        <v>0</v>
      </c>
      <c r="BI2298" s="171">
        <f t="shared" si="68"/>
        <v>0</v>
      </c>
      <c r="BJ2298" s="18" t="s">
        <v>157</v>
      </c>
      <c r="BK2298" s="172">
        <f t="shared" si="69"/>
        <v>0</v>
      </c>
      <c r="BL2298" s="18" t="s">
        <v>241</v>
      </c>
      <c r="BM2298" s="170" t="s">
        <v>2190</v>
      </c>
    </row>
    <row r="2299" spans="1:65" s="2" customFormat="1" ht="24" customHeight="1">
      <c r="A2299" s="33"/>
      <c r="B2299" s="158"/>
      <c r="C2299" s="159" t="s">
        <v>2191</v>
      </c>
      <c r="D2299" s="159" t="s">
        <v>152</v>
      </c>
      <c r="E2299" s="160" t="s">
        <v>2192</v>
      </c>
      <c r="F2299" s="161" t="s">
        <v>2193</v>
      </c>
      <c r="G2299" s="162" t="s">
        <v>2194</v>
      </c>
      <c r="H2299" s="163">
        <v>3</v>
      </c>
      <c r="I2299" s="164"/>
      <c r="J2299" s="163">
        <f t="shared" si="60"/>
        <v>0</v>
      </c>
      <c r="K2299" s="165"/>
      <c r="L2299" s="34"/>
      <c r="M2299" s="166" t="s">
        <v>1</v>
      </c>
      <c r="N2299" s="167" t="s">
        <v>42</v>
      </c>
      <c r="O2299" s="59"/>
      <c r="P2299" s="168">
        <f t="shared" si="61"/>
        <v>0</v>
      </c>
      <c r="Q2299" s="168">
        <v>0</v>
      </c>
      <c r="R2299" s="168">
        <f t="shared" si="62"/>
        <v>0</v>
      </c>
      <c r="S2299" s="168">
        <v>0</v>
      </c>
      <c r="T2299" s="169">
        <f t="shared" si="63"/>
        <v>0</v>
      </c>
      <c r="U2299" s="33"/>
      <c r="V2299" s="33"/>
      <c r="W2299" s="33"/>
      <c r="X2299" s="33"/>
      <c r="Y2299" s="33"/>
      <c r="Z2299" s="33"/>
      <c r="AA2299" s="33"/>
      <c r="AB2299" s="33"/>
      <c r="AC2299" s="33"/>
      <c r="AD2299" s="33"/>
      <c r="AE2299" s="33"/>
      <c r="AR2299" s="170" t="s">
        <v>241</v>
      </c>
      <c r="AT2299" s="170" t="s">
        <v>152</v>
      </c>
      <c r="AU2299" s="170" t="s">
        <v>157</v>
      </c>
      <c r="AY2299" s="18" t="s">
        <v>150</v>
      </c>
      <c r="BE2299" s="171">
        <f t="shared" si="64"/>
        <v>0</v>
      </c>
      <c r="BF2299" s="171">
        <f t="shared" si="65"/>
        <v>0</v>
      </c>
      <c r="BG2299" s="171">
        <f t="shared" si="66"/>
        <v>0</v>
      </c>
      <c r="BH2299" s="171">
        <f t="shared" si="67"/>
        <v>0</v>
      </c>
      <c r="BI2299" s="171">
        <f t="shared" si="68"/>
        <v>0</v>
      </c>
      <c r="BJ2299" s="18" t="s">
        <v>157</v>
      </c>
      <c r="BK2299" s="172">
        <f t="shared" si="69"/>
        <v>0</v>
      </c>
      <c r="BL2299" s="18" t="s">
        <v>241</v>
      </c>
      <c r="BM2299" s="170" t="s">
        <v>2195</v>
      </c>
    </row>
    <row r="2300" spans="1:65" s="2" customFormat="1" ht="24" customHeight="1">
      <c r="A2300" s="33"/>
      <c r="B2300" s="158"/>
      <c r="C2300" s="159" t="s">
        <v>2196</v>
      </c>
      <c r="D2300" s="159" t="s">
        <v>152</v>
      </c>
      <c r="E2300" s="160" t="s">
        <v>2197</v>
      </c>
      <c r="F2300" s="161" t="s">
        <v>2198</v>
      </c>
      <c r="G2300" s="162" t="s">
        <v>459</v>
      </c>
      <c r="H2300" s="163">
        <v>1790</v>
      </c>
      <c r="I2300" s="164"/>
      <c r="J2300" s="163">
        <f t="shared" si="60"/>
        <v>0</v>
      </c>
      <c r="K2300" s="165"/>
      <c r="L2300" s="34"/>
      <c r="M2300" s="166" t="s">
        <v>1</v>
      </c>
      <c r="N2300" s="167" t="s">
        <v>42</v>
      </c>
      <c r="O2300" s="59"/>
      <c r="P2300" s="168">
        <f t="shared" si="61"/>
        <v>0</v>
      </c>
      <c r="Q2300" s="168">
        <v>1.8000000000000001E-4</v>
      </c>
      <c r="R2300" s="168">
        <f t="shared" si="62"/>
        <v>0.32220000000000004</v>
      </c>
      <c r="S2300" s="168">
        <v>0</v>
      </c>
      <c r="T2300" s="169">
        <f t="shared" si="63"/>
        <v>0</v>
      </c>
      <c r="U2300" s="33"/>
      <c r="V2300" s="33"/>
      <c r="W2300" s="33"/>
      <c r="X2300" s="33"/>
      <c r="Y2300" s="33"/>
      <c r="Z2300" s="33"/>
      <c r="AA2300" s="33"/>
      <c r="AB2300" s="33"/>
      <c r="AC2300" s="33"/>
      <c r="AD2300" s="33"/>
      <c r="AE2300" s="33"/>
      <c r="AR2300" s="170" t="s">
        <v>241</v>
      </c>
      <c r="AT2300" s="170" t="s">
        <v>152</v>
      </c>
      <c r="AU2300" s="170" t="s">
        <v>157</v>
      </c>
      <c r="AY2300" s="18" t="s">
        <v>150</v>
      </c>
      <c r="BE2300" s="171">
        <f t="shared" si="64"/>
        <v>0</v>
      </c>
      <c r="BF2300" s="171">
        <f t="shared" si="65"/>
        <v>0</v>
      </c>
      <c r="BG2300" s="171">
        <f t="shared" si="66"/>
        <v>0</v>
      </c>
      <c r="BH2300" s="171">
        <f t="shared" si="67"/>
        <v>0</v>
      </c>
      <c r="BI2300" s="171">
        <f t="shared" si="68"/>
        <v>0</v>
      </c>
      <c r="BJ2300" s="18" t="s">
        <v>157</v>
      </c>
      <c r="BK2300" s="172">
        <f t="shared" si="69"/>
        <v>0</v>
      </c>
      <c r="BL2300" s="18" t="s">
        <v>241</v>
      </c>
      <c r="BM2300" s="170" t="s">
        <v>2199</v>
      </c>
    </row>
    <row r="2301" spans="1:65" s="14" customFormat="1" ht="11.25">
      <c r="B2301" s="181"/>
      <c r="D2301" s="174" t="s">
        <v>167</v>
      </c>
      <c r="E2301" s="182" t="s">
        <v>1</v>
      </c>
      <c r="F2301" s="183" t="s">
        <v>2200</v>
      </c>
      <c r="H2301" s="184">
        <v>1790</v>
      </c>
      <c r="I2301" s="185"/>
      <c r="L2301" s="181"/>
      <c r="M2301" s="186"/>
      <c r="N2301" s="187"/>
      <c r="O2301" s="187"/>
      <c r="P2301" s="187"/>
      <c r="Q2301" s="187"/>
      <c r="R2301" s="187"/>
      <c r="S2301" s="187"/>
      <c r="T2301" s="188"/>
      <c r="AT2301" s="182" t="s">
        <v>167</v>
      </c>
      <c r="AU2301" s="182" t="s">
        <v>157</v>
      </c>
      <c r="AV2301" s="14" t="s">
        <v>157</v>
      </c>
      <c r="AW2301" s="14" t="s">
        <v>30</v>
      </c>
      <c r="AX2301" s="14" t="s">
        <v>81</v>
      </c>
      <c r="AY2301" s="182" t="s">
        <v>150</v>
      </c>
    </row>
    <row r="2302" spans="1:65" s="2" customFormat="1" ht="24" customHeight="1">
      <c r="A2302" s="33"/>
      <c r="B2302" s="158"/>
      <c r="C2302" s="159" t="s">
        <v>2201</v>
      </c>
      <c r="D2302" s="159" t="s">
        <v>152</v>
      </c>
      <c r="E2302" s="160" t="s">
        <v>2202</v>
      </c>
      <c r="F2302" s="161" t="s">
        <v>2203</v>
      </c>
      <c r="G2302" s="162" t="s">
        <v>459</v>
      </c>
      <c r="H2302" s="163">
        <v>1790</v>
      </c>
      <c r="I2302" s="164"/>
      <c r="J2302" s="163">
        <f>ROUND(I2302*H2302,3)</f>
        <v>0</v>
      </c>
      <c r="K2302" s="165"/>
      <c r="L2302" s="34"/>
      <c r="M2302" s="166" t="s">
        <v>1</v>
      </c>
      <c r="N2302" s="167" t="s">
        <v>42</v>
      </c>
      <c r="O2302" s="59"/>
      <c r="P2302" s="168">
        <f>O2302*H2302</f>
        <v>0</v>
      </c>
      <c r="Q2302" s="168">
        <v>0</v>
      </c>
      <c r="R2302" s="168">
        <f>Q2302*H2302</f>
        <v>0</v>
      </c>
      <c r="S2302" s="168">
        <v>0</v>
      </c>
      <c r="T2302" s="169">
        <f>S2302*H2302</f>
        <v>0</v>
      </c>
      <c r="U2302" s="33"/>
      <c r="V2302" s="33"/>
      <c r="W2302" s="33"/>
      <c r="X2302" s="33"/>
      <c r="Y2302" s="33"/>
      <c r="Z2302" s="33"/>
      <c r="AA2302" s="33"/>
      <c r="AB2302" s="33"/>
      <c r="AC2302" s="33"/>
      <c r="AD2302" s="33"/>
      <c r="AE2302" s="33"/>
      <c r="AR2302" s="170" t="s">
        <v>241</v>
      </c>
      <c r="AT2302" s="170" t="s">
        <v>152</v>
      </c>
      <c r="AU2302" s="170" t="s">
        <v>157</v>
      </c>
      <c r="AY2302" s="18" t="s">
        <v>150</v>
      </c>
      <c r="BE2302" s="171">
        <f>IF(N2302="základná",J2302,0)</f>
        <v>0</v>
      </c>
      <c r="BF2302" s="171">
        <f>IF(N2302="znížená",J2302,0)</f>
        <v>0</v>
      </c>
      <c r="BG2302" s="171">
        <f>IF(N2302="zákl. prenesená",J2302,0)</f>
        <v>0</v>
      </c>
      <c r="BH2302" s="171">
        <f>IF(N2302="zníž. prenesená",J2302,0)</f>
        <v>0</v>
      </c>
      <c r="BI2302" s="171">
        <f>IF(N2302="nulová",J2302,0)</f>
        <v>0</v>
      </c>
      <c r="BJ2302" s="18" t="s">
        <v>157</v>
      </c>
      <c r="BK2302" s="172">
        <f>ROUND(I2302*H2302,3)</f>
        <v>0</v>
      </c>
      <c r="BL2302" s="18" t="s">
        <v>241</v>
      </c>
      <c r="BM2302" s="170" t="s">
        <v>2204</v>
      </c>
    </row>
    <row r="2303" spans="1:65" s="2" customFormat="1" ht="24" customHeight="1">
      <c r="A2303" s="33"/>
      <c r="B2303" s="158"/>
      <c r="C2303" s="159" t="s">
        <v>2205</v>
      </c>
      <c r="D2303" s="159" t="s">
        <v>152</v>
      </c>
      <c r="E2303" s="160" t="s">
        <v>2206</v>
      </c>
      <c r="F2303" s="161" t="s">
        <v>2207</v>
      </c>
      <c r="G2303" s="162" t="s">
        <v>1757</v>
      </c>
      <c r="H2303" s="164"/>
      <c r="I2303" s="164"/>
      <c r="J2303" s="163">
        <f>ROUND(I2303*H2303,3)</f>
        <v>0</v>
      </c>
      <c r="K2303" s="165"/>
      <c r="L2303" s="34"/>
      <c r="M2303" s="166" t="s">
        <v>1</v>
      </c>
      <c r="N2303" s="167" t="s">
        <v>42</v>
      </c>
      <c r="O2303" s="59"/>
      <c r="P2303" s="168">
        <f>O2303*H2303</f>
        <v>0</v>
      </c>
      <c r="Q2303" s="168">
        <v>0</v>
      </c>
      <c r="R2303" s="168">
        <f>Q2303*H2303</f>
        <v>0</v>
      </c>
      <c r="S2303" s="168">
        <v>0</v>
      </c>
      <c r="T2303" s="169">
        <f>S2303*H2303</f>
        <v>0</v>
      </c>
      <c r="U2303" s="33"/>
      <c r="V2303" s="33"/>
      <c r="W2303" s="33"/>
      <c r="X2303" s="33"/>
      <c r="Y2303" s="33"/>
      <c r="Z2303" s="33"/>
      <c r="AA2303" s="33"/>
      <c r="AB2303" s="33"/>
      <c r="AC2303" s="33"/>
      <c r="AD2303" s="33"/>
      <c r="AE2303" s="33"/>
      <c r="AR2303" s="170" t="s">
        <v>241</v>
      </c>
      <c r="AT2303" s="170" t="s">
        <v>152</v>
      </c>
      <c r="AU2303" s="170" t="s">
        <v>157</v>
      </c>
      <c r="AY2303" s="18" t="s">
        <v>150</v>
      </c>
      <c r="BE2303" s="171">
        <f>IF(N2303="základná",J2303,0)</f>
        <v>0</v>
      </c>
      <c r="BF2303" s="171">
        <f>IF(N2303="znížená",J2303,0)</f>
        <v>0</v>
      </c>
      <c r="BG2303" s="171">
        <f>IF(N2303="zákl. prenesená",J2303,0)</f>
        <v>0</v>
      </c>
      <c r="BH2303" s="171">
        <f>IF(N2303="zníž. prenesená",J2303,0)</f>
        <v>0</v>
      </c>
      <c r="BI2303" s="171">
        <f>IF(N2303="nulová",J2303,0)</f>
        <v>0</v>
      </c>
      <c r="BJ2303" s="18" t="s">
        <v>157</v>
      </c>
      <c r="BK2303" s="172">
        <f>ROUND(I2303*H2303,3)</f>
        <v>0</v>
      </c>
      <c r="BL2303" s="18" t="s">
        <v>241</v>
      </c>
      <c r="BM2303" s="170" t="s">
        <v>2208</v>
      </c>
    </row>
    <row r="2304" spans="1:65" s="2" customFormat="1" ht="16.5" customHeight="1">
      <c r="A2304" s="33"/>
      <c r="B2304" s="158"/>
      <c r="C2304" s="159" t="s">
        <v>2209</v>
      </c>
      <c r="D2304" s="159" t="s">
        <v>152</v>
      </c>
      <c r="E2304" s="160" t="s">
        <v>2210</v>
      </c>
      <c r="F2304" s="161" t="s">
        <v>2211</v>
      </c>
      <c r="G2304" s="162" t="s">
        <v>1669</v>
      </c>
      <c r="H2304" s="163">
        <v>1</v>
      </c>
      <c r="I2304" s="164"/>
      <c r="J2304" s="163">
        <f>ROUND(I2304*H2304,3)</f>
        <v>0</v>
      </c>
      <c r="K2304" s="165"/>
      <c r="L2304" s="34"/>
      <c r="M2304" s="166" t="s">
        <v>1</v>
      </c>
      <c r="N2304" s="167" t="s">
        <v>42</v>
      </c>
      <c r="O2304" s="59"/>
      <c r="P2304" s="168">
        <f>O2304*H2304</f>
        <v>0</v>
      </c>
      <c r="Q2304" s="168">
        <v>0</v>
      </c>
      <c r="R2304" s="168">
        <f>Q2304*H2304</f>
        <v>0</v>
      </c>
      <c r="S2304" s="168">
        <v>0.45600000000000002</v>
      </c>
      <c r="T2304" s="169">
        <f>S2304*H2304</f>
        <v>0.45600000000000002</v>
      </c>
      <c r="U2304" s="33"/>
      <c r="V2304" s="33"/>
      <c r="W2304" s="33"/>
      <c r="X2304" s="33"/>
      <c r="Y2304" s="33"/>
      <c r="Z2304" s="33"/>
      <c r="AA2304" s="33"/>
      <c r="AB2304" s="33"/>
      <c r="AC2304" s="33"/>
      <c r="AD2304" s="33"/>
      <c r="AE2304" s="33"/>
      <c r="AR2304" s="170" t="s">
        <v>241</v>
      </c>
      <c r="AT2304" s="170" t="s">
        <v>152</v>
      </c>
      <c r="AU2304" s="170" t="s">
        <v>157</v>
      </c>
      <c r="AY2304" s="18" t="s">
        <v>150</v>
      </c>
      <c r="BE2304" s="171">
        <f>IF(N2304="základná",J2304,0)</f>
        <v>0</v>
      </c>
      <c r="BF2304" s="171">
        <f>IF(N2304="znížená",J2304,0)</f>
        <v>0</v>
      </c>
      <c r="BG2304" s="171">
        <f>IF(N2304="zákl. prenesená",J2304,0)</f>
        <v>0</v>
      </c>
      <c r="BH2304" s="171">
        <f>IF(N2304="zníž. prenesená",J2304,0)</f>
        <v>0</v>
      </c>
      <c r="BI2304" s="171">
        <f>IF(N2304="nulová",J2304,0)</f>
        <v>0</v>
      </c>
      <c r="BJ2304" s="18" t="s">
        <v>157</v>
      </c>
      <c r="BK2304" s="172">
        <f>ROUND(I2304*H2304,3)</f>
        <v>0</v>
      </c>
      <c r="BL2304" s="18" t="s">
        <v>241</v>
      </c>
      <c r="BM2304" s="170" t="s">
        <v>2212</v>
      </c>
    </row>
    <row r="2305" spans="1:65" s="2" customFormat="1" ht="36" customHeight="1">
      <c r="A2305" s="33"/>
      <c r="B2305" s="158"/>
      <c r="C2305" s="159" t="s">
        <v>2213</v>
      </c>
      <c r="D2305" s="159" t="s">
        <v>152</v>
      </c>
      <c r="E2305" s="160" t="s">
        <v>2214</v>
      </c>
      <c r="F2305" s="161" t="s">
        <v>2215</v>
      </c>
      <c r="G2305" s="162" t="s">
        <v>1609</v>
      </c>
      <c r="H2305" s="163">
        <v>1</v>
      </c>
      <c r="I2305" s="164"/>
      <c r="J2305" s="163">
        <f>ROUND(I2305*H2305,3)</f>
        <v>0</v>
      </c>
      <c r="K2305" s="165"/>
      <c r="L2305" s="34"/>
      <c r="M2305" s="166" t="s">
        <v>1</v>
      </c>
      <c r="N2305" s="167" t="s">
        <v>42</v>
      </c>
      <c r="O2305" s="59"/>
      <c r="P2305" s="168">
        <f>O2305*H2305</f>
        <v>0</v>
      </c>
      <c r="Q2305" s="168">
        <v>0</v>
      </c>
      <c r="R2305" s="168">
        <f>Q2305*H2305</f>
        <v>0</v>
      </c>
      <c r="S2305" s="168">
        <v>0</v>
      </c>
      <c r="T2305" s="169">
        <f>S2305*H2305</f>
        <v>0</v>
      </c>
      <c r="U2305" s="33"/>
      <c r="V2305" s="33"/>
      <c r="W2305" s="33"/>
      <c r="X2305" s="33"/>
      <c r="Y2305" s="33"/>
      <c r="Z2305" s="33"/>
      <c r="AA2305" s="33"/>
      <c r="AB2305" s="33"/>
      <c r="AC2305" s="33"/>
      <c r="AD2305" s="33"/>
      <c r="AE2305" s="33"/>
      <c r="AR2305" s="170" t="s">
        <v>156</v>
      </c>
      <c r="AT2305" s="170" t="s">
        <v>152</v>
      </c>
      <c r="AU2305" s="170" t="s">
        <v>157</v>
      </c>
      <c r="AY2305" s="18" t="s">
        <v>150</v>
      </c>
      <c r="BE2305" s="171">
        <f>IF(N2305="základná",J2305,0)</f>
        <v>0</v>
      </c>
      <c r="BF2305" s="171">
        <f>IF(N2305="znížená",J2305,0)</f>
        <v>0</v>
      </c>
      <c r="BG2305" s="171">
        <f>IF(N2305="zákl. prenesená",J2305,0)</f>
        <v>0</v>
      </c>
      <c r="BH2305" s="171">
        <f>IF(N2305="zníž. prenesená",J2305,0)</f>
        <v>0</v>
      </c>
      <c r="BI2305" s="171">
        <f>IF(N2305="nulová",J2305,0)</f>
        <v>0</v>
      </c>
      <c r="BJ2305" s="18" t="s">
        <v>157</v>
      </c>
      <c r="BK2305" s="172">
        <f>ROUND(I2305*H2305,3)</f>
        <v>0</v>
      </c>
      <c r="BL2305" s="18" t="s">
        <v>156</v>
      </c>
      <c r="BM2305" s="170" t="s">
        <v>2216</v>
      </c>
    </row>
    <row r="2306" spans="1:65" s="13" customFormat="1" ht="11.25">
      <c r="B2306" s="173"/>
      <c r="D2306" s="174" t="s">
        <v>167</v>
      </c>
      <c r="E2306" s="175" t="s">
        <v>1</v>
      </c>
      <c r="F2306" s="176" t="s">
        <v>2217</v>
      </c>
      <c r="H2306" s="175" t="s">
        <v>1</v>
      </c>
      <c r="I2306" s="177"/>
      <c r="L2306" s="173"/>
      <c r="M2306" s="178"/>
      <c r="N2306" s="179"/>
      <c r="O2306" s="179"/>
      <c r="P2306" s="179"/>
      <c r="Q2306" s="179"/>
      <c r="R2306" s="179"/>
      <c r="S2306" s="179"/>
      <c r="T2306" s="180"/>
      <c r="AT2306" s="175" t="s">
        <v>167</v>
      </c>
      <c r="AU2306" s="175" t="s">
        <v>157</v>
      </c>
      <c r="AV2306" s="13" t="s">
        <v>81</v>
      </c>
      <c r="AW2306" s="13" t="s">
        <v>30</v>
      </c>
      <c r="AX2306" s="13" t="s">
        <v>76</v>
      </c>
      <c r="AY2306" s="175" t="s">
        <v>150</v>
      </c>
    </row>
    <row r="2307" spans="1:65" s="13" customFormat="1" ht="11.25">
      <c r="B2307" s="173"/>
      <c r="D2307" s="174" t="s">
        <v>167</v>
      </c>
      <c r="E2307" s="175" t="s">
        <v>1</v>
      </c>
      <c r="F2307" s="176" t="s">
        <v>2218</v>
      </c>
      <c r="H2307" s="175" t="s">
        <v>1</v>
      </c>
      <c r="I2307" s="177"/>
      <c r="L2307" s="173"/>
      <c r="M2307" s="178"/>
      <c r="N2307" s="179"/>
      <c r="O2307" s="179"/>
      <c r="P2307" s="179"/>
      <c r="Q2307" s="179"/>
      <c r="R2307" s="179"/>
      <c r="S2307" s="179"/>
      <c r="T2307" s="180"/>
      <c r="AT2307" s="175" t="s">
        <v>167</v>
      </c>
      <c r="AU2307" s="175" t="s">
        <v>157</v>
      </c>
      <c r="AV2307" s="13" t="s">
        <v>81</v>
      </c>
      <c r="AW2307" s="13" t="s">
        <v>30</v>
      </c>
      <c r="AX2307" s="13" t="s">
        <v>76</v>
      </c>
      <c r="AY2307" s="175" t="s">
        <v>150</v>
      </c>
    </row>
    <row r="2308" spans="1:65" s="13" customFormat="1" ht="11.25">
      <c r="B2308" s="173"/>
      <c r="D2308" s="174" t="s">
        <v>167</v>
      </c>
      <c r="E2308" s="175" t="s">
        <v>1</v>
      </c>
      <c r="F2308" s="176" t="s">
        <v>2219</v>
      </c>
      <c r="H2308" s="175" t="s">
        <v>1</v>
      </c>
      <c r="I2308" s="177"/>
      <c r="L2308" s="173"/>
      <c r="M2308" s="178"/>
      <c r="N2308" s="179"/>
      <c r="O2308" s="179"/>
      <c r="P2308" s="179"/>
      <c r="Q2308" s="179"/>
      <c r="R2308" s="179"/>
      <c r="S2308" s="179"/>
      <c r="T2308" s="180"/>
      <c r="AT2308" s="175" t="s">
        <v>167</v>
      </c>
      <c r="AU2308" s="175" t="s">
        <v>157</v>
      </c>
      <c r="AV2308" s="13" t="s">
        <v>81</v>
      </c>
      <c r="AW2308" s="13" t="s">
        <v>30</v>
      </c>
      <c r="AX2308" s="13" t="s">
        <v>76</v>
      </c>
      <c r="AY2308" s="175" t="s">
        <v>150</v>
      </c>
    </row>
    <row r="2309" spans="1:65" s="13" customFormat="1" ht="11.25">
      <c r="B2309" s="173"/>
      <c r="D2309" s="174" t="s">
        <v>167</v>
      </c>
      <c r="E2309" s="175" t="s">
        <v>1</v>
      </c>
      <c r="F2309" s="176" t="s">
        <v>2220</v>
      </c>
      <c r="H2309" s="175" t="s">
        <v>1</v>
      </c>
      <c r="I2309" s="177"/>
      <c r="L2309" s="173"/>
      <c r="M2309" s="178"/>
      <c r="N2309" s="179"/>
      <c r="O2309" s="179"/>
      <c r="P2309" s="179"/>
      <c r="Q2309" s="179"/>
      <c r="R2309" s="179"/>
      <c r="S2309" s="179"/>
      <c r="T2309" s="180"/>
      <c r="AT2309" s="175" t="s">
        <v>167</v>
      </c>
      <c r="AU2309" s="175" t="s">
        <v>157</v>
      </c>
      <c r="AV2309" s="13" t="s">
        <v>81</v>
      </c>
      <c r="AW2309" s="13" t="s">
        <v>30</v>
      </c>
      <c r="AX2309" s="13" t="s">
        <v>76</v>
      </c>
      <c r="AY2309" s="175" t="s">
        <v>150</v>
      </c>
    </row>
    <row r="2310" spans="1:65" s="13" customFormat="1" ht="11.25">
      <c r="B2310" s="173"/>
      <c r="D2310" s="174" t="s">
        <v>167</v>
      </c>
      <c r="E2310" s="175" t="s">
        <v>1</v>
      </c>
      <c r="F2310" s="176" t="s">
        <v>2221</v>
      </c>
      <c r="H2310" s="175" t="s">
        <v>1</v>
      </c>
      <c r="I2310" s="177"/>
      <c r="L2310" s="173"/>
      <c r="M2310" s="178"/>
      <c r="N2310" s="179"/>
      <c r="O2310" s="179"/>
      <c r="P2310" s="179"/>
      <c r="Q2310" s="179"/>
      <c r="R2310" s="179"/>
      <c r="S2310" s="179"/>
      <c r="T2310" s="180"/>
      <c r="AT2310" s="175" t="s">
        <v>167</v>
      </c>
      <c r="AU2310" s="175" t="s">
        <v>157</v>
      </c>
      <c r="AV2310" s="13" t="s">
        <v>81</v>
      </c>
      <c r="AW2310" s="13" t="s">
        <v>30</v>
      </c>
      <c r="AX2310" s="13" t="s">
        <v>76</v>
      </c>
      <c r="AY2310" s="175" t="s">
        <v>150</v>
      </c>
    </row>
    <row r="2311" spans="1:65" s="13" customFormat="1" ht="11.25">
      <c r="B2311" s="173"/>
      <c r="D2311" s="174" t="s">
        <v>167</v>
      </c>
      <c r="E2311" s="175" t="s">
        <v>1</v>
      </c>
      <c r="F2311" s="176" t="s">
        <v>2222</v>
      </c>
      <c r="H2311" s="175" t="s">
        <v>1</v>
      </c>
      <c r="I2311" s="177"/>
      <c r="L2311" s="173"/>
      <c r="M2311" s="178"/>
      <c r="N2311" s="179"/>
      <c r="O2311" s="179"/>
      <c r="P2311" s="179"/>
      <c r="Q2311" s="179"/>
      <c r="R2311" s="179"/>
      <c r="S2311" s="179"/>
      <c r="T2311" s="180"/>
      <c r="AT2311" s="175" t="s">
        <v>167</v>
      </c>
      <c r="AU2311" s="175" t="s">
        <v>157</v>
      </c>
      <c r="AV2311" s="13" t="s">
        <v>81</v>
      </c>
      <c r="AW2311" s="13" t="s">
        <v>30</v>
      </c>
      <c r="AX2311" s="13" t="s">
        <v>76</v>
      </c>
      <c r="AY2311" s="175" t="s">
        <v>150</v>
      </c>
    </row>
    <row r="2312" spans="1:65" s="13" customFormat="1" ht="11.25">
      <c r="B2312" s="173"/>
      <c r="D2312" s="174" t="s">
        <v>167</v>
      </c>
      <c r="E2312" s="175" t="s">
        <v>1</v>
      </c>
      <c r="F2312" s="176" t="s">
        <v>2223</v>
      </c>
      <c r="H2312" s="175" t="s">
        <v>1</v>
      </c>
      <c r="I2312" s="177"/>
      <c r="L2312" s="173"/>
      <c r="M2312" s="178"/>
      <c r="N2312" s="179"/>
      <c r="O2312" s="179"/>
      <c r="P2312" s="179"/>
      <c r="Q2312" s="179"/>
      <c r="R2312" s="179"/>
      <c r="S2312" s="179"/>
      <c r="T2312" s="180"/>
      <c r="AT2312" s="175" t="s">
        <v>167</v>
      </c>
      <c r="AU2312" s="175" t="s">
        <v>157</v>
      </c>
      <c r="AV2312" s="13" t="s">
        <v>81</v>
      </c>
      <c r="AW2312" s="13" t="s">
        <v>30</v>
      </c>
      <c r="AX2312" s="13" t="s">
        <v>76</v>
      </c>
      <c r="AY2312" s="175" t="s">
        <v>150</v>
      </c>
    </row>
    <row r="2313" spans="1:65" s="13" customFormat="1" ht="11.25">
      <c r="B2313" s="173"/>
      <c r="D2313" s="174" t="s">
        <v>167</v>
      </c>
      <c r="E2313" s="175" t="s">
        <v>1</v>
      </c>
      <c r="F2313" s="176" t="s">
        <v>2224</v>
      </c>
      <c r="H2313" s="175" t="s">
        <v>1</v>
      </c>
      <c r="I2313" s="177"/>
      <c r="L2313" s="173"/>
      <c r="M2313" s="178"/>
      <c r="N2313" s="179"/>
      <c r="O2313" s="179"/>
      <c r="P2313" s="179"/>
      <c r="Q2313" s="179"/>
      <c r="R2313" s="179"/>
      <c r="S2313" s="179"/>
      <c r="T2313" s="180"/>
      <c r="AT2313" s="175" t="s">
        <v>167</v>
      </c>
      <c r="AU2313" s="175" t="s">
        <v>157</v>
      </c>
      <c r="AV2313" s="13" t="s">
        <v>81</v>
      </c>
      <c r="AW2313" s="13" t="s">
        <v>30</v>
      </c>
      <c r="AX2313" s="13" t="s">
        <v>76</v>
      </c>
      <c r="AY2313" s="175" t="s">
        <v>150</v>
      </c>
    </row>
    <row r="2314" spans="1:65" s="13" customFormat="1" ht="11.25">
      <c r="B2314" s="173"/>
      <c r="D2314" s="174" t="s">
        <v>167</v>
      </c>
      <c r="E2314" s="175" t="s">
        <v>1</v>
      </c>
      <c r="F2314" s="176" t="s">
        <v>2225</v>
      </c>
      <c r="H2314" s="175" t="s">
        <v>1</v>
      </c>
      <c r="I2314" s="177"/>
      <c r="L2314" s="173"/>
      <c r="M2314" s="178"/>
      <c r="N2314" s="179"/>
      <c r="O2314" s="179"/>
      <c r="P2314" s="179"/>
      <c r="Q2314" s="179"/>
      <c r="R2314" s="179"/>
      <c r="S2314" s="179"/>
      <c r="T2314" s="180"/>
      <c r="AT2314" s="175" t="s">
        <v>167</v>
      </c>
      <c r="AU2314" s="175" t="s">
        <v>157</v>
      </c>
      <c r="AV2314" s="13" t="s">
        <v>81</v>
      </c>
      <c r="AW2314" s="13" t="s">
        <v>30</v>
      </c>
      <c r="AX2314" s="13" t="s">
        <v>76</v>
      </c>
      <c r="AY2314" s="175" t="s">
        <v>150</v>
      </c>
    </row>
    <row r="2315" spans="1:65" s="13" customFormat="1" ht="11.25">
      <c r="B2315" s="173"/>
      <c r="D2315" s="174" t="s">
        <v>167</v>
      </c>
      <c r="E2315" s="175" t="s">
        <v>1</v>
      </c>
      <c r="F2315" s="176" t="s">
        <v>2226</v>
      </c>
      <c r="H2315" s="175" t="s">
        <v>1</v>
      </c>
      <c r="I2315" s="177"/>
      <c r="L2315" s="173"/>
      <c r="M2315" s="178"/>
      <c r="N2315" s="179"/>
      <c r="O2315" s="179"/>
      <c r="P2315" s="179"/>
      <c r="Q2315" s="179"/>
      <c r="R2315" s="179"/>
      <c r="S2315" s="179"/>
      <c r="T2315" s="180"/>
      <c r="AT2315" s="175" t="s">
        <v>167</v>
      </c>
      <c r="AU2315" s="175" t="s">
        <v>157</v>
      </c>
      <c r="AV2315" s="13" t="s">
        <v>81</v>
      </c>
      <c r="AW2315" s="13" t="s">
        <v>30</v>
      </c>
      <c r="AX2315" s="13" t="s">
        <v>76</v>
      </c>
      <c r="AY2315" s="175" t="s">
        <v>150</v>
      </c>
    </row>
    <row r="2316" spans="1:65" s="13" customFormat="1" ht="11.25">
      <c r="B2316" s="173"/>
      <c r="D2316" s="174" t="s">
        <v>167</v>
      </c>
      <c r="E2316" s="175" t="s">
        <v>1</v>
      </c>
      <c r="F2316" s="176" t="s">
        <v>2227</v>
      </c>
      <c r="H2316" s="175" t="s">
        <v>1</v>
      </c>
      <c r="I2316" s="177"/>
      <c r="L2316" s="173"/>
      <c r="M2316" s="178"/>
      <c r="N2316" s="179"/>
      <c r="O2316" s="179"/>
      <c r="P2316" s="179"/>
      <c r="Q2316" s="179"/>
      <c r="R2316" s="179"/>
      <c r="S2316" s="179"/>
      <c r="T2316" s="180"/>
      <c r="AT2316" s="175" t="s">
        <v>167</v>
      </c>
      <c r="AU2316" s="175" t="s">
        <v>157</v>
      </c>
      <c r="AV2316" s="13" t="s">
        <v>81</v>
      </c>
      <c r="AW2316" s="13" t="s">
        <v>30</v>
      </c>
      <c r="AX2316" s="13" t="s">
        <v>76</v>
      </c>
      <c r="AY2316" s="175" t="s">
        <v>150</v>
      </c>
    </row>
    <row r="2317" spans="1:65" s="13" customFormat="1" ht="11.25">
      <c r="B2317" s="173"/>
      <c r="D2317" s="174" t="s">
        <v>167</v>
      </c>
      <c r="E2317" s="175" t="s">
        <v>1</v>
      </c>
      <c r="F2317" s="176" t="s">
        <v>2228</v>
      </c>
      <c r="H2317" s="175" t="s">
        <v>1</v>
      </c>
      <c r="I2317" s="177"/>
      <c r="L2317" s="173"/>
      <c r="M2317" s="178"/>
      <c r="N2317" s="179"/>
      <c r="O2317" s="179"/>
      <c r="P2317" s="179"/>
      <c r="Q2317" s="179"/>
      <c r="R2317" s="179"/>
      <c r="S2317" s="179"/>
      <c r="T2317" s="180"/>
      <c r="AT2317" s="175" t="s">
        <v>167</v>
      </c>
      <c r="AU2317" s="175" t="s">
        <v>157</v>
      </c>
      <c r="AV2317" s="13" t="s">
        <v>81</v>
      </c>
      <c r="AW2317" s="13" t="s">
        <v>30</v>
      </c>
      <c r="AX2317" s="13" t="s">
        <v>76</v>
      </c>
      <c r="AY2317" s="175" t="s">
        <v>150</v>
      </c>
    </row>
    <row r="2318" spans="1:65" s="13" customFormat="1" ht="11.25">
      <c r="B2318" s="173"/>
      <c r="D2318" s="174" t="s">
        <v>167</v>
      </c>
      <c r="E2318" s="175" t="s">
        <v>1</v>
      </c>
      <c r="F2318" s="176" t="s">
        <v>2229</v>
      </c>
      <c r="H2318" s="175" t="s">
        <v>1</v>
      </c>
      <c r="I2318" s="177"/>
      <c r="L2318" s="173"/>
      <c r="M2318" s="178"/>
      <c r="N2318" s="179"/>
      <c r="O2318" s="179"/>
      <c r="P2318" s="179"/>
      <c r="Q2318" s="179"/>
      <c r="R2318" s="179"/>
      <c r="S2318" s="179"/>
      <c r="T2318" s="180"/>
      <c r="AT2318" s="175" t="s">
        <v>167</v>
      </c>
      <c r="AU2318" s="175" t="s">
        <v>157</v>
      </c>
      <c r="AV2318" s="13" t="s">
        <v>81</v>
      </c>
      <c r="AW2318" s="13" t="s">
        <v>30</v>
      </c>
      <c r="AX2318" s="13" t="s">
        <v>76</v>
      </c>
      <c r="AY2318" s="175" t="s">
        <v>150</v>
      </c>
    </row>
    <row r="2319" spans="1:65" s="13" customFormat="1" ht="11.25">
      <c r="B2319" s="173"/>
      <c r="D2319" s="174" t="s">
        <v>167</v>
      </c>
      <c r="E2319" s="175" t="s">
        <v>1</v>
      </c>
      <c r="F2319" s="176" t="s">
        <v>2230</v>
      </c>
      <c r="H2319" s="175" t="s">
        <v>1</v>
      </c>
      <c r="I2319" s="177"/>
      <c r="L2319" s="173"/>
      <c r="M2319" s="178"/>
      <c r="N2319" s="179"/>
      <c r="O2319" s="179"/>
      <c r="P2319" s="179"/>
      <c r="Q2319" s="179"/>
      <c r="R2319" s="179"/>
      <c r="S2319" s="179"/>
      <c r="T2319" s="180"/>
      <c r="AT2319" s="175" t="s">
        <v>167</v>
      </c>
      <c r="AU2319" s="175" t="s">
        <v>157</v>
      </c>
      <c r="AV2319" s="13" t="s">
        <v>81</v>
      </c>
      <c r="AW2319" s="13" t="s">
        <v>30</v>
      </c>
      <c r="AX2319" s="13" t="s">
        <v>76</v>
      </c>
      <c r="AY2319" s="175" t="s">
        <v>150</v>
      </c>
    </row>
    <row r="2320" spans="1:65" s="13" customFormat="1" ht="11.25">
      <c r="B2320" s="173"/>
      <c r="D2320" s="174" t="s">
        <v>167</v>
      </c>
      <c r="E2320" s="175" t="s">
        <v>1</v>
      </c>
      <c r="F2320" s="176" t="s">
        <v>2231</v>
      </c>
      <c r="H2320" s="175" t="s">
        <v>1</v>
      </c>
      <c r="I2320" s="177"/>
      <c r="L2320" s="173"/>
      <c r="M2320" s="178"/>
      <c r="N2320" s="179"/>
      <c r="O2320" s="179"/>
      <c r="P2320" s="179"/>
      <c r="Q2320" s="179"/>
      <c r="R2320" s="179"/>
      <c r="S2320" s="179"/>
      <c r="T2320" s="180"/>
      <c r="AT2320" s="175" t="s">
        <v>167</v>
      </c>
      <c r="AU2320" s="175" t="s">
        <v>157</v>
      </c>
      <c r="AV2320" s="13" t="s">
        <v>81</v>
      </c>
      <c r="AW2320" s="13" t="s">
        <v>30</v>
      </c>
      <c r="AX2320" s="13" t="s">
        <v>76</v>
      </c>
      <c r="AY2320" s="175" t="s">
        <v>150</v>
      </c>
    </row>
    <row r="2321" spans="2:51" s="13" customFormat="1" ht="11.25">
      <c r="B2321" s="173"/>
      <c r="D2321" s="174" t="s">
        <v>167</v>
      </c>
      <c r="E2321" s="175" t="s">
        <v>1</v>
      </c>
      <c r="F2321" s="176" t="s">
        <v>2232</v>
      </c>
      <c r="H2321" s="175" t="s">
        <v>1</v>
      </c>
      <c r="I2321" s="177"/>
      <c r="L2321" s="173"/>
      <c r="M2321" s="178"/>
      <c r="N2321" s="179"/>
      <c r="O2321" s="179"/>
      <c r="P2321" s="179"/>
      <c r="Q2321" s="179"/>
      <c r="R2321" s="179"/>
      <c r="S2321" s="179"/>
      <c r="T2321" s="180"/>
      <c r="AT2321" s="175" t="s">
        <v>167</v>
      </c>
      <c r="AU2321" s="175" t="s">
        <v>157</v>
      </c>
      <c r="AV2321" s="13" t="s">
        <v>81</v>
      </c>
      <c r="AW2321" s="13" t="s">
        <v>30</v>
      </c>
      <c r="AX2321" s="13" t="s">
        <v>76</v>
      </c>
      <c r="AY2321" s="175" t="s">
        <v>150</v>
      </c>
    </row>
    <row r="2322" spans="2:51" s="13" customFormat="1" ht="11.25">
      <c r="B2322" s="173"/>
      <c r="D2322" s="174" t="s">
        <v>167</v>
      </c>
      <c r="E2322" s="175" t="s">
        <v>1</v>
      </c>
      <c r="F2322" s="176" t="s">
        <v>2233</v>
      </c>
      <c r="H2322" s="175" t="s">
        <v>1</v>
      </c>
      <c r="I2322" s="177"/>
      <c r="L2322" s="173"/>
      <c r="M2322" s="178"/>
      <c r="N2322" s="179"/>
      <c r="O2322" s="179"/>
      <c r="P2322" s="179"/>
      <c r="Q2322" s="179"/>
      <c r="R2322" s="179"/>
      <c r="S2322" s="179"/>
      <c r="T2322" s="180"/>
      <c r="AT2322" s="175" t="s">
        <v>167</v>
      </c>
      <c r="AU2322" s="175" t="s">
        <v>157</v>
      </c>
      <c r="AV2322" s="13" t="s">
        <v>81</v>
      </c>
      <c r="AW2322" s="13" t="s">
        <v>30</v>
      </c>
      <c r="AX2322" s="13" t="s">
        <v>76</v>
      </c>
      <c r="AY2322" s="175" t="s">
        <v>150</v>
      </c>
    </row>
    <row r="2323" spans="2:51" s="13" customFormat="1" ht="11.25">
      <c r="B2323" s="173"/>
      <c r="D2323" s="174" t="s">
        <v>167</v>
      </c>
      <c r="E2323" s="175" t="s">
        <v>1</v>
      </c>
      <c r="F2323" s="176" t="s">
        <v>2234</v>
      </c>
      <c r="H2323" s="175" t="s">
        <v>1</v>
      </c>
      <c r="I2323" s="177"/>
      <c r="L2323" s="173"/>
      <c r="M2323" s="178"/>
      <c r="N2323" s="179"/>
      <c r="O2323" s="179"/>
      <c r="P2323" s="179"/>
      <c r="Q2323" s="179"/>
      <c r="R2323" s="179"/>
      <c r="S2323" s="179"/>
      <c r="T2323" s="180"/>
      <c r="AT2323" s="175" t="s">
        <v>167</v>
      </c>
      <c r="AU2323" s="175" t="s">
        <v>157</v>
      </c>
      <c r="AV2323" s="13" t="s">
        <v>81</v>
      </c>
      <c r="AW2323" s="13" t="s">
        <v>30</v>
      </c>
      <c r="AX2323" s="13" t="s">
        <v>76</v>
      </c>
      <c r="AY2323" s="175" t="s">
        <v>150</v>
      </c>
    </row>
    <row r="2324" spans="2:51" s="13" customFormat="1" ht="11.25">
      <c r="B2324" s="173"/>
      <c r="D2324" s="174" t="s">
        <v>167</v>
      </c>
      <c r="E2324" s="175" t="s">
        <v>1</v>
      </c>
      <c r="F2324" s="176" t="s">
        <v>2235</v>
      </c>
      <c r="H2324" s="175" t="s">
        <v>1</v>
      </c>
      <c r="I2324" s="177"/>
      <c r="L2324" s="173"/>
      <c r="M2324" s="178"/>
      <c r="N2324" s="179"/>
      <c r="O2324" s="179"/>
      <c r="P2324" s="179"/>
      <c r="Q2324" s="179"/>
      <c r="R2324" s="179"/>
      <c r="S2324" s="179"/>
      <c r="T2324" s="180"/>
      <c r="AT2324" s="175" t="s">
        <v>167</v>
      </c>
      <c r="AU2324" s="175" t="s">
        <v>157</v>
      </c>
      <c r="AV2324" s="13" t="s">
        <v>81</v>
      </c>
      <c r="AW2324" s="13" t="s">
        <v>30</v>
      </c>
      <c r="AX2324" s="13" t="s">
        <v>76</v>
      </c>
      <c r="AY2324" s="175" t="s">
        <v>150</v>
      </c>
    </row>
    <row r="2325" spans="2:51" s="13" customFormat="1" ht="11.25">
      <c r="B2325" s="173"/>
      <c r="D2325" s="174" t="s">
        <v>167</v>
      </c>
      <c r="E2325" s="175" t="s">
        <v>1</v>
      </c>
      <c r="F2325" s="176" t="s">
        <v>2236</v>
      </c>
      <c r="H2325" s="175" t="s">
        <v>1</v>
      </c>
      <c r="I2325" s="177"/>
      <c r="L2325" s="173"/>
      <c r="M2325" s="178"/>
      <c r="N2325" s="179"/>
      <c r="O2325" s="179"/>
      <c r="P2325" s="179"/>
      <c r="Q2325" s="179"/>
      <c r="R2325" s="179"/>
      <c r="S2325" s="179"/>
      <c r="T2325" s="180"/>
      <c r="AT2325" s="175" t="s">
        <v>167</v>
      </c>
      <c r="AU2325" s="175" t="s">
        <v>157</v>
      </c>
      <c r="AV2325" s="13" t="s">
        <v>81</v>
      </c>
      <c r="AW2325" s="13" t="s">
        <v>30</v>
      </c>
      <c r="AX2325" s="13" t="s">
        <v>76</v>
      </c>
      <c r="AY2325" s="175" t="s">
        <v>150</v>
      </c>
    </row>
    <row r="2326" spans="2:51" s="13" customFormat="1" ht="11.25">
      <c r="B2326" s="173"/>
      <c r="D2326" s="174" t="s">
        <v>167</v>
      </c>
      <c r="E2326" s="175" t="s">
        <v>1</v>
      </c>
      <c r="F2326" s="176" t="s">
        <v>2237</v>
      </c>
      <c r="H2326" s="175" t="s">
        <v>1</v>
      </c>
      <c r="I2326" s="177"/>
      <c r="L2326" s="173"/>
      <c r="M2326" s="178"/>
      <c r="N2326" s="179"/>
      <c r="O2326" s="179"/>
      <c r="P2326" s="179"/>
      <c r="Q2326" s="179"/>
      <c r="R2326" s="179"/>
      <c r="S2326" s="179"/>
      <c r="T2326" s="180"/>
      <c r="AT2326" s="175" t="s">
        <v>167</v>
      </c>
      <c r="AU2326" s="175" t="s">
        <v>157</v>
      </c>
      <c r="AV2326" s="13" t="s">
        <v>81</v>
      </c>
      <c r="AW2326" s="13" t="s">
        <v>30</v>
      </c>
      <c r="AX2326" s="13" t="s">
        <v>76</v>
      </c>
      <c r="AY2326" s="175" t="s">
        <v>150</v>
      </c>
    </row>
    <row r="2327" spans="2:51" s="13" customFormat="1" ht="11.25">
      <c r="B2327" s="173"/>
      <c r="D2327" s="174" t="s">
        <v>167</v>
      </c>
      <c r="E2327" s="175" t="s">
        <v>1</v>
      </c>
      <c r="F2327" s="176" t="s">
        <v>2238</v>
      </c>
      <c r="H2327" s="175" t="s">
        <v>1</v>
      </c>
      <c r="I2327" s="177"/>
      <c r="L2327" s="173"/>
      <c r="M2327" s="178"/>
      <c r="N2327" s="179"/>
      <c r="O2327" s="179"/>
      <c r="P2327" s="179"/>
      <c r="Q2327" s="179"/>
      <c r="R2327" s="179"/>
      <c r="S2327" s="179"/>
      <c r="T2327" s="180"/>
      <c r="AT2327" s="175" t="s">
        <v>167</v>
      </c>
      <c r="AU2327" s="175" t="s">
        <v>157</v>
      </c>
      <c r="AV2327" s="13" t="s">
        <v>81</v>
      </c>
      <c r="AW2327" s="13" t="s">
        <v>30</v>
      </c>
      <c r="AX2327" s="13" t="s">
        <v>76</v>
      </c>
      <c r="AY2327" s="175" t="s">
        <v>150</v>
      </c>
    </row>
    <row r="2328" spans="2:51" s="13" customFormat="1" ht="11.25">
      <c r="B2328" s="173"/>
      <c r="D2328" s="174" t="s">
        <v>167</v>
      </c>
      <c r="E2328" s="175" t="s">
        <v>1</v>
      </c>
      <c r="F2328" s="176" t="s">
        <v>2225</v>
      </c>
      <c r="H2328" s="175" t="s">
        <v>1</v>
      </c>
      <c r="I2328" s="177"/>
      <c r="L2328" s="173"/>
      <c r="M2328" s="178"/>
      <c r="N2328" s="179"/>
      <c r="O2328" s="179"/>
      <c r="P2328" s="179"/>
      <c r="Q2328" s="179"/>
      <c r="R2328" s="179"/>
      <c r="S2328" s="179"/>
      <c r="T2328" s="180"/>
      <c r="AT2328" s="175" t="s">
        <v>167</v>
      </c>
      <c r="AU2328" s="175" t="s">
        <v>157</v>
      </c>
      <c r="AV2328" s="13" t="s">
        <v>81</v>
      </c>
      <c r="AW2328" s="13" t="s">
        <v>30</v>
      </c>
      <c r="AX2328" s="13" t="s">
        <v>76</v>
      </c>
      <c r="AY2328" s="175" t="s">
        <v>150</v>
      </c>
    </row>
    <row r="2329" spans="2:51" s="13" customFormat="1" ht="11.25">
      <c r="B2329" s="173"/>
      <c r="D2329" s="174" t="s">
        <v>167</v>
      </c>
      <c r="E2329" s="175" t="s">
        <v>1</v>
      </c>
      <c r="F2329" s="176" t="s">
        <v>2239</v>
      </c>
      <c r="H2329" s="175" t="s">
        <v>1</v>
      </c>
      <c r="I2329" s="177"/>
      <c r="L2329" s="173"/>
      <c r="M2329" s="178"/>
      <c r="N2329" s="179"/>
      <c r="O2329" s="179"/>
      <c r="P2329" s="179"/>
      <c r="Q2329" s="179"/>
      <c r="R2329" s="179"/>
      <c r="S2329" s="179"/>
      <c r="T2329" s="180"/>
      <c r="AT2329" s="175" t="s">
        <v>167</v>
      </c>
      <c r="AU2329" s="175" t="s">
        <v>157</v>
      </c>
      <c r="AV2329" s="13" t="s">
        <v>81</v>
      </c>
      <c r="AW2329" s="13" t="s">
        <v>30</v>
      </c>
      <c r="AX2329" s="13" t="s">
        <v>76</v>
      </c>
      <c r="AY2329" s="175" t="s">
        <v>150</v>
      </c>
    </row>
    <row r="2330" spans="2:51" s="13" customFormat="1" ht="11.25">
      <c r="B2330" s="173"/>
      <c r="D2330" s="174" t="s">
        <v>167</v>
      </c>
      <c r="E2330" s="175" t="s">
        <v>1</v>
      </c>
      <c r="F2330" s="176" t="s">
        <v>2240</v>
      </c>
      <c r="H2330" s="175" t="s">
        <v>1</v>
      </c>
      <c r="I2330" s="177"/>
      <c r="L2330" s="173"/>
      <c r="M2330" s="178"/>
      <c r="N2330" s="179"/>
      <c r="O2330" s="179"/>
      <c r="P2330" s="179"/>
      <c r="Q2330" s="179"/>
      <c r="R2330" s="179"/>
      <c r="S2330" s="179"/>
      <c r="T2330" s="180"/>
      <c r="AT2330" s="175" t="s">
        <v>167</v>
      </c>
      <c r="AU2330" s="175" t="s">
        <v>157</v>
      </c>
      <c r="AV2330" s="13" t="s">
        <v>81</v>
      </c>
      <c r="AW2330" s="13" t="s">
        <v>30</v>
      </c>
      <c r="AX2330" s="13" t="s">
        <v>76</v>
      </c>
      <c r="AY2330" s="175" t="s">
        <v>150</v>
      </c>
    </row>
    <row r="2331" spans="2:51" s="13" customFormat="1" ht="11.25">
      <c r="B2331" s="173"/>
      <c r="D2331" s="174" t="s">
        <v>167</v>
      </c>
      <c r="E2331" s="175" t="s">
        <v>1</v>
      </c>
      <c r="F2331" s="176" t="s">
        <v>2241</v>
      </c>
      <c r="H2331" s="175" t="s">
        <v>1</v>
      </c>
      <c r="I2331" s="177"/>
      <c r="L2331" s="173"/>
      <c r="M2331" s="178"/>
      <c r="N2331" s="179"/>
      <c r="O2331" s="179"/>
      <c r="P2331" s="179"/>
      <c r="Q2331" s="179"/>
      <c r="R2331" s="179"/>
      <c r="S2331" s="179"/>
      <c r="T2331" s="180"/>
      <c r="AT2331" s="175" t="s">
        <v>167</v>
      </c>
      <c r="AU2331" s="175" t="s">
        <v>157</v>
      </c>
      <c r="AV2331" s="13" t="s">
        <v>81</v>
      </c>
      <c r="AW2331" s="13" t="s">
        <v>30</v>
      </c>
      <c r="AX2331" s="13" t="s">
        <v>76</v>
      </c>
      <c r="AY2331" s="175" t="s">
        <v>150</v>
      </c>
    </row>
    <row r="2332" spans="2:51" s="13" customFormat="1" ht="11.25">
      <c r="B2332" s="173"/>
      <c r="D2332" s="174" t="s">
        <v>167</v>
      </c>
      <c r="E2332" s="175" t="s">
        <v>1</v>
      </c>
      <c r="F2332" s="176" t="s">
        <v>2242</v>
      </c>
      <c r="H2332" s="175" t="s">
        <v>1</v>
      </c>
      <c r="I2332" s="177"/>
      <c r="L2332" s="173"/>
      <c r="M2332" s="178"/>
      <c r="N2332" s="179"/>
      <c r="O2332" s="179"/>
      <c r="P2332" s="179"/>
      <c r="Q2332" s="179"/>
      <c r="R2332" s="179"/>
      <c r="S2332" s="179"/>
      <c r="T2332" s="180"/>
      <c r="AT2332" s="175" t="s">
        <v>167</v>
      </c>
      <c r="AU2332" s="175" t="s">
        <v>157</v>
      </c>
      <c r="AV2332" s="13" t="s">
        <v>81</v>
      </c>
      <c r="AW2332" s="13" t="s">
        <v>30</v>
      </c>
      <c r="AX2332" s="13" t="s">
        <v>76</v>
      </c>
      <c r="AY2332" s="175" t="s">
        <v>150</v>
      </c>
    </row>
    <row r="2333" spans="2:51" s="13" customFormat="1" ht="11.25">
      <c r="B2333" s="173"/>
      <c r="D2333" s="174" t="s">
        <v>167</v>
      </c>
      <c r="E2333" s="175" t="s">
        <v>1</v>
      </c>
      <c r="F2333" s="176" t="s">
        <v>2243</v>
      </c>
      <c r="H2333" s="175" t="s">
        <v>1</v>
      </c>
      <c r="I2333" s="177"/>
      <c r="L2333" s="173"/>
      <c r="M2333" s="178"/>
      <c r="N2333" s="179"/>
      <c r="O2333" s="179"/>
      <c r="P2333" s="179"/>
      <c r="Q2333" s="179"/>
      <c r="R2333" s="179"/>
      <c r="S2333" s="179"/>
      <c r="T2333" s="180"/>
      <c r="AT2333" s="175" t="s">
        <v>167</v>
      </c>
      <c r="AU2333" s="175" t="s">
        <v>157</v>
      </c>
      <c r="AV2333" s="13" t="s">
        <v>81</v>
      </c>
      <c r="AW2333" s="13" t="s">
        <v>30</v>
      </c>
      <c r="AX2333" s="13" t="s">
        <v>76</v>
      </c>
      <c r="AY2333" s="175" t="s">
        <v>150</v>
      </c>
    </row>
    <row r="2334" spans="2:51" s="13" customFormat="1" ht="11.25">
      <c r="B2334" s="173"/>
      <c r="D2334" s="174" t="s">
        <v>167</v>
      </c>
      <c r="E2334" s="175" t="s">
        <v>1</v>
      </c>
      <c r="F2334" s="176" t="s">
        <v>2244</v>
      </c>
      <c r="H2334" s="175" t="s">
        <v>1</v>
      </c>
      <c r="I2334" s="177"/>
      <c r="L2334" s="173"/>
      <c r="M2334" s="178"/>
      <c r="N2334" s="179"/>
      <c r="O2334" s="179"/>
      <c r="P2334" s="179"/>
      <c r="Q2334" s="179"/>
      <c r="R2334" s="179"/>
      <c r="S2334" s="179"/>
      <c r="T2334" s="180"/>
      <c r="AT2334" s="175" t="s">
        <v>167</v>
      </c>
      <c r="AU2334" s="175" t="s">
        <v>157</v>
      </c>
      <c r="AV2334" s="13" t="s">
        <v>81</v>
      </c>
      <c r="AW2334" s="13" t="s">
        <v>30</v>
      </c>
      <c r="AX2334" s="13" t="s">
        <v>76</v>
      </c>
      <c r="AY2334" s="175" t="s">
        <v>150</v>
      </c>
    </row>
    <row r="2335" spans="2:51" s="13" customFormat="1" ht="11.25">
      <c r="B2335" s="173"/>
      <c r="D2335" s="174" t="s">
        <v>167</v>
      </c>
      <c r="E2335" s="175" t="s">
        <v>1</v>
      </c>
      <c r="F2335" s="176" t="s">
        <v>2245</v>
      </c>
      <c r="H2335" s="175" t="s">
        <v>1</v>
      </c>
      <c r="I2335" s="177"/>
      <c r="L2335" s="173"/>
      <c r="M2335" s="178"/>
      <c r="N2335" s="179"/>
      <c r="O2335" s="179"/>
      <c r="P2335" s="179"/>
      <c r="Q2335" s="179"/>
      <c r="R2335" s="179"/>
      <c r="S2335" s="179"/>
      <c r="T2335" s="180"/>
      <c r="AT2335" s="175" t="s">
        <v>167</v>
      </c>
      <c r="AU2335" s="175" t="s">
        <v>157</v>
      </c>
      <c r="AV2335" s="13" t="s">
        <v>81</v>
      </c>
      <c r="AW2335" s="13" t="s">
        <v>30</v>
      </c>
      <c r="AX2335" s="13" t="s">
        <v>76</v>
      </c>
      <c r="AY2335" s="175" t="s">
        <v>150</v>
      </c>
    </row>
    <row r="2336" spans="2:51" s="13" customFormat="1" ht="11.25">
      <c r="B2336" s="173"/>
      <c r="D2336" s="174" t="s">
        <v>167</v>
      </c>
      <c r="E2336" s="175" t="s">
        <v>1</v>
      </c>
      <c r="F2336" s="176" t="s">
        <v>2246</v>
      </c>
      <c r="H2336" s="175" t="s">
        <v>1</v>
      </c>
      <c r="I2336" s="177"/>
      <c r="L2336" s="173"/>
      <c r="M2336" s="178"/>
      <c r="N2336" s="179"/>
      <c r="O2336" s="179"/>
      <c r="P2336" s="179"/>
      <c r="Q2336" s="179"/>
      <c r="R2336" s="179"/>
      <c r="S2336" s="179"/>
      <c r="T2336" s="180"/>
      <c r="AT2336" s="175" t="s">
        <v>167</v>
      </c>
      <c r="AU2336" s="175" t="s">
        <v>157</v>
      </c>
      <c r="AV2336" s="13" t="s">
        <v>81</v>
      </c>
      <c r="AW2336" s="13" t="s">
        <v>30</v>
      </c>
      <c r="AX2336" s="13" t="s">
        <v>76</v>
      </c>
      <c r="AY2336" s="175" t="s">
        <v>150</v>
      </c>
    </row>
    <row r="2337" spans="1:65" s="13" customFormat="1" ht="11.25">
      <c r="B2337" s="173"/>
      <c r="D2337" s="174" t="s">
        <v>167</v>
      </c>
      <c r="E2337" s="175" t="s">
        <v>1</v>
      </c>
      <c r="F2337" s="176" t="s">
        <v>2247</v>
      </c>
      <c r="H2337" s="175" t="s">
        <v>1</v>
      </c>
      <c r="I2337" s="177"/>
      <c r="L2337" s="173"/>
      <c r="M2337" s="178"/>
      <c r="N2337" s="179"/>
      <c r="O2337" s="179"/>
      <c r="P2337" s="179"/>
      <c r="Q2337" s="179"/>
      <c r="R2337" s="179"/>
      <c r="S2337" s="179"/>
      <c r="T2337" s="180"/>
      <c r="AT2337" s="175" t="s">
        <v>167</v>
      </c>
      <c r="AU2337" s="175" t="s">
        <v>157</v>
      </c>
      <c r="AV2337" s="13" t="s">
        <v>81</v>
      </c>
      <c r="AW2337" s="13" t="s">
        <v>30</v>
      </c>
      <c r="AX2337" s="13" t="s">
        <v>76</v>
      </c>
      <c r="AY2337" s="175" t="s">
        <v>150</v>
      </c>
    </row>
    <row r="2338" spans="1:65" s="13" customFormat="1" ht="22.5">
      <c r="B2338" s="173"/>
      <c r="D2338" s="174" t="s">
        <v>167</v>
      </c>
      <c r="E2338" s="175" t="s">
        <v>1</v>
      </c>
      <c r="F2338" s="176" t="s">
        <v>2248</v>
      </c>
      <c r="H2338" s="175" t="s">
        <v>1</v>
      </c>
      <c r="I2338" s="177"/>
      <c r="L2338" s="173"/>
      <c r="M2338" s="178"/>
      <c r="N2338" s="179"/>
      <c r="O2338" s="179"/>
      <c r="P2338" s="179"/>
      <c r="Q2338" s="179"/>
      <c r="R2338" s="179"/>
      <c r="S2338" s="179"/>
      <c r="T2338" s="180"/>
      <c r="AT2338" s="175" t="s">
        <v>167</v>
      </c>
      <c r="AU2338" s="175" t="s">
        <v>157</v>
      </c>
      <c r="AV2338" s="13" t="s">
        <v>81</v>
      </c>
      <c r="AW2338" s="13" t="s">
        <v>30</v>
      </c>
      <c r="AX2338" s="13" t="s">
        <v>76</v>
      </c>
      <c r="AY2338" s="175" t="s">
        <v>150</v>
      </c>
    </row>
    <row r="2339" spans="1:65" s="14" customFormat="1" ht="11.25">
      <c r="B2339" s="181"/>
      <c r="D2339" s="174" t="s">
        <v>167</v>
      </c>
      <c r="E2339" s="182" t="s">
        <v>1</v>
      </c>
      <c r="F2339" s="183" t="s">
        <v>81</v>
      </c>
      <c r="H2339" s="184">
        <v>1</v>
      </c>
      <c r="I2339" s="185"/>
      <c r="L2339" s="181"/>
      <c r="M2339" s="186"/>
      <c r="N2339" s="187"/>
      <c r="O2339" s="187"/>
      <c r="P2339" s="187"/>
      <c r="Q2339" s="187"/>
      <c r="R2339" s="187"/>
      <c r="S2339" s="187"/>
      <c r="T2339" s="188"/>
      <c r="AT2339" s="182" t="s">
        <v>167</v>
      </c>
      <c r="AU2339" s="182" t="s">
        <v>157</v>
      </c>
      <c r="AV2339" s="14" t="s">
        <v>157</v>
      </c>
      <c r="AW2339" s="14" t="s">
        <v>30</v>
      </c>
      <c r="AX2339" s="14" t="s">
        <v>81</v>
      </c>
      <c r="AY2339" s="182" t="s">
        <v>150</v>
      </c>
    </row>
    <row r="2340" spans="1:65" s="2" customFormat="1" ht="16.5" customHeight="1">
      <c r="A2340" s="33"/>
      <c r="B2340" s="158"/>
      <c r="C2340" s="159" t="s">
        <v>2249</v>
      </c>
      <c r="D2340" s="159" t="s">
        <v>152</v>
      </c>
      <c r="E2340" s="160" t="s">
        <v>2250</v>
      </c>
      <c r="F2340" s="161" t="s">
        <v>2251</v>
      </c>
      <c r="G2340" s="162" t="s">
        <v>350</v>
      </c>
      <c r="H2340" s="163">
        <v>1</v>
      </c>
      <c r="I2340" s="164"/>
      <c r="J2340" s="163">
        <f t="shared" ref="J2340:J2350" si="70">ROUND(I2340*H2340,3)</f>
        <v>0</v>
      </c>
      <c r="K2340" s="165"/>
      <c r="L2340" s="34"/>
      <c r="M2340" s="166" t="s">
        <v>1</v>
      </c>
      <c r="N2340" s="167" t="s">
        <v>42</v>
      </c>
      <c r="O2340" s="59"/>
      <c r="P2340" s="168">
        <f t="shared" ref="P2340:P2350" si="71">O2340*H2340</f>
        <v>0</v>
      </c>
      <c r="Q2340" s="168">
        <v>0</v>
      </c>
      <c r="R2340" s="168">
        <f t="shared" ref="R2340:R2350" si="72">Q2340*H2340</f>
        <v>0</v>
      </c>
      <c r="S2340" s="168">
        <v>0</v>
      </c>
      <c r="T2340" s="169">
        <f t="shared" ref="T2340:T2350" si="73">S2340*H2340</f>
        <v>0</v>
      </c>
      <c r="U2340" s="33"/>
      <c r="V2340" s="33"/>
      <c r="W2340" s="33"/>
      <c r="X2340" s="33"/>
      <c r="Y2340" s="33"/>
      <c r="Z2340" s="33"/>
      <c r="AA2340" s="33"/>
      <c r="AB2340" s="33"/>
      <c r="AC2340" s="33"/>
      <c r="AD2340" s="33"/>
      <c r="AE2340" s="33"/>
      <c r="AR2340" s="170" t="s">
        <v>156</v>
      </c>
      <c r="AT2340" s="170" t="s">
        <v>152</v>
      </c>
      <c r="AU2340" s="170" t="s">
        <v>157</v>
      </c>
      <c r="AY2340" s="18" t="s">
        <v>150</v>
      </c>
      <c r="BE2340" s="171">
        <f t="shared" ref="BE2340:BE2350" si="74">IF(N2340="základná",J2340,0)</f>
        <v>0</v>
      </c>
      <c r="BF2340" s="171">
        <f t="shared" ref="BF2340:BF2350" si="75">IF(N2340="znížená",J2340,0)</f>
        <v>0</v>
      </c>
      <c r="BG2340" s="171">
        <f t="shared" ref="BG2340:BG2350" si="76">IF(N2340="zákl. prenesená",J2340,0)</f>
        <v>0</v>
      </c>
      <c r="BH2340" s="171">
        <f t="shared" ref="BH2340:BH2350" si="77">IF(N2340="zníž. prenesená",J2340,0)</f>
        <v>0</v>
      </c>
      <c r="BI2340" s="171">
        <f t="shared" ref="BI2340:BI2350" si="78">IF(N2340="nulová",J2340,0)</f>
        <v>0</v>
      </c>
      <c r="BJ2340" s="18" t="s">
        <v>157</v>
      </c>
      <c r="BK2340" s="172">
        <f t="shared" ref="BK2340:BK2350" si="79">ROUND(I2340*H2340,3)</f>
        <v>0</v>
      </c>
      <c r="BL2340" s="18" t="s">
        <v>156</v>
      </c>
      <c r="BM2340" s="170" t="s">
        <v>2252</v>
      </c>
    </row>
    <row r="2341" spans="1:65" s="2" customFormat="1" ht="16.5" customHeight="1">
      <c r="A2341" s="33"/>
      <c r="B2341" s="158"/>
      <c r="C2341" s="159" t="s">
        <v>2253</v>
      </c>
      <c r="D2341" s="159" t="s">
        <v>152</v>
      </c>
      <c r="E2341" s="160" t="s">
        <v>2254</v>
      </c>
      <c r="F2341" s="161" t="s">
        <v>2255</v>
      </c>
      <c r="G2341" s="162" t="s">
        <v>350</v>
      </c>
      <c r="H2341" s="163">
        <v>1</v>
      </c>
      <c r="I2341" s="164"/>
      <c r="J2341" s="163">
        <f t="shared" si="70"/>
        <v>0</v>
      </c>
      <c r="K2341" s="165"/>
      <c r="L2341" s="34"/>
      <c r="M2341" s="166" t="s">
        <v>1</v>
      </c>
      <c r="N2341" s="167" t="s">
        <v>42</v>
      </c>
      <c r="O2341" s="59"/>
      <c r="P2341" s="168">
        <f t="shared" si="71"/>
        <v>0</v>
      </c>
      <c r="Q2341" s="168">
        <v>3.0000000000000001E-5</v>
      </c>
      <c r="R2341" s="168">
        <f t="shared" si="72"/>
        <v>3.0000000000000001E-5</v>
      </c>
      <c r="S2341" s="168">
        <v>0</v>
      </c>
      <c r="T2341" s="169">
        <f t="shared" si="73"/>
        <v>0</v>
      </c>
      <c r="U2341" s="33"/>
      <c r="V2341" s="33"/>
      <c r="W2341" s="33"/>
      <c r="X2341" s="33"/>
      <c r="Y2341" s="33"/>
      <c r="Z2341" s="33"/>
      <c r="AA2341" s="33"/>
      <c r="AB2341" s="33"/>
      <c r="AC2341" s="33"/>
      <c r="AD2341" s="33"/>
      <c r="AE2341" s="33"/>
      <c r="AR2341" s="170" t="s">
        <v>241</v>
      </c>
      <c r="AT2341" s="170" t="s">
        <v>152</v>
      </c>
      <c r="AU2341" s="170" t="s">
        <v>157</v>
      </c>
      <c r="AY2341" s="18" t="s">
        <v>150</v>
      </c>
      <c r="BE2341" s="171">
        <f t="shared" si="74"/>
        <v>0</v>
      </c>
      <c r="BF2341" s="171">
        <f t="shared" si="75"/>
        <v>0</v>
      </c>
      <c r="BG2341" s="171">
        <f t="shared" si="76"/>
        <v>0</v>
      </c>
      <c r="BH2341" s="171">
        <f t="shared" si="77"/>
        <v>0</v>
      </c>
      <c r="BI2341" s="171">
        <f t="shared" si="78"/>
        <v>0</v>
      </c>
      <c r="BJ2341" s="18" t="s">
        <v>157</v>
      </c>
      <c r="BK2341" s="172">
        <f t="shared" si="79"/>
        <v>0</v>
      </c>
      <c r="BL2341" s="18" t="s">
        <v>241</v>
      </c>
      <c r="BM2341" s="170" t="s">
        <v>2256</v>
      </c>
    </row>
    <row r="2342" spans="1:65" s="2" customFormat="1" ht="16.5" customHeight="1">
      <c r="A2342" s="33"/>
      <c r="B2342" s="158"/>
      <c r="C2342" s="205" t="s">
        <v>2257</v>
      </c>
      <c r="D2342" s="205" t="s">
        <v>368</v>
      </c>
      <c r="E2342" s="206" t="s">
        <v>2258</v>
      </c>
      <c r="F2342" s="207" t="s">
        <v>2259</v>
      </c>
      <c r="G2342" s="208" t="s">
        <v>350</v>
      </c>
      <c r="H2342" s="209">
        <v>1</v>
      </c>
      <c r="I2342" s="210"/>
      <c r="J2342" s="209">
        <f t="shared" si="70"/>
        <v>0</v>
      </c>
      <c r="K2342" s="211"/>
      <c r="L2342" s="212"/>
      <c r="M2342" s="213" t="s">
        <v>1</v>
      </c>
      <c r="N2342" s="214" t="s">
        <v>42</v>
      </c>
      <c r="O2342" s="59"/>
      <c r="P2342" s="168">
        <f t="shared" si="71"/>
        <v>0</v>
      </c>
      <c r="Q2342" s="168">
        <v>1.6420000000000001E-2</v>
      </c>
      <c r="R2342" s="168">
        <f t="shared" si="72"/>
        <v>1.6420000000000001E-2</v>
      </c>
      <c r="S2342" s="168">
        <v>0</v>
      </c>
      <c r="T2342" s="169">
        <f t="shared" si="73"/>
        <v>0</v>
      </c>
      <c r="U2342" s="33"/>
      <c r="V2342" s="33"/>
      <c r="W2342" s="33"/>
      <c r="X2342" s="33"/>
      <c r="Y2342" s="33"/>
      <c r="Z2342" s="33"/>
      <c r="AA2342" s="33"/>
      <c r="AB2342" s="33"/>
      <c r="AC2342" s="33"/>
      <c r="AD2342" s="33"/>
      <c r="AE2342" s="33"/>
      <c r="AR2342" s="170" t="s">
        <v>361</v>
      </c>
      <c r="AT2342" s="170" t="s">
        <v>368</v>
      </c>
      <c r="AU2342" s="170" t="s">
        <v>157</v>
      </c>
      <c r="AY2342" s="18" t="s">
        <v>150</v>
      </c>
      <c r="BE2342" s="171">
        <f t="shared" si="74"/>
        <v>0</v>
      </c>
      <c r="BF2342" s="171">
        <f t="shared" si="75"/>
        <v>0</v>
      </c>
      <c r="BG2342" s="171">
        <f t="shared" si="76"/>
        <v>0</v>
      </c>
      <c r="BH2342" s="171">
        <f t="shared" si="77"/>
        <v>0</v>
      </c>
      <c r="BI2342" s="171">
        <f t="shared" si="78"/>
        <v>0</v>
      </c>
      <c r="BJ2342" s="18" t="s">
        <v>157</v>
      </c>
      <c r="BK2342" s="172">
        <f t="shared" si="79"/>
        <v>0</v>
      </c>
      <c r="BL2342" s="18" t="s">
        <v>241</v>
      </c>
      <c r="BM2342" s="170" t="s">
        <v>2260</v>
      </c>
    </row>
    <row r="2343" spans="1:65" s="2" customFormat="1" ht="24" customHeight="1">
      <c r="A2343" s="33"/>
      <c r="B2343" s="158"/>
      <c r="C2343" s="159" t="s">
        <v>2261</v>
      </c>
      <c r="D2343" s="159" t="s">
        <v>152</v>
      </c>
      <c r="E2343" s="160" t="s">
        <v>2262</v>
      </c>
      <c r="F2343" s="161" t="s">
        <v>2263</v>
      </c>
      <c r="G2343" s="162" t="s">
        <v>1757</v>
      </c>
      <c r="H2343" s="164"/>
      <c r="I2343" s="164"/>
      <c r="J2343" s="163">
        <f t="shared" si="70"/>
        <v>0</v>
      </c>
      <c r="K2343" s="165"/>
      <c r="L2343" s="34"/>
      <c r="M2343" s="166" t="s">
        <v>1</v>
      </c>
      <c r="N2343" s="167" t="s">
        <v>42</v>
      </c>
      <c r="O2343" s="59"/>
      <c r="P2343" s="168">
        <f t="shared" si="71"/>
        <v>0</v>
      </c>
      <c r="Q2343" s="168">
        <v>0</v>
      </c>
      <c r="R2343" s="168">
        <f t="shared" si="72"/>
        <v>0</v>
      </c>
      <c r="S2343" s="168">
        <v>0</v>
      </c>
      <c r="T2343" s="169">
        <f t="shared" si="73"/>
        <v>0</v>
      </c>
      <c r="U2343" s="33"/>
      <c r="V2343" s="33"/>
      <c r="W2343" s="33"/>
      <c r="X2343" s="33"/>
      <c r="Y2343" s="33"/>
      <c r="Z2343" s="33"/>
      <c r="AA2343" s="33"/>
      <c r="AB2343" s="33"/>
      <c r="AC2343" s="33"/>
      <c r="AD2343" s="33"/>
      <c r="AE2343" s="33"/>
      <c r="AR2343" s="170" t="s">
        <v>241</v>
      </c>
      <c r="AT2343" s="170" t="s">
        <v>152</v>
      </c>
      <c r="AU2343" s="170" t="s">
        <v>157</v>
      </c>
      <c r="AY2343" s="18" t="s">
        <v>150</v>
      </c>
      <c r="BE2343" s="171">
        <f t="shared" si="74"/>
        <v>0</v>
      </c>
      <c r="BF2343" s="171">
        <f t="shared" si="75"/>
        <v>0</v>
      </c>
      <c r="BG2343" s="171">
        <f t="shared" si="76"/>
        <v>0</v>
      </c>
      <c r="BH2343" s="171">
        <f t="shared" si="77"/>
        <v>0</v>
      </c>
      <c r="BI2343" s="171">
        <f t="shared" si="78"/>
        <v>0</v>
      </c>
      <c r="BJ2343" s="18" t="s">
        <v>157</v>
      </c>
      <c r="BK2343" s="172">
        <f t="shared" si="79"/>
        <v>0</v>
      </c>
      <c r="BL2343" s="18" t="s">
        <v>241</v>
      </c>
      <c r="BM2343" s="170" t="s">
        <v>2264</v>
      </c>
    </row>
    <row r="2344" spans="1:65" s="2" customFormat="1" ht="24" customHeight="1">
      <c r="A2344" s="33"/>
      <c r="B2344" s="158"/>
      <c r="C2344" s="159" t="s">
        <v>2265</v>
      </c>
      <c r="D2344" s="159" t="s">
        <v>152</v>
      </c>
      <c r="E2344" s="160" t="s">
        <v>2266</v>
      </c>
      <c r="F2344" s="161" t="s">
        <v>2267</v>
      </c>
      <c r="G2344" s="162" t="s">
        <v>1669</v>
      </c>
      <c r="H2344" s="163">
        <v>10</v>
      </c>
      <c r="I2344" s="164"/>
      <c r="J2344" s="163">
        <f t="shared" si="70"/>
        <v>0</v>
      </c>
      <c r="K2344" s="165"/>
      <c r="L2344" s="34"/>
      <c r="M2344" s="166" t="s">
        <v>1</v>
      </c>
      <c r="N2344" s="167" t="s">
        <v>42</v>
      </c>
      <c r="O2344" s="59"/>
      <c r="P2344" s="168">
        <f t="shared" si="71"/>
        <v>0</v>
      </c>
      <c r="Q2344" s="168">
        <v>0</v>
      </c>
      <c r="R2344" s="168">
        <f t="shared" si="72"/>
        <v>0</v>
      </c>
      <c r="S2344" s="168">
        <v>1.933E-2</v>
      </c>
      <c r="T2344" s="169">
        <f t="shared" si="73"/>
        <v>0.1933</v>
      </c>
      <c r="U2344" s="33"/>
      <c r="V2344" s="33"/>
      <c r="W2344" s="33"/>
      <c r="X2344" s="33"/>
      <c r="Y2344" s="33"/>
      <c r="Z2344" s="33"/>
      <c r="AA2344" s="33"/>
      <c r="AB2344" s="33"/>
      <c r="AC2344" s="33"/>
      <c r="AD2344" s="33"/>
      <c r="AE2344" s="33"/>
      <c r="AR2344" s="170" t="s">
        <v>241</v>
      </c>
      <c r="AT2344" s="170" t="s">
        <v>152</v>
      </c>
      <c r="AU2344" s="170" t="s">
        <v>157</v>
      </c>
      <c r="AY2344" s="18" t="s">
        <v>150</v>
      </c>
      <c r="BE2344" s="171">
        <f t="shared" si="74"/>
        <v>0</v>
      </c>
      <c r="BF2344" s="171">
        <f t="shared" si="75"/>
        <v>0</v>
      </c>
      <c r="BG2344" s="171">
        <f t="shared" si="76"/>
        <v>0</v>
      </c>
      <c r="BH2344" s="171">
        <f t="shared" si="77"/>
        <v>0</v>
      </c>
      <c r="BI2344" s="171">
        <f t="shared" si="78"/>
        <v>0</v>
      </c>
      <c r="BJ2344" s="18" t="s">
        <v>157</v>
      </c>
      <c r="BK2344" s="172">
        <f t="shared" si="79"/>
        <v>0</v>
      </c>
      <c r="BL2344" s="18" t="s">
        <v>241</v>
      </c>
      <c r="BM2344" s="170" t="s">
        <v>2268</v>
      </c>
    </row>
    <row r="2345" spans="1:65" s="2" customFormat="1" ht="16.5" customHeight="1">
      <c r="A2345" s="33"/>
      <c r="B2345" s="158"/>
      <c r="C2345" s="159" t="s">
        <v>2269</v>
      </c>
      <c r="D2345" s="159" t="s">
        <v>152</v>
      </c>
      <c r="E2345" s="160" t="s">
        <v>2270</v>
      </c>
      <c r="F2345" s="161" t="s">
        <v>2271</v>
      </c>
      <c r="G2345" s="162" t="s">
        <v>1669</v>
      </c>
      <c r="H2345" s="163">
        <v>1</v>
      </c>
      <c r="I2345" s="164"/>
      <c r="J2345" s="163">
        <f t="shared" si="70"/>
        <v>0</v>
      </c>
      <c r="K2345" s="165"/>
      <c r="L2345" s="34"/>
      <c r="M2345" s="166" t="s">
        <v>1</v>
      </c>
      <c r="N2345" s="167" t="s">
        <v>42</v>
      </c>
      <c r="O2345" s="59"/>
      <c r="P2345" s="168">
        <f t="shared" si="71"/>
        <v>0</v>
      </c>
      <c r="Q2345" s="168">
        <v>0</v>
      </c>
      <c r="R2345" s="168">
        <f t="shared" si="72"/>
        <v>0</v>
      </c>
      <c r="S2345" s="168">
        <v>1.72E-2</v>
      </c>
      <c r="T2345" s="169">
        <f t="shared" si="73"/>
        <v>1.72E-2</v>
      </c>
      <c r="U2345" s="33"/>
      <c r="V2345" s="33"/>
      <c r="W2345" s="33"/>
      <c r="X2345" s="33"/>
      <c r="Y2345" s="33"/>
      <c r="Z2345" s="33"/>
      <c r="AA2345" s="33"/>
      <c r="AB2345" s="33"/>
      <c r="AC2345" s="33"/>
      <c r="AD2345" s="33"/>
      <c r="AE2345" s="33"/>
      <c r="AR2345" s="170" t="s">
        <v>241</v>
      </c>
      <c r="AT2345" s="170" t="s">
        <v>152</v>
      </c>
      <c r="AU2345" s="170" t="s">
        <v>157</v>
      </c>
      <c r="AY2345" s="18" t="s">
        <v>150</v>
      </c>
      <c r="BE2345" s="171">
        <f t="shared" si="74"/>
        <v>0</v>
      </c>
      <c r="BF2345" s="171">
        <f t="shared" si="75"/>
        <v>0</v>
      </c>
      <c r="BG2345" s="171">
        <f t="shared" si="76"/>
        <v>0</v>
      </c>
      <c r="BH2345" s="171">
        <f t="shared" si="77"/>
        <v>0</v>
      </c>
      <c r="BI2345" s="171">
        <f t="shared" si="78"/>
        <v>0</v>
      </c>
      <c r="BJ2345" s="18" t="s">
        <v>157</v>
      </c>
      <c r="BK2345" s="172">
        <f t="shared" si="79"/>
        <v>0</v>
      </c>
      <c r="BL2345" s="18" t="s">
        <v>241</v>
      </c>
      <c r="BM2345" s="170" t="s">
        <v>2272</v>
      </c>
    </row>
    <row r="2346" spans="1:65" s="2" customFormat="1" ht="24" customHeight="1">
      <c r="A2346" s="33"/>
      <c r="B2346" s="158"/>
      <c r="C2346" s="159" t="s">
        <v>2273</v>
      </c>
      <c r="D2346" s="159" t="s">
        <v>152</v>
      </c>
      <c r="E2346" s="160" t="s">
        <v>2274</v>
      </c>
      <c r="F2346" s="161" t="s">
        <v>2275</v>
      </c>
      <c r="G2346" s="162" t="s">
        <v>1669</v>
      </c>
      <c r="H2346" s="163">
        <v>50</v>
      </c>
      <c r="I2346" s="164"/>
      <c r="J2346" s="163">
        <f t="shared" si="70"/>
        <v>0</v>
      </c>
      <c r="K2346" s="165"/>
      <c r="L2346" s="34"/>
      <c r="M2346" s="166" t="s">
        <v>1</v>
      </c>
      <c r="N2346" s="167" t="s">
        <v>42</v>
      </c>
      <c r="O2346" s="59"/>
      <c r="P2346" s="168">
        <f t="shared" si="71"/>
        <v>0</v>
      </c>
      <c r="Q2346" s="168">
        <v>0</v>
      </c>
      <c r="R2346" s="168">
        <f t="shared" si="72"/>
        <v>0</v>
      </c>
      <c r="S2346" s="168">
        <v>1.9460000000000002E-2</v>
      </c>
      <c r="T2346" s="169">
        <f t="shared" si="73"/>
        <v>0.97300000000000009</v>
      </c>
      <c r="U2346" s="33"/>
      <c r="V2346" s="33"/>
      <c r="W2346" s="33"/>
      <c r="X2346" s="33"/>
      <c r="Y2346" s="33"/>
      <c r="Z2346" s="33"/>
      <c r="AA2346" s="33"/>
      <c r="AB2346" s="33"/>
      <c r="AC2346" s="33"/>
      <c r="AD2346" s="33"/>
      <c r="AE2346" s="33"/>
      <c r="AR2346" s="170" t="s">
        <v>241</v>
      </c>
      <c r="AT2346" s="170" t="s">
        <v>152</v>
      </c>
      <c r="AU2346" s="170" t="s">
        <v>157</v>
      </c>
      <c r="AY2346" s="18" t="s">
        <v>150</v>
      </c>
      <c r="BE2346" s="171">
        <f t="shared" si="74"/>
        <v>0</v>
      </c>
      <c r="BF2346" s="171">
        <f t="shared" si="75"/>
        <v>0</v>
      </c>
      <c r="BG2346" s="171">
        <f t="shared" si="76"/>
        <v>0</v>
      </c>
      <c r="BH2346" s="171">
        <f t="shared" si="77"/>
        <v>0</v>
      </c>
      <c r="BI2346" s="171">
        <f t="shared" si="78"/>
        <v>0</v>
      </c>
      <c r="BJ2346" s="18" t="s">
        <v>157</v>
      </c>
      <c r="BK2346" s="172">
        <f t="shared" si="79"/>
        <v>0</v>
      </c>
      <c r="BL2346" s="18" t="s">
        <v>241</v>
      </c>
      <c r="BM2346" s="170" t="s">
        <v>2276</v>
      </c>
    </row>
    <row r="2347" spans="1:65" s="2" customFormat="1" ht="16.5" customHeight="1">
      <c r="A2347" s="33"/>
      <c r="B2347" s="158"/>
      <c r="C2347" s="159" t="s">
        <v>2277</v>
      </c>
      <c r="D2347" s="159" t="s">
        <v>152</v>
      </c>
      <c r="E2347" s="160" t="s">
        <v>2278</v>
      </c>
      <c r="F2347" s="161" t="s">
        <v>2279</v>
      </c>
      <c r="G2347" s="162" t="s">
        <v>1669</v>
      </c>
      <c r="H2347" s="163">
        <v>3</v>
      </c>
      <c r="I2347" s="164"/>
      <c r="J2347" s="163">
        <f t="shared" si="70"/>
        <v>0</v>
      </c>
      <c r="K2347" s="165"/>
      <c r="L2347" s="34"/>
      <c r="M2347" s="166" t="s">
        <v>1</v>
      </c>
      <c r="N2347" s="167" t="s">
        <v>42</v>
      </c>
      <c r="O2347" s="59"/>
      <c r="P2347" s="168">
        <f t="shared" si="71"/>
        <v>0</v>
      </c>
      <c r="Q2347" s="168">
        <v>0</v>
      </c>
      <c r="R2347" s="168">
        <f t="shared" si="72"/>
        <v>0</v>
      </c>
      <c r="S2347" s="168">
        <v>9.5100000000000004E-2</v>
      </c>
      <c r="T2347" s="169">
        <f t="shared" si="73"/>
        <v>0.2853</v>
      </c>
      <c r="U2347" s="33"/>
      <c r="V2347" s="33"/>
      <c r="W2347" s="33"/>
      <c r="X2347" s="33"/>
      <c r="Y2347" s="33"/>
      <c r="Z2347" s="33"/>
      <c r="AA2347" s="33"/>
      <c r="AB2347" s="33"/>
      <c r="AC2347" s="33"/>
      <c r="AD2347" s="33"/>
      <c r="AE2347" s="33"/>
      <c r="AR2347" s="170" t="s">
        <v>241</v>
      </c>
      <c r="AT2347" s="170" t="s">
        <v>152</v>
      </c>
      <c r="AU2347" s="170" t="s">
        <v>157</v>
      </c>
      <c r="AY2347" s="18" t="s">
        <v>150</v>
      </c>
      <c r="BE2347" s="171">
        <f t="shared" si="74"/>
        <v>0</v>
      </c>
      <c r="BF2347" s="171">
        <f t="shared" si="75"/>
        <v>0</v>
      </c>
      <c r="BG2347" s="171">
        <f t="shared" si="76"/>
        <v>0</v>
      </c>
      <c r="BH2347" s="171">
        <f t="shared" si="77"/>
        <v>0</v>
      </c>
      <c r="BI2347" s="171">
        <f t="shared" si="78"/>
        <v>0</v>
      </c>
      <c r="BJ2347" s="18" t="s">
        <v>157</v>
      </c>
      <c r="BK2347" s="172">
        <f t="shared" si="79"/>
        <v>0</v>
      </c>
      <c r="BL2347" s="18" t="s">
        <v>241</v>
      </c>
      <c r="BM2347" s="170" t="s">
        <v>2280</v>
      </c>
    </row>
    <row r="2348" spans="1:65" s="2" customFormat="1" ht="24" customHeight="1">
      <c r="A2348" s="33"/>
      <c r="B2348" s="158"/>
      <c r="C2348" s="159" t="s">
        <v>2281</v>
      </c>
      <c r="D2348" s="159" t="s">
        <v>152</v>
      </c>
      <c r="E2348" s="160" t="s">
        <v>2282</v>
      </c>
      <c r="F2348" s="161" t="s">
        <v>2283</v>
      </c>
      <c r="G2348" s="162" t="s">
        <v>1669</v>
      </c>
      <c r="H2348" s="163">
        <v>5</v>
      </c>
      <c r="I2348" s="164"/>
      <c r="J2348" s="163">
        <f t="shared" si="70"/>
        <v>0</v>
      </c>
      <c r="K2348" s="165"/>
      <c r="L2348" s="34"/>
      <c r="M2348" s="166" t="s">
        <v>1</v>
      </c>
      <c r="N2348" s="167" t="s">
        <v>42</v>
      </c>
      <c r="O2348" s="59"/>
      <c r="P2348" s="168">
        <f t="shared" si="71"/>
        <v>0</v>
      </c>
      <c r="Q2348" s="168">
        <v>0</v>
      </c>
      <c r="R2348" s="168">
        <f t="shared" si="72"/>
        <v>0</v>
      </c>
      <c r="S2348" s="168">
        <v>2.4500000000000001E-2</v>
      </c>
      <c r="T2348" s="169">
        <f t="shared" si="73"/>
        <v>0.1225</v>
      </c>
      <c r="U2348" s="33"/>
      <c r="V2348" s="33"/>
      <c r="W2348" s="33"/>
      <c r="X2348" s="33"/>
      <c r="Y2348" s="33"/>
      <c r="Z2348" s="33"/>
      <c r="AA2348" s="33"/>
      <c r="AB2348" s="33"/>
      <c r="AC2348" s="33"/>
      <c r="AD2348" s="33"/>
      <c r="AE2348" s="33"/>
      <c r="AR2348" s="170" t="s">
        <v>241</v>
      </c>
      <c r="AT2348" s="170" t="s">
        <v>152</v>
      </c>
      <c r="AU2348" s="170" t="s">
        <v>157</v>
      </c>
      <c r="AY2348" s="18" t="s">
        <v>150</v>
      </c>
      <c r="BE2348" s="171">
        <f t="shared" si="74"/>
        <v>0</v>
      </c>
      <c r="BF2348" s="171">
        <f t="shared" si="75"/>
        <v>0</v>
      </c>
      <c r="BG2348" s="171">
        <f t="shared" si="76"/>
        <v>0</v>
      </c>
      <c r="BH2348" s="171">
        <f t="shared" si="77"/>
        <v>0</v>
      </c>
      <c r="BI2348" s="171">
        <f t="shared" si="78"/>
        <v>0</v>
      </c>
      <c r="BJ2348" s="18" t="s">
        <v>157</v>
      </c>
      <c r="BK2348" s="172">
        <f t="shared" si="79"/>
        <v>0</v>
      </c>
      <c r="BL2348" s="18" t="s">
        <v>241</v>
      </c>
      <c r="BM2348" s="170" t="s">
        <v>2284</v>
      </c>
    </row>
    <row r="2349" spans="1:65" s="2" customFormat="1" ht="24" customHeight="1">
      <c r="A2349" s="33"/>
      <c r="B2349" s="158"/>
      <c r="C2349" s="159" t="s">
        <v>2285</v>
      </c>
      <c r="D2349" s="159" t="s">
        <v>152</v>
      </c>
      <c r="E2349" s="160" t="s">
        <v>2286</v>
      </c>
      <c r="F2349" s="161" t="s">
        <v>2287</v>
      </c>
      <c r="G2349" s="162" t="s">
        <v>1669</v>
      </c>
      <c r="H2349" s="163">
        <v>5</v>
      </c>
      <c r="I2349" s="164"/>
      <c r="J2349" s="163">
        <f t="shared" si="70"/>
        <v>0</v>
      </c>
      <c r="K2349" s="165"/>
      <c r="L2349" s="34"/>
      <c r="M2349" s="166" t="s">
        <v>1</v>
      </c>
      <c r="N2349" s="167" t="s">
        <v>42</v>
      </c>
      <c r="O2349" s="59"/>
      <c r="P2349" s="168">
        <f t="shared" si="71"/>
        <v>0</v>
      </c>
      <c r="Q2349" s="168">
        <v>0</v>
      </c>
      <c r="R2349" s="168">
        <f t="shared" si="72"/>
        <v>0</v>
      </c>
      <c r="S2349" s="168">
        <v>3.4700000000000002E-2</v>
      </c>
      <c r="T2349" s="169">
        <f t="shared" si="73"/>
        <v>0.17350000000000002</v>
      </c>
      <c r="U2349" s="33"/>
      <c r="V2349" s="33"/>
      <c r="W2349" s="33"/>
      <c r="X2349" s="33"/>
      <c r="Y2349" s="33"/>
      <c r="Z2349" s="33"/>
      <c r="AA2349" s="33"/>
      <c r="AB2349" s="33"/>
      <c r="AC2349" s="33"/>
      <c r="AD2349" s="33"/>
      <c r="AE2349" s="33"/>
      <c r="AR2349" s="170" t="s">
        <v>241</v>
      </c>
      <c r="AT2349" s="170" t="s">
        <v>152</v>
      </c>
      <c r="AU2349" s="170" t="s">
        <v>157</v>
      </c>
      <c r="AY2349" s="18" t="s">
        <v>150</v>
      </c>
      <c r="BE2349" s="171">
        <f t="shared" si="74"/>
        <v>0</v>
      </c>
      <c r="BF2349" s="171">
        <f t="shared" si="75"/>
        <v>0</v>
      </c>
      <c r="BG2349" s="171">
        <f t="shared" si="76"/>
        <v>0</v>
      </c>
      <c r="BH2349" s="171">
        <f t="shared" si="77"/>
        <v>0</v>
      </c>
      <c r="BI2349" s="171">
        <f t="shared" si="78"/>
        <v>0</v>
      </c>
      <c r="BJ2349" s="18" t="s">
        <v>157</v>
      </c>
      <c r="BK2349" s="172">
        <f t="shared" si="79"/>
        <v>0</v>
      </c>
      <c r="BL2349" s="18" t="s">
        <v>241</v>
      </c>
      <c r="BM2349" s="170" t="s">
        <v>2288</v>
      </c>
    </row>
    <row r="2350" spans="1:65" s="2" customFormat="1" ht="24" customHeight="1">
      <c r="A2350" s="33"/>
      <c r="B2350" s="158"/>
      <c r="C2350" s="159" t="s">
        <v>2289</v>
      </c>
      <c r="D2350" s="159" t="s">
        <v>152</v>
      </c>
      <c r="E2350" s="160" t="s">
        <v>2290</v>
      </c>
      <c r="F2350" s="161" t="s">
        <v>2291</v>
      </c>
      <c r="G2350" s="162" t="s">
        <v>1669</v>
      </c>
      <c r="H2350" s="163">
        <v>63</v>
      </c>
      <c r="I2350" s="164"/>
      <c r="J2350" s="163">
        <f t="shared" si="70"/>
        <v>0</v>
      </c>
      <c r="K2350" s="165"/>
      <c r="L2350" s="34"/>
      <c r="M2350" s="166" t="s">
        <v>1</v>
      </c>
      <c r="N2350" s="167" t="s">
        <v>42</v>
      </c>
      <c r="O2350" s="59"/>
      <c r="P2350" s="168">
        <f t="shared" si="71"/>
        <v>0</v>
      </c>
      <c r="Q2350" s="168">
        <v>0</v>
      </c>
      <c r="R2350" s="168">
        <f t="shared" si="72"/>
        <v>0</v>
      </c>
      <c r="S2350" s="168">
        <v>2.5999999999999999E-3</v>
      </c>
      <c r="T2350" s="169">
        <f t="shared" si="73"/>
        <v>0.1638</v>
      </c>
      <c r="U2350" s="33"/>
      <c r="V2350" s="33"/>
      <c r="W2350" s="33"/>
      <c r="X2350" s="33"/>
      <c r="Y2350" s="33"/>
      <c r="Z2350" s="33"/>
      <c r="AA2350" s="33"/>
      <c r="AB2350" s="33"/>
      <c r="AC2350" s="33"/>
      <c r="AD2350" s="33"/>
      <c r="AE2350" s="33"/>
      <c r="AR2350" s="170" t="s">
        <v>241</v>
      </c>
      <c r="AT2350" s="170" t="s">
        <v>152</v>
      </c>
      <c r="AU2350" s="170" t="s">
        <v>157</v>
      </c>
      <c r="AY2350" s="18" t="s">
        <v>150</v>
      </c>
      <c r="BE2350" s="171">
        <f t="shared" si="74"/>
        <v>0</v>
      </c>
      <c r="BF2350" s="171">
        <f t="shared" si="75"/>
        <v>0</v>
      </c>
      <c r="BG2350" s="171">
        <f t="shared" si="76"/>
        <v>0</v>
      </c>
      <c r="BH2350" s="171">
        <f t="shared" si="77"/>
        <v>0</v>
      </c>
      <c r="BI2350" s="171">
        <f t="shared" si="78"/>
        <v>0</v>
      </c>
      <c r="BJ2350" s="18" t="s">
        <v>157</v>
      </c>
      <c r="BK2350" s="172">
        <f t="shared" si="79"/>
        <v>0</v>
      </c>
      <c r="BL2350" s="18" t="s">
        <v>241</v>
      </c>
      <c r="BM2350" s="170" t="s">
        <v>2292</v>
      </c>
    </row>
    <row r="2351" spans="1:65" s="14" customFormat="1" ht="11.25">
      <c r="B2351" s="181"/>
      <c r="D2351" s="174" t="s">
        <v>167</v>
      </c>
      <c r="E2351" s="182" t="s">
        <v>1</v>
      </c>
      <c r="F2351" s="183" t="s">
        <v>2293</v>
      </c>
      <c r="H2351" s="184">
        <v>63</v>
      </c>
      <c r="I2351" s="185"/>
      <c r="L2351" s="181"/>
      <c r="M2351" s="186"/>
      <c r="N2351" s="187"/>
      <c r="O2351" s="187"/>
      <c r="P2351" s="187"/>
      <c r="Q2351" s="187"/>
      <c r="R2351" s="187"/>
      <c r="S2351" s="187"/>
      <c r="T2351" s="188"/>
      <c r="AT2351" s="182" t="s">
        <v>167</v>
      </c>
      <c r="AU2351" s="182" t="s">
        <v>157</v>
      </c>
      <c r="AV2351" s="14" t="s">
        <v>157</v>
      </c>
      <c r="AW2351" s="14" t="s">
        <v>30</v>
      </c>
      <c r="AX2351" s="14" t="s">
        <v>81</v>
      </c>
      <c r="AY2351" s="182" t="s">
        <v>150</v>
      </c>
    </row>
    <row r="2352" spans="1:65" s="2" customFormat="1" ht="16.5" customHeight="1">
      <c r="A2352" s="33"/>
      <c r="B2352" s="158"/>
      <c r="C2352" s="159" t="s">
        <v>2294</v>
      </c>
      <c r="D2352" s="159" t="s">
        <v>152</v>
      </c>
      <c r="E2352" s="160" t="s">
        <v>2295</v>
      </c>
      <c r="F2352" s="161" t="s">
        <v>2296</v>
      </c>
      <c r="G2352" s="162" t="s">
        <v>1669</v>
      </c>
      <c r="H2352" s="163">
        <v>8</v>
      </c>
      <c r="I2352" s="164"/>
      <c r="J2352" s="163">
        <f t="shared" ref="J2352:J2362" si="80">ROUND(I2352*H2352,3)</f>
        <v>0</v>
      </c>
      <c r="K2352" s="165"/>
      <c r="L2352" s="34"/>
      <c r="M2352" s="166" t="s">
        <v>1</v>
      </c>
      <c r="N2352" s="167" t="s">
        <v>42</v>
      </c>
      <c r="O2352" s="59"/>
      <c r="P2352" s="168">
        <f t="shared" ref="P2352:P2362" si="81">O2352*H2352</f>
        <v>0</v>
      </c>
      <c r="Q2352" s="168">
        <v>0</v>
      </c>
      <c r="R2352" s="168">
        <f t="shared" ref="R2352:R2362" si="82">Q2352*H2352</f>
        <v>0</v>
      </c>
      <c r="S2352" s="168">
        <v>8.7999999999999995E-2</v>
      </c>
      <c r="T2352" s="169">
        <f t="shared" ref="T2352:T2362" si="83">S2352*H2352</f>
        <v>0.70399999999999996</v>
      </c>
      <c r="U2352" s="33"/>
      <c r="V2352" s="33"/>
      <c r="W2352" s="33"/>
      <c r="X2352" s="33"/>
      <c r="Y2352" s="33"/>
      <c r="Z2352" s="33"/>
      <c r="AA2352" s="33"/>
      <c r="AB2352" s="33"/>
      <c r="AC2352" s="33"/>
      <c r="AD2352" s="33"/>
      <c r="AE2352" s="33"/>
      <c r="AR2352" s="170" t="s">
        <v>241</v>
      </c>
      <c r="AT2352" s="170" t="s">
        <v>152</v>
      </c>
      <c r="AU2352" s="170" t="s">
        <v>157</v>
      </c>
      <c r="AY2352" s="18" t="s">
        <v>150</v>
      </c>
      <c r="BE2352" s="171">
        <f t="shared" ref="BE2352:BE2362" si="84">IF(N2352="základná",J2352,0)</f>
        <v>0</v>
      </c>
      <c r="BF2352" s="171">
        <f t="shared" ref="BF2352:BF2362" si="85">IF(N2352="znížená",J2352,0)</f>
        <v>0</v>
      </c>
      <c r="BG2352" s="171">
        <f t="shared" ref="BG2352:BG2362" si="86">IF(N2352="zákl. prenesená",J2352,0)</f>
        <v>0</v>
      </c>
      <c r="BH2352" s="171">
        <f t="shared" ref="BH2352:BH2362" si="87">IF(N2352="zníž. prenesená",J2352,0)</f>
        <v>0</v>
      </c>
      <c r="BI2352" s="171">
        <f t="shared" ref="BI2352:BI2362" si="88">IF(N2352="nulová",J2352,0)</f>
        <v>0</v>
      </c>
      <c r="BJ2352" s="18" t="s">
        <v>157</v>
      </c>
      <c r="BK2352" s="172">
        <f t="shared" ref="BK2352:BK2362" si="89">ROUND(I2352*H2352,3)</f>
        <v>0</v>
      </c>
      <c r="BL2352" s="18" t="s">
        <v>241</v>
      </c>
      <c r="BM2352" s="170" t="s">
        <v>2297</v>
      </c>
    </row>
    <row r="2353" spans="1:65" s="2" customFormat="1" ht="24" customHeight="1">
      <c r="A2353" s="33"/>
      <c r="B2353" s="158"/>
      <c r="C2353" s="159" t="s">
        <v>2298</v>
      </c>
      <c r="D2353" s="159" t="s">
        <v>152</v>
      </c>
      <c r="E2353" s="160" t="s">
        <v>2299</v>
      </c>
      <c r="F2353" s="161" t="s">
        <v>2300</v>
      </c>
      <c r="G2353" s="162" t="s">
        <v>1669</v>
      </c>
      <c r="H2353" s="163">
        <v>1</v>
      </c>
      <c r="I2353" s="164"/>
      <c r="J2353" s="163">
        <f t="shared" si="80"/>
        <v>0</v>
      </c>
      <c r="K2353" s="165"/>
      <c r="L2353" s="34"/>
      <c r="M2353" s="166" t="s">
        <v>1</v>
      </c>
      <c r="N2353" s="167" t="s">
        <v>42</v>
      </c>
      <c r="O2353" s="59"/>
      <c r="P2353" s="168">
        <f t="shared" si="81"/>
        <v>0</v>
      </c>
      <c r="Q2353" s="168">
        <v>3.7399999999999998E-3</v>
      </c>
      <c r="R2353" s="168">
        <f t="shared" si="82"/>
        <v>3.7399999999999998E-3</v>
      </c>
      <c r="S2353" s="168">
        <v>0</v>
      </c>
      <c r="T2353" s="169">
        <f t="shared" si="83"/>
        <v>0</v>
      </c>
      <c r="U2353" s="33"/>
      <c r="V2353" s="33"/>
      <c r="W2353" s="33"/>
      <c r="X2353" s="33"/>
      <c r="Y2353" s="33"/>
      <c r="Z2353" s="33"/>
      <c r="AA2353" s="33"/>
      <c r="AB2353" s="33"/>
      <c r="AC2353" s="33"/>
      <c r="AD2353" s="33"/>
      <c r="AE2353" s="33"/>
      <c r="AR2353" s="170" t="s">
        <v>241</v>
      </c>
      <c r="AT2353" s="170" t="s">
        <v>152</v>
      </c>
      <c r="AU2353" s="170" t="s">
        <v>157</v>
      </c>
      <c r="AY2353" s="18" t="s">
        <v>150</v>
      </c>
      <c r="BE2353" s="171">
        <f t="shared" si="84"/>
        <v>0</v>
      </c>
      <c r="BF2353" s="171">
        <f t="shared" si="85"/>
        <v>0</v>
      </c>
      <c r="BG2353" s="171">
        <f t="shared" si="86"/>
        <v>0</v>
      </c>
      <c r="BH2353" s="171">
        <f t="shared" si="87"/>
        <v>0</v>
      </c>
      <c r="BI2353" s="171">
        <f t="shared" si="88"/>
        <v>0</v>
      </c>
      <c r="BJ2353" s="18" t="s">
        <v>157</v>
      </c>
      <c r="BK2353" s="172">
        <f t="shared" si="89"/>
        <v>0</v>
      </c>
      <c r="BL2353" s="18" t="s">
        <v>241</v>
      </c>
      <c r="BM2353" s="170" t="s">
        <v>2301</v>
      </c>
    </row>
    <row r="2354" spans="1:65" s="2" customFormat="1" ht="16.5" customHeight="1">
      <c r="A2354" s="33"/>
      <c r="B2354" s="158"/>
      <c r="C2354" s="205" t="s">
        <v>2302</v>
      </c>
      <c r="D2354" s="205" t="s">
        <v>368</v>
      </c>
      <c r="E2354" s="206" t="s">
        <v>2303</v>
      </c>
      <c r="F2354" s="207" t="s">
        <v>2304</v>
      </c>
      <c r="G2354" s="208" t="s">
        <v>350</v>
      </c>
      <c r="H2354" s="209">
        <v>1</v>
      </c>
      <c r="I2354" s="210"/>
      <c r="J2354" s="209">
        <f t="shared" si="80"/>
        <v>0</v>
      </c>
      <c r="K2354" s="211"/>
      <c r="L2354" s="212"/>
      <c r="M2354" s="213" t="s">
        <v>1</v>
      </c>
      <c r="N2354" s="214" t="s">
        <v>42</v>
      </c>
      <c r="O2354" s="59"/>
      <c r="P2354" s="168">
        <f t="shared" si="81"/>
        <v>0</v>
      </c>
      <c r="Q2354" s="168">
        <v>8.9999999999999993E-3</v>
      </c>
      <c r="R2354" s="168">
        <f t="shared" si="82"/>
        <v>8.9999999999999993E-3</v>
      </c>
      <c r="S2354" s="168">
        <v>0</v>
      </c>
      <c r="T2354" s="169">
        <f t="shared" si="83"/>
        <v>0</v>
      </c>
      <c r="U2354" s="33"/>
      <c r="V2354" s="33"/>
      <c r="W2354" s="33"/>
      <c r="X2354" s="33"/>
      <c r="Y2354" s="33"/>
      <c r="Z2354" s="33"/>
      <c r="AA2354" s="33"/>
      <c r="AB2354" s="33"/>
      <c r="AC2354" s="33"/>
      <c r="AD2354" s="33"/>
      <c r="AE2354" s="33"/>
      <c r="AR2354" s="170" t="s">
        <v>361</v>
      </c>
      <c r="AT2354" s="170" t="s">
        <v>368</v>
      </c>
      <c r="AU2354" s="170" t="s">
        <v>157</v>
      </c>
      <c r="AY2354" s="18" t="s">
        <v>150</v>
      </c>
      <c r="BE2354" s="171">
        <f t="shared" si="84"/>
        <v>0</v>
      </c>
      <c r="BF2354" s="171">
        <f t="shared" si="85"/>
        <v>0</v>
      </c>
      <c r="BG2354" s="171">
        <f t="shared" si="86"/>
        <v>0</v>
      </c>
      <c r="BH2354" s="171">
        <f t="shared" si="87"/>
        <v>0</v>
      </c>
      <c r="BI2354" s="171">
        <f t="shared" si="88"/>
        <v>0</v>
      </c>
      <c r="BJ2354" s="18" t="s">
        <v>157</v>
      </c>
      <c r="BK2354" s="172">
        <f t="shared" si="89"/>
        <v>0</v>
      </c>
      <c r="BL2354" s="18" t="s">
        <v>241</v>
      </c>
      <c r="BM2354" s="170" t="s">
        <v>2305</v>
      </c>
    </row>
    <row r="2355" spans="1:65" s="2" customFormat="1" ht="36" customHeight="1">
      <c r="A2355" s="33"/>
      <c r="B2355" s="158"/>
      <c r="C2355" s="159" t="s">
        <v>2306</v>
      </c>
      <c r="D2355" s="159" t="s">
        <v>152</v>
      </c>
      <c r="E2355" s="160" t="s">
        <v>2307</v>
      </c>
      <c r="F2355" s="161" t="s">
        <v>2308</v>
      </c>
      <c r="G2355" s="162" t="s">
        <v>1669</v>
      </c>
      <c r="H2355" s="163">
        <v>20</v>
      </c>
      <c r="I2355" s="164"/>
      <c r="J2355" s="163">
        <f t="shared" si="80"/>
        <v>0</v>
      </c>
      <c r="K2355" s="165"/>
      <c r="L2355" s="34"/>
      <c r="M2355" s="166" t="s">
        <v>1</v>
      </c>
      <c r="N2355" s="167" t="s">
        <v>42</v>
      </c>
      <c r="O2355" s="59"/>
      <c r="P2355" s="168">
        <f t="shared" si="81"/>
        <v>0</v>
      </c>
      <c r="Q2355" s="168">
        <v>0</v>
      </c>
      <c r="R2355" s="168">
        <f t="shared" si="82"/>
        <v>0</v>
      </c>
      <c r="S2355" s="168">
        <v>0</v>
      </c>
      <c r="T2355" s="169">
        <f t="shared" si="83"/>
        <v>0</v>
      </c>
      <c r="U2355" s="33"/>
      <c r="V2355" s="33"/>
      <c r="W2355" s="33"/>
      <c r="X2355" s="33"/>
      <c r="Y2355" s="33"/>
      <c r="Z2355" s="33"/>
      <c r="AA2355" s="33"/>
      <c r="AB2355" s="33"/>
      <c r="AC2355" s="33"/>
      <c r="AD2355" s="33"/>
      <c r="AE2355" s="33"/>
      <c r="AR2355" s="170" t="s">
        <v>241</v>
      </c>
      <c r="AT2355" s="170" t="s">
        <v>152</v>
      </c>
      <c r="AU2355" s="170" t="s">
        <v>157</v>
      </c>
      <c r="AY2355" s="18" t="s">
        <v>150</v>
      </c>
      <c r="BE2355" s="171">
        <f t="shared" si="84"/>
        <v>0</v>
      </c>
      <c r="BF2355" s="171">
        <f t="shared" si="85"/>
        <v>0</v>
      </c>
      <c r="BG2355" s="171">
        <f t="shared" si="86"/>
        <v>0</v>
      </c>
      <c r="BH2355" s="171">
        <f t="shared" si="87"/>
        <v>0</v>
      </c>
      <c r="BI2355" s="171">
        <f t="shared" si="88"/>
        <v>0</v>
      </c>
      <c r="BJ2355" s="18" t="s">
        <v>157</v>
      </c>
      <c r="BK2355" s="172">
        <f t="shared" si="89"/>
        <v>0</v>
      </c>
      <c r="BL2355" s="18" t="s">
        <v>241</v>
      </c>
      <c r="BM2355" s="170" t="s">
        <v>2309</v>
      </c>
    </row>
    <row r="2356" spans="1:65" s="2" customFormat="1" ht="16.5" customHeight="1">
      <c r="A2356" s="33"/>
      <c r="B2356" s="158"/>
      <c r="C2356" s="205" t="s">
        <v>2310</v>
      </c>
      <c r="D2356" s="205" t="s">
        <v>368</v>
      </c>
      <c r="E2356" s="206" t="s">
        <v>2311</v>
      </c>
      <c r="F2356" s="207" t="s">
        <v>2312</v>
      </c>
      <c r="G2356" s="208" t="s">
        <v>350</v>
      </c>
      <c r="H2356" s="209">
        <v>20</v>
      </c>
      <c r="I2356" s="210"/>
      <c r="J2356" s="209">
        <f t="shared" si="80"/>
        <v>0</v>
      </c>
      <c r="K2356" s="211"/>
      <c r="L2356" s="212"/>
      <c r="M2356" s="213" t="s">
        <v>1</v>
      </c>
      <c r="N2356" s="214" t="s">
        <v>42</v>
      </c>
      <c r="O2356" s="59"/>
      <c r="P2356" s="168">
        <f t="shared" si="81"/>
        <v>0</v>
      </c>
      <c r="Q2356" s="168">
        <v>1.4999999999999999E-2</v>
      </c>
      <c r="R2356" s="168">
        <f t="shared" si="82"/>
        <v>0.3</v>
      </c>
      <c r="S2356" s="168">
        <v>0</v>
      </c>
      <c r="T2356" s="169">
        <f t="shared" si="83"/>
        <v>0</v>
      </c>
      <c r="U2356" s="33"/>
      <c r="V2356" s="33"/>
      <c r="W2356" s="33"/>
      <c r="X2356" s="33"/>
      <c r="Y2356" s="33"/>
      <c r="Z2356" s="33"/>
      <c r="AA2356" s="33"/>
      <c r="AB2356" s="33"/>
      <c r="AC2356" s="33"/>
      <c r="AD2356" s="33"/>
      <c r="AE2356" s="33"/>
      <c r="AR2356" s="170" t="s">
        <v>361</v>
      </c>
      <c r="AT2356" s="170" t="s">
        <v>368</v>
      </c>
      <c r="AU2356" s="170" t="s">
        <v>157</v>
      </c>
      <c r="AY2356" s="18" t="s">
        <v>150</v>
      </c>
      <c r="BE2356" s="171">
        <f t="shared" si="84"/>
        <v>0</v>
      </c>
      <c r="BF2356" s="171">
        <f t="shared" si="85"/>
        <v>0</v>
      </c>
      <c r="BG2356" s="171">
        <f t="shared" si="86"/>
        <v>0</v>
      </c>
      <c r="BH2356" s="171">
        <f t="shared" si="87"/>
        <v>0</v>
      </c>
      <c r="BI2356" s="171">
        <f t="shared" si="88"/>
        <v>0</v>
      </c>
      <c r="BJ2356" s="18" t="s">
        <v>157</v>
      </c>
      <c r="BK2356" s="172">
        <f t="shared" si="89"/>
        <v>0</v>
      </c>
      <c r="BL2356" s="18" t="s">
        <v>241</v>
      </c>
      <c r="BM2356" s="170" t="s">
        <v>2313</v>
      </c>
    </row>
    <row r="2357" spans="1:65" s="2" customFormat="1" ht="24" customHeight="1">
      <c r="A2357" s="33"/>
      <c r="B2357" s="158"/>
      <c r="C2357" s="159" t="s">
        <v>2314</v>
      </c>
      <c r="D2357" s="159" t="s">
        <v>152</v>
      </c>
      <c r="E2357" s="160" t="s">
        <v>2315</v>
      </c>
      <c r="F2357" s="161" t="s">
        <v>2316</v>
      </c>
      <c r="G2357" s="162" t="s">
        <v>2194</v>
      </c>
      <c r="H2357" s="163">
        <v>20</v>
      </c>
      <c r="I2357" s="164"/>
      <c r="J2357" s="163">
        <f t="shared" si="80"/>
        <v>0</v>
      </c>
      <c r="K2357" s="165"/>
      <c r="L2357" s="34"/>
      <c r="M2357" s="166" t="s">
        <v>1</v>
      </c>
      <c r="N2357" s="167" t="s">
        <v>42</v>
      </c>
      <c r="O2357" s="59"/>
      <c r="P2357" s="168">
        <f t="shared" si="81"/>
        <v>0</v>
      </c>
      <c r="Q2357" s="168">
        <v>0</v>
      </c>
      <c r="R2357" s="168">
        <f t="shared" si="82"/>
        <v>0</v>
      </c>
      <c r="S2357" s="168">
        <v>0</v>
      </c>
      <c r="T2357" s="169">
        <f t="shared" si="83"/>
        <v>0</v>
      </c>
      <c r="U2357" s="33"/>
      <c r="V2357" s="33"/>
      <c r="W2357" s="33"/>
      <c r="X2357" s="33"/>
      <c r="Y2357" s="33"/>
      <c r="Z2357" s="33"/>
      <c r="AA2357" s="33"/>
      <c r="AB2357" s="33"/>
      <c r="AC2357" s="33"/>
      <c r="AD2357" s="33"/>
      <c r="AE2357" s="33"/>
      <c r="AR2357" s="170" t="s">
        <v>156</v>
      </c>
      <c r="AT2357" s="170" t="s">
        <v>152</v>
      </c>
      <c r="AU2357" s="170" t="s">
        <v>157</v>
      </c>
      <c r="AY2357" s="18" t="s">
        <v>150</v>
      </c>
      <c r="BE2357" s="171">
        <f t="shared" si="84"/>
        <v>0</v>
      </c>
      <c r="BF2357" s="171">
        <f t="shared" si="85"/>
        <v>0</v>
      </c>
      <c r="BG2357" s="171">
        <f t="shared" si="86"/>
        <v>0</v>
      </c>
      <c r="BH2357" s="171">
        <f t="shared" si="87"/>
        <v>0</v>
      </c>
      <c r="BI2357" s="171">
        <f t="shared" si="88"/>
        <v>0</v>
      </c>
      <c r="BJ2357" s="18" t="s">
        <v>157</v>
      </c>
      <c r="BK2357" s="172">
        <f t="shared" si="89"/>
        <v>0</v>
      </c>
      <c r="BL2357" s="18" t="s">
        <v>156</v>
      </c>
      <c r="BM2357" s="170" t="s">
        <v>2317</v>
      </c>
    </row>
    <row r="2358" spans="1:65" s="2" customFormat="1" ht="16.5" customHeight="1">
      <c r="A2358" s="33"/>
      <c r="B2358" s="158"/>
      <c r="C2358" s="205" t="s">
        <v>2318</v>
      </c>
      <c r="D2358" s="205" t="s">
        <v>368</v>
      </c>
      <c r="E2358" s="206" t="s">
        <v>2319</v>
      </c>
      <c r="F2358" s="207" t="s">
        <v>2320</v>
      </c>
      <c r="G2358" s="208" t="s">
        <v>350</v>
      </c>
      <c r="H2358" s="209">
        <v>20</v>
      </c>
      <c r="I2358" s="210"/>
      <c r="J2358" s="209">
        <f t="shared" si="80"/>
        <v>0</v>
      </c>
      <c r="K2358" s="211"/>
      <c r="L2358" s="212"/>
      <c r="M2358" s="213" t="s">
        <v>1</v>
      </c>
      <c r="N2358" s="214" t="s">
        <v>42</v>
      </c>
      <c r="O2358" s="59"/>
      <c r="P2358" s="168">
        <f t="shared" si="81"/>
        <v>0</v>
      </c>
      <c r="Q2358" s="168">
        <v>0</v>
      </c>
      <c r="R2358" s="168">
        <f t="shared" si="82"/>
        <v>0</v>
      </c>
      <c r="S2358" s="168">
        <v>0</v>
      </c>
      <c r="T2358" s="169">
        <f t="shared" si="83"/>
        <v>0</v>
      </c>
      <c r="U2358" s="33"/>
      <c r="V2358" s="33"/>
      <c r="W2358" s="33"/>
      <c r="X2358" s="33"/>
      <c r="Y2358" s="33"/>
      <c r="Z2358" s="33"/>
      <c r="AA2358" s="33"/>
      <c r="AB2358" s="33"/>
      <c r="AC2358" s="33"/>
      <c r="AD2358" s="33"/>
      <c r="AE2358" s="33"/>
      <c r="AR2358" s="170" t="s">
        <v>189</v>
      </c>
      <c r="AT2358" s="170" t="s">
        <v>368</v>
      </c>
      <c r="AU2358" s="170" t="s">
        <v>157</v>
      </c>
      <c r="AY2358" s="18" t="s">
        <v>150</v>
      </c>
      <c r="BE2358" s="171">
        <f t="shared" si="84"/>
        <v>0</v>
      </c>
      <c r="BF2358" s="171">
        <f t="shared" si="85"/>
        <v>0</v>
      </c>
      <c r="BG2358" s="171">
        <f t="shared" si="86"/>
        <v>0</v>
      </c>
      <c r="BH2358" s="171">
        <f t="shared" si="87"/>
        <v>0</v>
      </c>
      <c r="BI2358" s="171">
        <f t="shared" si="88"/>
        <v>0</v>
      </c>
      <c r="BJ2358" s="18" t="s">
        <v>157</v>
      </c>
      <c r="BK2358" s="172">
        <f t="shared" si="89"/>
        <v>0</v>
      </c>
      <c r="BL2358" s="18" t="s">
        <v>156</v>
      </c>
      <c r="BM2358" s="170" t="s">
        <v>2321</v>
      </c>
    </row>
    <row r="2359" spans="1:65" s="2" customFormat="1" ht="16.5" customHeight="1">
      <c r="A2359" s="33"/>
      <c r="B2359" s="158"/>
      <c r="C2359" s="205" t="s">
        <v>2322</v>
      </c>
      <c r="D2359" s="205" t="s">
        <v>368</v>
      </c>
      <c r="E2359" s="206" t="s">
        <v>2323</v>
      </c>
      <c r="F2359" s="207" t="s">
        <v>2324</v>
      </c>
      <c r="G2359" s="208" t="s">
        <v>350</v>
      </c>
      <c r="H2359" s="209">
        <v>20</v>
      </c>
      <c r="I2359" s="210"/>
      <c r="J2359" s="209">
        <f t="shared" si="80"/>
        <v>0</v>
      </c>
      <c r="K2359" s="211"/>
      <c r="L2359" s="212"/>
      <c r="M2359" s="213" t="s">
        <v>1</v>
      </c>
      <c r="N2359" s="214" t="s">
        <v>42</v>
      </c>
      <c r="O2359" s="59"/>
      <c r="P2359" s="168">
        <f t="shared" si="81"/>
        <v>0</v>
      </c>
      <c r="Q2359" s="168">
        <v>0</v>
      </c>
      <c r="R2359" s="168">
        <f t="shared" si="82"/>
        <v>0</v>
      </c>
      <c r="S2359" s="168">
        <v>0</v>
      </c>
      <c r="T2359" s="169">
        <f t="shared" si="83"/>
        <v>0</v>
      </c>
      <c r="U2359" s="33"/>
      <c r="V2359" s="33"/>
      <c r="W2359" s="33"/>
      <c r="X2359" s="33"/>
      <c r="Y2359" s="33"/>
      <c r="Z2359" s="33"/>
      <c r="AA2359" s="33"/>
      <c r="AB2359" s="33"/>
      <c r="AC2359" s="33"/>
      <c r="AD2359" s="33"/>
      <c r="AE2359" s="33"/>
      <c r="AR2359" s="170" t="s">
        <v>189</v>
      </c>
      <c r="AT2359" s="170" t="s">
        <v>368</v>
      </c>
      <c r="AU2359" s="170" t="s">
        <v>157</v>
      </c>
      <c r="AY2359" s="18" t="s">
        <v>150</v>
      </c>
      <c r="BE2359" s="171">
        <f t="shared" si="84"/>
        <v>0</v>
      </c>
      <c r="BF2359" s="171">
        <f t="shared" si="85"/>
        <v>0</v>
      </c>
      <c r="BG2359" s="171">
        <f t="shared" si="86"/>
        <v>0</v>
      </c>
      <c r="BH2359" s="171">
        <f t="shared" si="87"/>
        <v>0</v>
      </c>
      <c r="BI2359" s="171">
        <f t="shared" si="88"/>
        <v>0</v>
      </c>
      <c r="BJ2359" s="18" t="s">
        <v>157</v>
      </c>
      <c r="BK2359" s="172">
        <f t="shared" si="89"/>
        <v>0</v>
      </c>
      <c r="BL2359" s="18" t="s">
        <v>156</v>
      </c>
      <c r="BM2359" s="170" t="s">
        <v>2325</v>
      </c>
    </row>
    <row r="2360" spans="1:65" s="2" customFormat="1" ht="16.5" customHeight="1">
      <c r="A2360" s="33"/>
      <c r="B2360" s="158"/>
      <c r="C2360" s="159" t="s">
        <v>2326</v>
      </c>
      <c r="D2360" s="159" t="s">
        <v>152</v>
      </c>
      <c r="E2360" s="160" t="s">
        <v>2327</v>
      </c>
      <c r="F2360" s="161" t="s">
        <v>2328</v>
      </c>
      <c r="G2360" s="162" t="s">
        <v>350</v>
      </c>
      <c r="H2360" s="163">
        <v>20</v>
      </c>
      <c r="I2360" s="164"/>
      <c r="J2360" s="163">
        <f t="shared" si="80"/>
        <v>0</v>
      </c>
      <c r="K2360" s="165"/>
      <c r="L2360" s="34"/>
      <c r="M2360" s="166" t="s">
        <v>1</v>
      </c>
      <c r="N2360" s="167" t="s">
        <v>42</v>
      </c>
      <c r="O2360" s="59"/>
      <c r="P2360" s="168">
        <f t="shared" si="81"/>
        <v>0</v>
      </c>
      <c r="Q2360" s="168">
        <v>0</v>
      </c>
      <c r="R2360" s="168">
        <f t="shared" si="82"/>
        <v>0</v>
      </c>
      <c r="S2360" s="168">
        <v>0</v>
      </c>
      <c r="T2360" s="169">
        <f t="shared" si="83"/>
        <v>0</v>
      </c>
      <c r="U2360" s="33"/>
      <c r="V2360" s="33"/>
      <c r="W2360" s="33"/>
      <c r="X2360" s="33"/>
      <c r="Y2360" s="33"/>
      <c r="Z2360" s="33"/>
      <c r="AA2360" s="33"/>
      <c r="AB2360" s="33"/>
      <c r="AC2360" s="33"/>
      <c r="AD2360" s="33"/>
      <c r="AE2360" s="33"/>
      <c r="AR2360" s="170" t="s">
        <v>156</v>
      </c>
      <c r="AT2360" s="170" t="s">
        <v>152</v>
      </c>
      <c r="AU2360" s="170" t="s">
        <v>157</v>
      </c>
      <c r="AY2360" s="18" t="s">
        <v>150</v>
      </c>
      <c r="BE2360" s="171">
        <f t="shared" si="84"/>
        <v>0</v>
      </c>
      <c r="BF2360" s="171">
        <f t="shared" si="85"/>
        <v>0</v>
      </c>
      <c r="BG2360" s="171">
        <f t="shared" si="86"/>
        <v>0</v>
      </c>
      <c r="BH2360" s="171">
        <f t="shared" si="87"/>
        <v>0</v>
      </c>
      <c r="BI2360" s="171">
        <f t="shared" si="88"/>
        <v>0</v>
      </c>
      <c r="BJ2360" s="18" t="s">
        <v>157</v>
      </c>
      <c r="BK2360" s="172">
        <f t="shared" si="89"/>
        <v>0</v>
      </c>
      <c r="BL2360" s="18" t="s">
        <v>156</v>
      </c>
      <c r="BM2360" s="170" t="s">
        <v>2329</v>
      </c>
    </row>
    <row r="2361" spans="1:65" s="2" customFormat="1" ht="16.5" customHeight="1">
      <c r="A2361" s="33"/>
      <c r="B2361" s="158"/>
      <c r="C2361" s="159" t="s">
        <v>2330</v>
      </c>
      <c r="D2361" s="159" t="s">
        <v>152</v>
      </c>
      <c r="E2361" s="160" t="s">
        <v>2331</v>
      </c>
      <c r="F2361" s="161" t="s">
        <v>2332</v>
      </c>
      <c r="G2361" s="162" t="s">
        <v>350</v>
      </c>
      <c r="H2361" s="163">
        <v>20</v>
      </c>
      <c r="I2361" s="164"/>
      <c r="J2361" s="163">
        <f t="shared" si="80"/>
        <v>0</v>
      </c>
      <c r="K2361" s="165"/>
      <c r="L2361" s="34"/>
      <c r="M2361" s="166" t="s">
        <v>1</v>
      </c>
      <c r="N2361" s="167" t="s">
        <v>42</v>
      </c>
      <c r="O2361" s="59"/>
      <c r="P2361" s="168">
        <f t="shared" si="81"/>
        <v>0</v>
      </c>
      <c r="Q2361" s="168">
        <v>0</v>
      </c>
      <c r="R2361" s="168">
        <f t="shared" si="82"/>
        <v>0</v>
      </c>
      <c r="S2361" s="168">
        <v>0</v>
      </c>
      <c r="T2361" s="169">
        <f t="shared" si="83"/>
        <v>0</v>
      </c>
      <c r="U2361" s="33"/>
      <c r="V2361" s="33"/>
      <c r="W2361" s="33"/>
      <c r="X2361" s="33"/>
      <c r="Y2361" s="33"/>
      <c r="Z2361" s="33"/>
      <c r="AA2361" s="33"/>
      <c r="AB2361" s="33"/>
      <c r="AC2361" s="33"/>
      <c r="AD2361" s="33"/>
      <c r="AE2361" s="33"/>
      <c r="AR2361" s="170" t="s">
        <v>156</v>
      </c>
      <c r="AT2361" s="170" t="s">
        <v>152</v>
      </c>
      <c r="AU2361" s="170" t="s">
        <v>157</v>
      </c>
      <c r="AY2361" s="18" t="s">
        <v>150</v>
      </c>
      <c r="BE2361" s="171">
        <f t="shared" si="84"/>
        <v>0</v>
      </c>
      <c r="BF2361" s="171">
        <f t="shared" si="85"/>
        <v>0</v>
      </c>
      <c r="BG2361" s="171">
        <f t="shared" si="86"/>
        <v>0</v>
      </c>
      <c r="BH2361" s="171">
        <f t="shared" si="87"/>
        <v>0</v>
      </c>
      <c r="BI2361" s="171">
        <f t="shared" si="88"/>
        <v>0</v>
      </c>
      <c r="BJ2361" s="18" t="s">
        <v>157</v>
      </c>
      <c r="BK2361" s="172">
        <f t="shared" si="89"/>
        <v>0</v>
      </c>
      <c r="BL2361" s="18" t="s">
        <v>156</v>
      </c>
      <c r="BM2361" s="170" t="s">
        <v>2333</v>
      </c>
    </row>
    <row r="2362" spans="1:65" s="2" customFormat="1" ht="24" customHeight="1">
      <c r="A2362" s="33"/>
      <c r="B2362" s="158"/>
      <c r="C2362" s="159" t="s">
        <v>2334</v>
      </c>
      <c r="D2362" s="159" t="s">
        <v>152</v>
      </c>
      <c r="E2362" s="160" t="s">
        <v>2335</v>
      </c>
      <c r="F2362" s="161" t="s">
        <v>2336</v>
      </c>
      <c r="G2362" s="162" t="s">
        <v>1669</v>
      </c>
      <c r="H2362" s="163">
        <v>65</v>
      </c>
      <c r="I2362" s="164"/>
      <c r="J2362" s="163">
        <f t="shared" si="80"/>
        <v>0</v>
      </c>
      <c r="K2362" s="165"/>
      <c r="L2362" s="34"/>
      <c r="M2362" s="166" t="s">
        <v>1</v>
      </c>
      <c r="N2362" s="167" t="s">
        <v>42</v>
      </c>
      <c r="O2362" s="59"/>
      <c r="P2362" s="168">
        <f t="shared" si="81"/>
        <v>0</v>
      </c>
      <c r="Q2362" s="168">
        <v>0</v>
      </c>
      <c r="R2362" s="168">
        <f t="shared" si="82"/>
        <v>0</v>
      </c>
      <c r="S2362" s="168">
        <v>0</v>
      </c>
      <c r="T2362" s="169">
        <f t="shared" si="83"/>
        <v>0</v>
      </c>
      <c r="U2362" s="33"/>
      <c r="V2362" s="33"/>
      <c r="W2362" s="33"/>
      <c r="X2362" s="33"/>
      <c r="Y2362" s="33"/>
      <c r="Z2362" s="33"/>
      <c r="AA2362" s="33"/>
      <c r="AB2362" s="33"/>
      <c r="AC2362" s="33"/>
      <c r="AD2362" s="33"/>
      <c r="AE2362" s="33"/>
      <c r="AR2362" s="170" t="s">
        <v>241</v>
      </c>
      <c r="AT2362" s="170" t="s">
        <v>152</v>
      </c>
      <c r="AU2362" s="170" t="s">
        <v>157</v>
      </c>
      <c r="AY2362" s="18" t="s">
        <v>150</v>
      </c>
      <c r="BE2362" s="171">
        <f t="shared" si="84"/>
        <v>0</v>
      </c>
      <c r="BF2362" s="171">
        <f t="shared" si="85"/>
        <v>0</v>
      </c>
      <c r="BG2362" s="171">
        <f t="shared" si="86"/>
        <v>0</v>
      </c>
      <c r="BH2362" s="171">
        <f t="shared" si="87"/>
        <v>0</v>
      </c>
      <c r="BI2362" s="171">
        <f t="shared" si="88"/>
        <v>0</v>
      </c>
      <c r="BJ2362" s="18" t="s">
        <v>157</v>
      </c>
      <c r="BK2362" s="172">
        <f t="shared" si="89"/>
        <v>0</v>
      </c>
      <c r="BL2362" s="18" t="s">
        <v>241</v>
      </c>
      <c r="BM2362" s="170" t="s">
        <v>2337</v>
      </c>
    </row>
    <row r="2363" spans="1:65" s="14" customFormat="1" ht="11.25">
      <c r="B2363" s="181"/>
      <c r="D2363" s="174" t="s">
        <v>167</v>
      </c>
      <c r="E2363" s="182" t="s">
        <v>1</v>
      </c>
      <c r="F2363" s="183" t="s">
        <v>2338</v>
      </c>
      <c r="H2363" s="184">
        <v>65</v>
      </c>
      <c r="I2363" s="185"/>
      <c r="L2363" s="181"/>
      <c r="M2363" s="186"/>
      <c r="N2363" s="187"/>
      <c r="O2363" s="187"/>
      <c r="P2363" s="187"/>
      <c r="Q2363" s="187"/>
      <c r="R2363" s="187"/>
      <c r="S2363" s="187"/>
      <c r="T2363" s="188"/>
      <c r="AT2363" s="182" t="s">
        <v>167</v>
      </c>
      <c r="AU2363" s="182" t="s">
        <v>157</v>
      </c>
      <c r="AV2363" s="14" t="s">
        <v>157</v>
      </c>
      <c r="AW2363" s="14" t="s">
        <v>30</v>
      </c>
      <c r="AX2363" s="14" t="s">
        <v>81</v>
      </c>
      <c r="AY2363" s="182" t="s">
        <v>150</v>
      </c>
    </row>
    <row r="2364" spans="1:65" s="2" customFormat="1" ht="16.5" customHeight="1">
      <c r="A2364" s="33"/>
      <c r="B2364" s="158"/>
      <c r="C2364" s="205" t="s">
        <v>2339</v>
      </c>
      <c r="D2364" s="205" t="s">
        <v>368</v>
      </c>
      <c r="E2364" s="206" t="s">
        <v>2340</v>
      </c>
      <c r="F2364" s="207" t="s">
        <v>2341</v>
      </c>
      <c r="G2364" s="208" t="s">
        <v>350</v>
      </c>
      <c r="H2364" s="209">
        <v>65</v>
      </c>
      <c r="I2364" s="210"/>
      <c r="J2364" s="209">
        <f>ROUND(I2364*H2364,3)</f>
        <v>0</v>
      </c>
      <c r="K2364" s="211"/>
      <c r="L2364" s="212"/>
      <c r="M2364" s="213" t="s">
        <v>1</v>
      </c>
      <c r="N2364" s="214" t="s">
        <v>42</v>
      </c>
      <c r="O2364" s="59"/>
      <c r="P2364" s="168">
        <f>O2364*H2364</f>
        <v>0</v>
      </c>
      <c r="Q2364" s="168">
        <v>1.58E-3</v>
      </c>
      <c r="R2364" s="168">
        <f>Q2364*H2364</f>
        <v>0.1027</v>
      </c>
      <c r="S2364" s="168">
        <v>0</v>
      </c>
      <c r="T2364" s="169">
        <f>S2364*H2364</f>
        <v>0</v>
      </c>
      <c r="U2364" s="33"/>
      <c r="V2364" s="33"/>
      <c r="W2364" s="33"/>
      <c r="X2364" s="33"/>
      <c r="Y2364" s="33"/>
      <c r="Z2364" s="33"/>
      <c r="AA2364" s="33"/>
      <c r="AB2364" s="33"/>
      <c r="AC2364" s="33"/>
      <c r="AD2364" s="33"/>
      <c r="AE2364" s="33"/>
      <c r="AR2364" s="170" t="s">
        <v>361</v>
      </c>
      <c r="AT2364" s="170" t="s">
        <v>368</v>
      </c>
      <c r="AU2364" s="170" t="s">
        <v>157</v>
      </c>
      <c r="AY2364" s="18" t="s">
        <v>150</v>
      </c>
      <c r="BE2364" s="171">
        <f>IF(N2364="základná",J2364,0)</f>
        <v>0</v>
      </c>
      <c r="BF2364" s="171">
        <f>IF(N2364="znížená",J2364,0)</f>
        <v>0</v>
      </c>
      <c r="BG2364" s="171">
        <f>IF(N2364="zákl. prenesená",J2364,0)</f>
        <v>0</v>
      </c>
      <c r="BH2364" s="171">
        <f>IF(N2364="zníž. prenesená",J2364,0)</f>
        <v>0</v>
      </c>
      <c r="BI2364" s="171">
        <f>IF(N2364="nulová",J2364,0)</f>
        <v>0</v>
      </c>
      <c r="BJ2364" s="18" t="s">
        <v>157</v>
      </c>
      <c r="BK2364" s="172">
        <f>ROUND(I2364*H2364,3)</f>
        <v>0</v>
      </c>
      <c r="BL2364" s="18" t="s">
        <v>241</v>
      </c>
      <c r="BM2364" s="170" t="s">
        <v>2342</v>
      </c>
    </row>
    <row r="2365" spans="1:65" s="2" customFormat="1" ht="24" customHeight="1">
      <c r="A2365" s="33"/>
      <c r="B2365" s="158"/>
      <c r="C2365" s="159" t="s">
        <v>2343</v>
      </c>
      <c r="D2365" s="159" t="s">
        <v>152</v>
      </c>
      <c r="E2365" s="160" t="s">
        <v>2344</v>
      </c>
      <c r="F2365" s="161" t="s">
        <v>2345</v>
      </c>
      <c r="G2365" s="162" t="s">
        <v>2346</v>
      </c>
      <c r="H2365" s="163">
        <v>65</v>
      </c>
      <c r="I2365" s="164"/>
      <c r="J2365" s="163">
        <f>ROUND(I2365*H2365,3)</f>
        <v>0</v>
      </c>
      <c r="K2365" s="165"/>
      <c r="L2365" s="34"/>
      <c r="M2365" s="166" t="s">
        <v>1</v>
      </c>
      <c r="N2365" s="167" t="s">
        <v>42</v>
      </c>
      <c r="O2365" s="59"/>
      <c r="P2365" s="168">
        <f>O2365*H2365</f>
        <v>0</v>
      </c>
      <c r="Q2365" s="168">
        <v>2.2575999999999998E-3</v>
      </c>
      <c r="R2365" s="168">
        <f>Q2365*H2365</f>
        <v>0.14674399999999999</v>
      </c>
      <c r="S2365" s="168">
        <v>0</v>
      </c>
      <c r="T2365" s="169">
        <f>S2365*H2365</f>
        <v>0</v>
      </c>
      <c r="U2365" s="33"/>
      <c r="V2365" s="33"/>
      <c r="W2365" s="33"/>
      <c r="X2365" s="33"/>
      <c r="Y2365" s="33"/>
      <c r="Z2365" s="33"/>
      <c r="AA2365" s="33"/>
      <c r="AB2365" s="33"/>
      <c r="AC2365" s="33"/>
      <c r="AD2365" s="33"/>
      <c r="AE2365" s="33"/>
      <c r="AR2365" s="170" t="s">
        <v>241</v>
      </c>
      <c r="AT2365" s="170" t="s">
        <v>152</v>
      </c>
      <c r="AU2365" s="170" t="s">
        <v>157</v>
      </c>
      <c r="AY2365" s="18" t="s">
        <v>150</v>
      </c>
      <c r="BE2365" s="171">
        <f>IF(N2365="základná",J2365,0)</f>
        <v>0</v>
      </c>
      <c r="BF2365" s="171">
        <f>IF(N2365="znížená",J2365,0)</f>
        <v>0</v>
      </c>
      <c r="BG2365" s="171">
        <f>IF(N2365="zákl. prenesená",J2365,0)</f>
        <v>0</v>
      </c>
      <c r="BH2365" s="171">
        <f>IF(N2365="zníž. prenesená",J2365,0)</f>
        <v>0</v>
      </c>
      <c r="BI2365" s="171">
        <f>IF(N2365="nulová",J2365,0)</f>
        <v>0</v>
      </c>
      <c r="BJ2365" s="18" t="s">
        <v>157</v>
      </c>
      <c r="BK2365" s="172">
        <f>ROUND(I2365*H2365,3)</f>
        <v>0</v>
      </c>
      <c r="BL2365" s="18" t="s">
        <v>241</v>
      </c>
      <c r="BM2365" s="170" t="s">
        <v>2347</v>
      </c>
    </row>
    <row r="2366" spans="1:65" s="2" customFormat="1" ht="16.5" customHeight="1">
      <c r="A2366" s="33"/>
      <c r="B2366" s="158"/>
      <c r="C2366" s="205" t="s">
        <v>2348</v>
      </c>
      <c r="D2366" s="205" t="s">
        <v>368</v>
      </c>
      <c r="E2366" s="206" t="s">
        <v>2349</v>
      </c>
      <c r="F2366" s="207" t="s">
        <v>2350</v>
      </c>
      <c r="G2366" s="208" t="s">
        <v>350</v>
      </c>
      <c r="H2366" s="209">
        <v>13</v>
      </c>
      <c r="I2366" s="210"/>
      <c r="J2366" s="209">
        <f>ROUND(I2366*H2366,3)</f>
        <v>0</v>
      </c>
      <c r="K2366" s="211"/>
      <c r="L2366" s="212"/>
      <c r="M2366" s="213" t="s">
        <v>1</v>
      </c>
      <c r="N2366" s="214" t="s">
        <v>42</v>
      </c>
      <c r="O2366" s="59"/>
      <c r="P2366" s="168">
        <f>O2366*H2366</f>
        <v>0</v>
      </c>
      <c r="Q2366" s="168">
        <v>1.4500000000000001E-2</v>
      </c>
      <c r="R2366" s="168">
        <f>Q2366*H2366</f>
        <v>0.1885</v>
      </c>
      <c r="S2366" s="168">
        <v>0</v>
      </c>
      <c r="T2366" s="169">
        <f>S2366*H2366</f>
        <v>0</v>
      </c>
      <c r="U2366" s="33"/>
      <c r="V2366" s="33"/>
      <c r="W2366" s="33"/>
      <c r="X2366" s="33"/>
      <c r="Y2366" s="33"/>
      <c r="Z2366" s="33"/>
      <c r="AA2366" s="33"/>
      <c r="AB2366" s="33"/>
      <c r="AC2366" s="33"/>
      <c r="AD2366" s="33"/>
      <c r="AE2366" s="33"/>
      <c r="AR2366" s="170" t="s">
        <v>361</v>
      </c>
      <c r="AT2366" s="170" t="s">
        <v>368</v>
      </c>
      <c r="AU2366" s="170" t="s">
        <v>157</v>
      </c>
      <c r="AY2366" s="18" t="s">
        <v>150</v>
      </c>
      <c r="BE2366" s="171">
        <f>IF(N2366="základná",J2366,0)</f>
        <v>0</v>
      </c>
      <c r="BF2366" s="171">
        <f>IF(N2366="znížená",J2366,0)</f>
        <v>0</v>
      </c>
      <c r="BG2366" s="171">
        <f>IF(N2366="zákl. prenesená",J2366,0)</f>
        <v>0</v>
      </c>
      <c r="BH2366" s="171">
        <f>IF(N2366="zníž. prenesená",J2366,0)</f>
        <v>0</v>
      </c>
      <c r="BI2366" s="171">
        <f>IF(N2366="nulová",J2366,0)</f>
        <v>0</v>
      </c>
      <c r="BJ2366" s="18" t="s">
        <v>157</v>
      </c>
      <c r="BK2366" s="172">
        <f>ROUND(I2366*H2366,3)</f>
        <v>0</v>
      </c>
      <c r="BL2366" s="18" t="s">
        <v>241</v>
      </c>
      <c r="BM2366" s="170" t="s">
        <v>2351</v>
      </c>
    </row>
    <row r="2367" spans="1:65" s="2" customFormat="1" ht="16.5" customHeight="1">
      <c r="A2367" s="33"/>
      <c r="B2367" s="158"/>
      <c r="C2367" s="205" t="s">
        <v>2352</v>
      </c>
      <c r="D2367" s="205" t="s">
        <v>368</v>
      </c>
      <c r="E2367" s="206" t="s">
        <v>2353</v>
      </c>
      <c r="F2367" s="207" t="s">
        <v>2354</v>
      </c>
      <c r="G2367" s="208" t="s">
        <v>350</v>
      </c>
      <c r="H2367" s="209">
        <v>52</v>
      </c>
      <c r="I2367" s="210"/>
      <c r="J2367" s="209">
        <f>ROUND(I2367*H2367,3)</f>
        <v>0</v>
      </c>
      <c r="K2367" s="211"/>
      <c r="L2367" s="212"/>
      <c r="M2367" s="213" t="s">
        <v>1</v>
      </c>
      <c r="N2367" s="214" t="s">
        <v>42</v>
      </c>
      <c r="O2367" s="59"/>
      <c r="P2367" s="168">
        <f>O2367*H2367</f>
        <v>0</v>
      </c>
      <c r="Q2367" s="168">
        <v>1.4500000000000001E-2</v>
      </c>
      <c r="R2367" s="168">
        <f>Q2367*H2367</f>
        <v>0.754</v>
      </c>
      <c r="S2367" s="168">
        <v>0</v>
      </c>
      <c r="T2367" s="169">
        <f>S2367*H2367</f>
        <v>0</v>
      </c>
      <c r="U2367" s="33"/>
      <c r="V2367" s="33"/>
      <c r="W2367" s="33"/>
      <c r="X2367" s="33"/>
      <c r="Y2367" s="33"/>
      <c r="Z2367" s="33"/>
      <c r="AA2367" s="33"/>
      <c r="AB2367" s="33"/>
      <c r="AC2367" s="33"/>
      <c r="AD2367" s="33"/>
      <c r="AE2367" s="33"/>
      <c r="AR2367" s="170" t="s">
        <v>361</v>
      </c>
      <c r="AT2367" s="170" t="s">
        <v>368</v>
      </c>
      <c r="AU2367" s="170" t="s">
        <v>157</v>
      </c>
      <c r="AY2367" s="18" t="s">
        <v>150</v>
      </c>
      <c r="BE2367" s="171">
        <f>IF(N2367="základná",J2367,0)</f>
        <v>0</v>
      </c>
      <c r="BF2367" s="171">
        <f>IF(N2367="znížená",J2367,0)</f>
        <v>0</v>
      </c>
      <c r="BG2367" s="171">
        <f>IF(N2367="zákl. prenesená",J2367,0)</f>
        <v>0</v>
      </c>
      <c r="BH2367" s="171">
        <f>IF(N2367="zníž. prenesená",J2367,0)</f>
        <v>0</v>
      </c>
      <c r="BI2367" s="171">
        <f>IF(N2367="nulová",J2367,0)</f>
        <v>0</v>
      </c>
      <c r="BJ2367" s="18" t="s">
        <v>157</v>
      </c>
      <c r="BK2367" s="172">
        <f>ROUND(I2367*H2367,3)</f>
        <v>0</v>
      </c>
      <c r="BL2367" s="18" t="s">
        <v>241</v>
      </c>
      <c r="BM2367" s="170" t="s">
        <v>2355</v>
      </c>
    </row>
    <row r="2368" spans="1:65" s="2" customFormat="1" ht="16.5" customHeight="1">
      <c r="A2368" s="33"/>
      <c r="B2368" s="158"/>
      <c r="C2368" s="159" t="s">
        <v>2356</v>
      </c>
      <c r="D2368" s="159" t="s">
        <v>152</v>
      </c>
      <c r="E2368" s="160" t="s">
        <v>2357</v>
      </c>
      <c r="F2368" s="161" t="s">
        <v>2358</v>
      </c>
      <c r="G2368" s="162" t="s">
        <v>350</v>
      </c>
      <c r="H2368" s="163">
        <v>104</v>
      </c>
      <c r="I2368" s="164"/>
      <c r="J2368" s="163">
        <f>ROUND(I2368*H2368,3)</f>
        <v>0</v>
      </c>
      <c r="K2368" s="165"/>
      <c r="L2368" s="34"/>
      <c r="M2368" s="166" t="s">
        <v>1</v>
      </c>
      <c r="N2368" s="167" t="s">
        <v>42</v>
      </c>
      <c r="O2368" s="59"/>
      <c r="P2368" s="168">
        <f>O2368*H2368</f>
        <v>0</v>
      </c>
      <c r="Q2368" s="168">
        <v>0</v>
      </c>
      <c r="R2368" s="168">
        <f>Q2368*H2368</f>
        <v>0</v>
      </c>
      <c r="S2368" s="168">
        <v>0</v>
      </c>
      <c r="T2368" s="169">
        <f>S2368*H2368</f>
        <v>0</v>
      </c>
      <c r="U2368" s="33"/>
      <c r="V2368" s="33"/>
      <c r="W2368" s="33"/>
      <c r="X2368" s="33"/>
      <c r="Y2368" s="33"/>
      <c r="Z2368" s="33"/>
      <c r="AA2368" s="33"/>
      <c r="AB2368" s="33"/>
      <c r="AC2368" s="33"/>
      <c r="AD2368" s="33"/>
      <c r="AE2368" s="33"/>
      <c r="AR2368" s="170" t="s">
        <v>156</v>
      </c>
      <c r="AT2368" s="170" t="s">
        <v>152</v>
      </c>
      <c r="AU2368" s="170" t="s">
        <v>157</v>
      </c>
      <c r="AY2368" s="18" t="s">
        <v>150</v>
      </c>
      <c r="BE2368" s="171">
        <f>IF(N2368="základná",J2368,0)</f>
        <v>0</v>
      </c>
      <c r="BF2368" s="171">
        <f>IF(N2368="znížená",J2368,0)</f>
        <v>0</v>
      </c>
      <c r="BG2368" s="171">
        <f>IF(N2368="zákl. prenesená",J2368,0)</f>
        <v>0</v>
      </c>
      <c r="BH2368" s="171">
        <f>IF(N2368="zníž. prenesená",J2368,0)</f>
        <v>0</v>
      </c>
      <c r="BI2368" s="171">
        <f>IF(N2368="nulová",J2368,0)</f>
        <v>0</v>
      </c>
      <c r="BJ2368" s="18" t="s">
        <v>157</v>
      </c>
      <c r="BK2368" s="172">
        <f>ROUND(I2368*H2368,3)</f>
        <v>0</v>
      </c>
      <c r="BL2368" s="18" t="s">
        <v>156</v>
      </c>
      <c r="BM2368" s="170" t="s">
        <v>2359</v>
      </c>
    </row>
    <row r="2369" spans="1:65" s="14" customFormat="1" ht="11.25">
      <c r="B2369" s="181"/>
      <c r="D2369" s="174" t="s">
        <v>167</v>
      </c>
      <c r="E2369" s="182" t="s">
        <v>1</v>
      </c>
      <c r="F2369" s="183" t="s">
        <v>2360</v>
      </c>
      <c r="H2369" s="184">
        <v>104</v>
      </c>
      <c r="I2369" s="185"/>
      <c r="L2369" s="181"/>
      <c r="M2369" s="186"/>
      <c r="N2369" s="187"/>
      <c r="O2369" s="187"/>
      <c r="P2369" s="187"/>
      <c r="Q2369" s="187"/>
      <c r="R2369" s="187"/>
      <c r="S2369" s="187"/>
      <c r="T2369" s="188"/>
      <c r="AT2369" s="182" t="s">
        <v>167</v>
      </c>
      <c r="AU2369" s="182" t="s">
        <v>157</v>
      </c>
      <c r="AV2369" s="14" t="s">
        <v>157</v>
      </c>
      <c r="AW2369" s="14" t="s">
        <v>30</v>
      </c>
      <c r="AX2369" s="14" t="s">
        <v>81</v>
      </c>
      <c r="AY2369" s="182" t="s">
        <v>150</v>
      </c>
    </row>
    <row r="2370" spans="1:65" s="2" customFormat="1" ht="24" customHeight="1">
      <c r="A2370" s="33"/>
      <c r="B2370" s="158"/>
      <c r="C2370" s="159" t="s">
        <v>2361</v>
      </c>
      <c r="D2370" s="159" t="s">
        <v>152</v>
      </c>
      <c r="E2370" s="160" t="s">
        <v>2362</v>
      </c>
      <c r="F2370" s="161" t="s">
        <v>2363</v>
      </c>
      <c r="G2370" s="162" t="s">
        <v>2346</v>
      </c>
      <c r="H2370" s="163">
        <v>11</v>
      </c>
      <c r="I2370" s="164"/>
      <c r="J2370" s="163">
        <f t="shared" ref="J2370:J2383" si="90">ROUND(I2370*H2370,3)</f>
        <v>0</v>
      </c>
      <c r="K2370" s="165"/>
      <c r="L2370" s="34"/>
      <c r="M2370" s="166" t="s">
        <v>1</v>
      </c>
      <c r="N2370" s="167" t="s">
        <v>42</v>
      </c>
      <c r="O2370" s="59"/>
      <c r="P2370" s="168">
        <f t="shared" ref="P2370:P2383" si="91">O2370*H2370</f>
        <v>0</v>
      </c>
      <c r="Q2370" s="168">
        <v>1.1000000000000001E-3</v>
      </c>
      <c r="R2370" s="168">
        <f t="shared" ref="R2370:R2383" si="92">Q2370*H2370</f>
        <v>1.2100000000000001E-2</v>
      </c>
      <c r="S2370" s="168">
        <v>0</v>
      </c>
      <c r="T2370" s="169">
        <f t="shared" ref="T2370:T2383" si="93">S2370*H2370</f>
        <v>0</v>
      </c>
      <c r="U2370" s="33"/>
      <c r="V2370" s="33"/>
      <c r="W2370" s="33"/>
      <c r="X2370" s="33"/>
      <c r="Y2370" s="33"/>
      <c r="Z2370" s="33"/>
      <c r="AA2370" s="33"/>
      <c r="AB2370" s="33"/>
      <c r="AC2370" s="33"/>
      <c r="AD2370" s="33"/>
      <c r="AE2370" s="33"/>
      <c r="AR2370" s="170" t="s">
        <v>241</v>
      </c>
      <c r="AT2370" s="170" t="s">
        <v>152</v>
      </c>
      <c r="AU2370" s="170" t="s">
        <v>157</v>
      </c>
      <c r="AY2370" s="18" t="s">
        <v>150</v>
      </c>
      <c r="BE2370" s="171">
        <f t="shared" ref="BE2370:BE2383" si="94">IF(N2370="základná",J2370,0)</f>
        <v>0</v>
      </c>
      <c r="BF2370" s="171">
        <f t="shared" ref="BF2370:BF2383" si="95">IF(N2370="znížená",J2370,0)</f>
        <v>0</v>
      </c>
      <c r="BG2370" s="171">
        <f t="shared" ref="BG2370:BG2383" si="96">IF(N2370="zákl. prenesená",J2370,0)</f>
        <v>0</v>
      </c>
      <c r="BH2370" s="171">
        <f t="shared" ref="BH2370:BH2383" si="97">IF(N2370="zníž. prenesená",J2370,0)</f>
        <v>0</v>
      </c>
      <c r="BI2370" s="171">
        <f t="shared" ref="BI2370:BI2383" si="98">IF(N2370="nulová",J2370,0)</f>
        <v>0</v>
      </c>
      <c r="BJ2370" s="18" t="s">
        <v>157</v>
      </c>
      <c r="BK2370" s="172">
        <f t="shared" ref="BK2370:BK2383" si="99">ROUND(I2370*H2370,3)</f>
        <v>0</v>
      </c>
      <c r="BL2370" s="18" t="s">
        <v>241</v>
      </c>
      <c r="BM2370" s="170" t="s">
        <v>2364</v>
      </c>
    </row>
    <row r="2371" spans="1:65" s="2" customFormat="1" ht="16.5" customHeight="1">
      <c r="A2371" s="33"/>
      <c r="B2371" s="158"/>
      <c r="C2371" s="205" t="s">
        <v>2365</v>
      </c>
      <c r="D2371" s="205" t="s">
        <v>368</v>
      </c>
      <c r="E2371" s="206" t="s">
        <v>2366</v>
      </c>
      <c r="F2371" s="207" t="s">
        <v>2367</v>
      </c>
      <c r="G2371" s="208" t="s">
        <v>350</v>
      </c>
      <c r="H2371" s="209">
        <v>9</v>
      </c>
      <c r="I2371" s="210"/>
      <c r="J2371" s="209">
        <f t="shared" si="90"/>
        <v>0</v>
      </c>
      <c r="K2371" s="211"/>
      <c r="L2371" s="212"/>
      <c r="M2371" s="213" t="s">
        <v>1</v>
      </c>
      <c r="N2371" s="214" t="s">
        <v>42</v>
      </c>
      <c r="O2371" s="59"/>
      <c r="P2371" s="168">
        <f t="shared" si="91"/>
        <v>0</v>
      </c>
      <c r="Q2371" s="168">
        <v>4.5999999999999999E-2</v>
      </c>
      <c r="R2371" s="168">
        <f t="shared" si="92"/>
        <v>0.41399999999999998</v>
      </c>
      <c r="S2371" s="168">
        <v>0</v>
      </c>
      <c r="T2371" s="169">
        <f t="shared" si="93"/>
        <v>0</v>
      </c>
      <c r="U2371" s="33"/>
      <c r="V2371" s="33"/>
      <c r="W2371" s="33"/>
      <c r="X2371" s="33"/>
      <c r="Y2371" s="33"/>
      <c r="Z2371" s="33"/>
      <c r="AA2371" s="33"/>
      <c r="AB2371" s="33"/>
      <c r="AC2371" s="33"/>
      <c r="AD2371" s="33"/>
      <c r="AE2371" s="33"/>
      <c r="AR2371" s="170" t="s">
        <v>361</v>
      </c>
      <c r="AT2371" s="170" t="s">
        <v>368</v>
      </c>
      <c r="AU2371" s="170" t="s">
        <v>157</v>
      </c>
      <c r="AY2371" s="18" t="s">
        <v>150</v>
      </c>
      <c r="BE2371" s="171">
        <f t="shared" si="94"/>
        <v>0</v>
      </c>
      <c r="BF2371" s="171">
        <f t="shared" si="95"/>
        <v>0</v>
      </c>
      <c r="BG2371" s="171">
        <f t="shared" si="96"/>
        <v>0</v>
      </c>
      <c r="BH2371" s="171">
        <f t="shared" si="97"/>
        <v>0</v>
      </c>
      <c r="BI2371" s="171">
        <f t="shared" si="98"/>
        <v>0</v>
      </c>
      <c r="BJ2371" s="18" t="s">
        <v>157</v>
      </c>
      <c r="BK2371" s="172">
        <f t="shared" si="99"/>
        <v>0</v>
      </c>
      <c r="BL2371" s="18" t="s">
        <v>241</v>
      </c>
      <c r="BM2371" s="170" t="s">
        <v>2368</v>
      </c>
    </row>
    <row r="2372" spans="1:65" s="2" customFormat="1" ht="16.5" customHeight="1">
      <c r="A2372" s="33"/>
      <c r="B2372" s="158"/>
      <c r="C2372" s="205" t="s">
        <v>2369</v>
      </c>
      <c r="D2372" s="205" t="s">
        <v>368</v>
      </c>
      <c r="E2372" s="206" t="s">
        <v>2370</v>
      </c>
      <c r="F2372" s="207" t="s">
        <v>2371</v>
      </c>
      <c r="G2372" s="208" t="s">
        <v>350</v>
      </c>
      <c r="H2372" s="209">
        <v>2</v>
      </c>
      <c r="I2372" s="210"/>
      <c r="J2372" s="209">
        <f t="shared" si="90"/>
        <v>0</v>
      </c>
      <c r="K2372" s="211"/>
      <c r="L2372" s="212"/>
      <c r="M2372" s="213" t="s">
        <v>1</v>
      </c>
      <c r="N2372" s="214" t="s">
        <v>42</v>
      </c>
      <c r="O2372" s="59"/>
      <c r="P2372" s="168">
        <f t="shared" si="91"/>
        <v>0</v>
      </c>
      <c r="Q2372" s="168">
        <v>4.5999999999999999E-2</v>
      </c>
      <c r="R2372" s="168">
        <f t="shared" si="92"/>
        <v>9.1999999999999998E-2</v>
      </c>
      <c r="S2372" s="168">
        <v>0</v>
      </c>
      <c r="T2372" s="169">
        <f t="shared" si="93"/>
        <v>0</v>
      </c>
      <c r="U2372" s="33"/>
      <c r="V2372" s="33"/>
      <c r="W2372" s="33"/>
      <c r="X2372" s="33"/>
      <c r="Y2372" s="33"/>
      <c r="Z2372" s="33"/>
      <c r="AA2372" s="33"/>
      <c r="AB2372" s="33"/>
      <c r="AC2372" s="33"/>
      <c r="AD2372" s="33"/>
      <c r="AE2372" s="33"/>
      <c r="AR2372" s="170" t="s">
        <v>361</v>
      </c>
      <c r="AT2372" s="170" t="s">
        <v>368</v>
      </c>
      <c r="AU2372" s="170" t="s">
        <v>157</v>
      </c>
      <c r="AY2372" s="18" t="s">
        <v>150</v>
      </c>
      <c r="BE2372" s="171">
        <f t="shared" si="94"/>
        <v>0</v>
      </c>
      <c r="BF2372" s="171">
        <f t="shared" si="95"/>
        <v>0</v>
      </c>
      <c r="BG2372" s="171">
        <f t="shared" si="96"/>
        <v>0</v>
      </c>
      <c r="BH2372" s="171">
        <f t="shared" si="97"/>
        <v>0</v>
      </c>
      <c r="BI2372" s="171">
        <f t="shared" si="98"/>
        <v>0</v>
      </c>
      <c r="BJ2372" s="18" t="s">
        <v>157</v>
      </c>
      <c r="BK2372" s="172">
        <f t="shared" si="99"/>
        <v>0</v>
      </c>
      <c r="BL2372" s="18" t="s">
        <v>241</v>
      </c>
      <c r="BM2372" s="170" t="s">
        <v>2372</v>
      </c>
    </row>
    <row r="2373" spans="1:65" s="2" customFormat="1" ht="36" customHeight="1">
      <c r="A2373" s="33"/>
      <c r="B2373" s="158"/>
      <c r="C2373" s="159" t="s">
        <v>2373</v>
      </c>
      <c r="D2373" s="159" t="s">
        <v>152</v>
      </c>
      <c r="E2373" s="160" t="s">
        <v>2374</v>
      </c>
      <c r="F2373" s="161" t="s">
        <v>2375</v>
      </c>
      <c r="G2373" s="162" t="s">
        <v>2346</v>
      </c>
      <c r="H2373" s="163">
        <v>8</v>
      </c>
      <c r="I2373" s="164"/>
      <c r="J2373" s="163">
        <f t="shared" si="90"/>
        <v>0</v>
      </c>
      <c r="K2373" s="165"/>
      <c r="L2373" s="34"/>
      <c r="M2373" s="166" t="s">
        <v>1</v>
      </c>
      <c r="N2373" s="167" t="s">
        <v>42</v>
      </c>
      <c r="O2373" s="59"/>
      <c r="P2373" s="168">
        <f t="shared" si="91"/>
        <v>0</v>
      </c>
      <c r="Q2373" s="168">
        <v>2.4015999999999998E-3</v>
      </c>
      <c r="R2373" s="168">
        <f t="shared" si="92"/>
        <v>1.9212799999999999E-2</v>
      </c>
      <c r="S2373" s="168">
        <v>0</v>
      </c>
      <c r="T2373" s="169">
        <f t="shared" si="93"/>
        <v>0</v>
      </c>
      <c r="U2373" s="33"/>
      <c r="V2373" s="33"/>
      <c r="W2373" s="33"/>
      <c r="X2373" s="33"/>
      <c r="Y2373" s="33"/>
      <c r="Z2373" s="33"/>
      <c r="AA2373" s="33"/>
      <c r="AB2373" s="33"/>
      <c r="AC2373" s="33"/>
      <c r="AD2373" s="33"/>
      <c r="AE2373" s="33"/>
      <c r="AR2373" s="170" t="s">
        <v>241</v>
      </c>
      <c r="AT2373" s="170" t="s">
        <v>152</v>
      </c>
      <c r="AU2373" s="170" t="s">
        <v>157</v>
      </c>
      <c r="AY2373" s="18" t="s">
        <v>150</v>
      </c>
      <c r="BE2373" s="171">
        <f t="shared" si="94"/>
        <v>0</v>
      </c>
      <c r="BF2373" s="171">
        <f t="shared" si="95"/>
        <v>0</v>
      </c>
      <c r="BG2373" s="171">
        <f t="shared" si="96"/>
        <v>0</v>
      </c>
      <c r="BH2373" s="171">
        <f t="shared" si="97"/>
        <v>0</v>
      </c>
      <c r="BI2373" s="171">
        <f t="shared" si="98"/>
        <v>0</v>
      </c>
      <c r="BJ2373" s="18" t="s">
        <v>157</v>
      </c>
      <c r="BK2373" s="172">
        <f t="shared" si="99"/>
        <v>0</v>
      </c>
      <c r="BL2373" s="18" t="s">
        <v>241</v>
      </c>
      <c r="BM2373" s="170" t="s">
        <v>2376</v>
      </c>
    </row>
    <row r="2374" spans="1:65" s="2" customFormat="1" ht="16.5" customHeight="1">
      <c r="A2374" s="33"/>
      <c r="B2374" s="158"/>
      <c r="C2374" s="205" t="s">
        <v>2377</v>
      </c>
      <c r="D2374" s="205" t="s">
        <v>368</v>
      </c>
      <c r="E2374" s="206" t="s">
        <v>2378</v>
      </c>
      <c r="F2374" s="207" t="s">
        <v>2379</v>
      </c>
      <c r="G2374" s="208" t="s">
        <v>350</v>
      </c>
      <c r="H2374" s="209">
        <v>8</v>
      </c>
      <c r="I2374" s="210"/>
      <c r="J2374" s="209">
        <f t="shared" si="90"/>
        <v>0</v>
      </c>
      <c r="K2374" s="211"/>
      <c r="L2374" s="212"/>
      <c r="M2374" s="213" t="s">
        <v>1</v>
      </c>
      <c r="N2374" s="214" t="s">
        <v>42</v>
      </c>
      <c r="O2374" s="59"/>
      <c r="P2374" s="168">
        <f t="shared" si="91"/>
        <v>0</v>
      </c>
      <c r="Q2374" s="168">
        <v>0</v>
      </c>
      <c r="R2374" s="168">
        <f t="shared" si="92"/>
        <v>0</v>
      </c>
      <c r="S2374" s="168">
        <v>0</v>
      </c>
      <c r="T2374" s="169">
        <f t="shared" si="93"/>
        <v>0</v>
      </c>
      <c r="U2374" s="33"/>
      <c r="V2374" s="33"/>
      <c r="W2374" s="33"/>
      <c r="X2374" s="33"/>
      <c r="Y2374" s="33"/>
      <c r="Z2374" s="33"/>
      <c r="AA2374" s="33"/>
      <c r="AB2374" s="33"/>
      <c r="AC2374" s="33"/>
      <c r="AD2374" s="33"/>
      <c r="AE2374" s="33"/>
      <c r="AR2374" s="170" t="s">
        <v>361</v>
      </c>
      <c r="AT2374" s="170" t="s">
        <v>368</v>
      </c>
      <c r="AU2374" s="170" t="s">
        <v>157</v>
      </c>
      <c r="AY2374" s="18" t="s">
        <v>150</v>
      </c>
      <c r="BE2374" s="171">
        <f t="shared" si="94"/>
        <v>0</v>
      </c>
      <c r="BF2374" s="171">
        <f t="shared" si="95"/>
        <v>0</v>
      </c>
      <c r="BG2374" s="171">
        <f t="shared" si="96"/>
        <v>0</v>
      </c>
      <c r="BH2374" s="171">
        <f t="shared" si="97"/>
        <v>0</v>
      </c>
      <c r="BI2374" s="171">
        <f t="shared" si="98"/>
        <v>0</v>
      </c>
      <c r="BJ2374" s="18" t="s">
        <v>157</v>
      </c>
      <c r="BK2374" s="172">
        <f t="shared" si="99"/>
        <v>0</v>
      </c>
      <c r="BL2374" s="18" t="s">
        <v>241</v>
      </c>
      <c r="BM2374" s="170" t="s">
        <v>2380</v>
      </c>
    </row>
    <row r="2375" spans="1:65" s="2" customFormat="1" ht="24" customHeight="1">
      <c r="A2375" s="33"/>
      <c r="B2375" s="158"/>
      <c r="C2375" s="159" t="s">
        <v>2381</v>
      </c>
      <c r="D2375" s="159" t="s">
        <v>152</v>
      </c>
      <c r="E2375" s="160" t="s">
        <v>2382</v>
      </c>
      <c r="F2375" s="161" t="s">
        <v>2383</v>
      </c>
      <c r="G2375" s="162" t="s">
        <v>1669</v>
      </c>
      <c r="H2375" s="163">
        <v>4</v>
      </c>
      <c r="I2375" s="164"/>
      <c r="J2375" s="163">
        <f t="shared" si="90"/>
        <v>0</v>
      </c>
      <c r="K2375" s="165"/>
      <c r="L2375" s="34"/>
      <c r="M2375" s="166" t="s">
        <v>1</v>
      </c>
      <c r="N2375" s="167" t="s">
        <v>42</v>
      </c>
      <c r="O2375" s="59"/>
      <c r="P2375" s="168">
        <f t="shared" si="91"/>
        <v>0</v>
      </c>
      <c r="Q2375" s="168">
        <v>0</v>
      </c>
      <c r="R2375" s="168">
        <f t="shared" si="92"/>
        <v>0</v>
      </c>
      <c r="S2375" s="168">
        <v>0</v>
      </c>
      <c r="T2375" s="169">
        <f t="shared" si="93"/>
        <v>0</v>
      </c>
      <c r="U2375" s="33"/>
      <c r="V2375" s="33"/>
      <c r="W2375" s="33"/>
      <c r="X2375" s="33"/>
      <c r="Y2375" s="33"/>
      <c r="Z2375" s="33"/>
      <c r="AA2375" s="33"/>
      <c r="AB2375" s="33"/>
      <c r="AC2375" s="33"/>
      <c r="AD2375" s="33"/>
      <c r="AE2375" s="33"/>
      <c r="AR2375" s="170" t="s">
        <v>241</v>
      </c>
      <c r="AT2375" s="170" t="s">
        <v>152</v>
      </c>
      <c r="AU2375" s="170" t="s">
        <v>157</v>
      </c>
      <c r="AY2375" s="18" t="s">
        <v>150</v>
      </c>
      <c r="BE2375" s="171">
        <f t="shared" si="94"/>
        <v>0</v>
      </c>
      <c r="BF2375" s="171">
        <f t="shared" si="95"/>
        <v>0</v>
      </c>
      <c r="BG2375" s="171">
        <f t="shared" si="96"/>
        <v>0</v>
      </c>
      <c r="BH2375" s="171">
        <f t="shared" si="97"/>
        <v>0</v>
      </c>
      <c r="BI2375" s="171">
        <f t="shared" si="98"/>
        <v>0</v>
      </c>
      <c r="BJ2375" s="18" t="s">
        <v>157</v>
      </c>
      <c r="BK2375" s="172">
        <f t="shared" si="99"/>
        <v>0</v>
      </c>
      <c r="BL2375" s="18" t="s">
        <v>241</v>
      </c>
      <c r="BM2375" s="170" t="s">
        <v>2384</v>
      </c>
    </row>
    <row r="2376" spans="1:65" s="2" customFormat="1" ht="16.5" customHeight="1">
      <c r="A2376" s="33"/>
      <c r="B2376" s="158"/>
      <c r="C2376" s="205" t="s">
        <v>2385</v>
      </c>
      <c r="D2376" s="205" t="s">
        <v>368</v>
      </c>
      <c r="E2376" s="206" t="s">
        <v>2386</v>
      </c>
      <c r="F2376" s="207" t="s">
        <v>2387</v>
      </c>
      <c r="G2376" s="208" t="s">
        <v>350</v>
      </c>
      <c r="H2376" s="209">
        <v>4</v>
      </c>
      <c r="I2376" s="210"/>
      <c r="J2376" s="209">
        <f t="shared" si="90"/>
        <v>0</v>
      </c>
      <c r="K2376" s="211"/>
      <c r="L2376" s="212"/>
      <c r="M2376" s="213" t="s">
        <v>1</v>
      </c>
      <c r="N2376" s="214" t="s">
        <v>42</v>
      </c>
      <c r="O2376" s="59"/>
      <c r="P2376" s="168">
        <f t="shared" si="91"/>
        <v>0</v>
      </c>
      <c r="Q2376" s="168">
        <v>1.58E-3</v>
      </c>
      <c r="R2376" s="168">
        <f t="shared" si="92"/>
        <v>6.3200000000000001E-3</v>
      </c>
      <c r="S2376" s="168">
        <v>0</v>
      </c>
      <c r="T2376" s="169">
        <f t="shared" si="93"/>
        <v>0</v>
      </c>
      <c r="U2376" s="33"/>
      <c r="V2376" s="33"/>
      <c r="W2376" s="33"/>
      <c r="X2376" s="33"/>
      <c r="Y2376" s="33"/>
      <c r="Z2376" s="33"/>
      <c r="AA2376" s="33"/>
      <c r="AB2376" s="33"/>
      <c r="AC2376" s="33"/>
      <c r="AD2376" s="33"/>
      <c r="AE2376" s="33"/>
      <c r="AR2376" s="170" t="s">
        <v>361</v>
      </c>
      <c r="AT2376" s="170" t="s">
        <v>368</v>
      </c>
      <c r="AU2376" s="170" t="s">
        <v>157</v>
      </c>
      <c r="AY2376" s="18" t="s">
        <v>150</v>
      </c>
      <c r="BE2376" s="171">
        <f t="shared" si="94"/>
        <v>0</v>
      </c>
      <c r="BF2376" s="171">
        <f t="shared" si="95"/>
        <v>0</v>
      </c>
      <c r="BG2376" s="171">
        <f t="shared" si="96"/>
        <v>0</v>
      </c>
      <c r="BH2376" s="171">
        <f t="shared" si="97"/>
        <v>0</v>
      </c>
      <c r="BI2376" s="171">
        <f t="shared" si="98"/>
        <v>0</v>
      </c>
      <c r="BJ2376" s="18" t="s">
        <v>157</v>
      </c>
      <c r="BK2376" s="172">
        <f t="shared" si="99"/>
        <v>0</v>
      </c>
      <c r="BL2376" s="18" t="s">
        <v>241</v>
      </c>
      <c r="BM2376" s="170" t="s">
        <v>2388</v>
      </c>
    </row>
    <row r="2377" spans="1:65" s="2" customFormat="1" ht="24" customHeight="1">
      <c r="A2377" s="33"/>
      <c r="B2377" s="158"/>
      <c r="C2377" s="159" t="s">
        <v>2389</v>
      </c>
      <c r="D2377" s="159" t="s">
        <v>152</v>
      </c>
      <c r="E2377" s="160" t="s">
        <v>2390</v>
      </c>
      <c r="F2377" s="161" t="s">
        <v>2391</v>
      </c>
      <c r="G2377" s="162" t="s">
        <v>1669</v>
      </c>
      <c r="H2377" s="163">
        <v>4</v>
      </c>
      <c r="I2377" s="164"/>
      <c r="J2377" s="163">
        <f t="shared" si="90"/>
        <v>0</v>
      </c>
      <c r="K2377" s="165"/>
      <c r="L2377" s="34"/>
      <c r="M2377" s="166" t="s">
        <v>1</v>
      </c>
      <c r="N2377" s="167" t="s">
        <v>42</v>
      </c>
      <c r="O2377" s="59"/>
      <c r="P2377" s="168">
        <f t="shared" si="91"/>
        <v>0</v>
      </c>
      <c r="Q2377" s="168">
        <v>1.8000000000000001E-4</v>
      </c>
      <c r="R2377" s="168">
        <f t="shared" si="92"/>
        <v>7.2000000000000005E-4</v>
      </c>
      <c r="S2377" s="168">
        <v>0</v>
      </c>
      <c r="T2377" s="169">
        <f t="shared" si="93"/>
        <v>0</v>
      </c>
      <c r="U2377" s="33"/>
      <c r="V2377" s="33"/>
      <c r="W2377" s="33"/>
      <c r="X2377" s="33"/>
      <c r="Y2377" s="33"/>
      <c r="Z2377" s="33"/>
      <c r="AA2377" s="33"/>
      <c r="AB2377" s="33"/>
      <c r="AC2377" s="33"/>
      <c r="AD2377" s="33"/>
      <c r="AE2377" s="33"/>
      <c r="AR2377" s="170" t="s">
        <v>241</v>
      </c>
      <c r="AT2377" s="170" t="s">
        <v>152</v>
      </c>
      <c r="AU2377" s="170" t="s">
        <v>157</v>
      </c>
      <c r="AY2377" s="18" t="s">
        <v>150</v>
      </c>
      <c r="BE2377" s="171">
        <f t="shared" si="94"/>
        <v>0</v>
      </c>
      <c r="BF2377" s="171">
        <f t="shared" si="95"/>
        <v>0</v>
      </c>
      <c r="BG2377" s="171">
        <f t="shared" si="96"/>
        <v>0</v>
      </c>
      <c r="BH2377" s="171">
        <f t="shared" si="97"/>
        <v>0</v>
      </c>
      <c r="BI2377" s="171">
        <f t="shared" si="98"/>
        <v>0</v>
      </c>
      <c r="BJ2377" s="18" t="s">
        <v>157</v>
      </c>
      <c r="BK2377" s="172">
        <f t="shared" si="99"/>
        <v>0</v>
      </c>
      <c r="BL2377" s="18" t="s">
        <v>241</v>
      </c>
      <c r="BM2377" s="170" t="s">
        <v>2392</v>
      </c>
    </row>
    <row r="2378" spans="1:65" s="2" customFormat="1" ht="16.5" customHeight="1">
      <c r="A2378" s="33"/>
      <c r="B2378" s="158"/>
      <c r="C2378" s="205" t="s">
        <v>2393</v>
      </c>
      <c r="D2378" s="205" t="s">
        <v>368</v>
      </c>
      <c r="E2378" s="206" t="s">
        <v>2394</v>
      </c>
      <c r="F2378" s="207" t="s">
        <v>2395</v>
      </c>
      <c r="G2378" s="208" t="s">
        <v>350</v>
      </c>
      <c r="H2378" s="209">
        <v>4</v>
      </c>
      <c r="I2378" s="210"/>
      <c r="J2378" s="209">
        <f t="shared" si="90"/>
        <v>0</v>
      </c>
      <c r="K2378" s="211"/>
      <c r="L2378" s="212"/>
      <c r="M2378" s="213" t="s">
        <v>1</v>
      </c>
      <c r="N2378" s="214" t="s">
        <v>42</v>
      </c>
      <c r="O2378" s="59"/>
      <c r="P2378" s="168">
        <f t="shared" si="91"/>
        <v>0</v>
      </c>
      <c r="Q2378" s="168">
        <v>7.4999999999999997E-3</v>
      </c>
      <c r="R2378" s="168">
        <f t="shared" si="92"/>
        <v>0.03</v>
      </c>
      <c r="S2378" s="168">
        <v>0</v>
      </c>
      <c r="T2378" s="169">
        <f t="shared" si="93"/>
        <v>0</v>
      </c>
      <c r="U2378" s="33"/>
      <c r="V2378" s="33"/>
      <c r="W2378" s="33"/>
      <c r="X2378" s="33"/>
      <c r="Y2378" s="33"/>
      <c r="Z2378" s="33"/>
      <c r="AA2378" s="33"/>
      <c r="AB2378" s="33"/>
      <c r="AC2378" s="33"/>
      <c r="AD2378" s="33"/>
      <c r="AE2378" s="33"/>
      <c r="AR2378" s="170" t="s">
        <v>361</v>
      </c>
      <c r="AT2378" s="170" t="s">
        <v>368</v>
      </c>
      <c r="AU2378" s="170" t="s">
        <v>157</v>
      </c>
      <c r="AY2378" s="18" t="s">
        <v>150</v>
      </c>
      <c r="BE2378" s="171">
        <f t="shared" si="94"/>
        <v>0</v>
      </c>
      <c r="BF2378" s="171">
        <f t="shared" si="95"/>
        <v>0</v>
      </c>
      <c r="BG2378" s="171">
        <f t="shared" si="96"/>
        <v>0</v>
      </c>
      <c r="BH2378" s="171">
        <f t="shared" si="97"/>
        <v>0</v>
      </c>
      <c r="BI2378" s="171">
        <f t="shared" si="98"/>
        <v>0</v>
      </c>
      <c r="BJ2378" s="18" t="s">
        <v>157</v>
      </c>
      <c r="BK2378" s="172">
        <f t="shared" si="99"/>
        <v>0</v>
      </c>
      <c r="BL2378" s="18" t="s">
        <v>241</v>
      </c>
      <c r="BM2378" s="170" t="s">
        <v>2396</v>
      </c>
    </row>
    <row r="2379" spans="1:65" s="2" customFormat="1" ht="16.5" customHeight="1">
      <c r="A2379" s="33"/>
      <c r="B2379" s="158"/>
      <c r="C2379" s="159" t="s">
        <v>2397</v>
      </c>
      <c r="D2379" s="159" t="s">
        <v>152</v>
      </c>
      <c r="E2379" s="160" t="s">
        <v>2398</v>
      </c>
      <c r="F2379" s="161" t="s">
        <v>2399</v>
      </c>
      <c r="G2379" s="162" t="s">
        <v>2346</v>
      </c>
      <c r="H2379" s="163">
        <v>2</v>
      </c>
      <c r="I2379" s="164"/>
      <c r="J2379" s="163">
        <f t="shared" si="90"/>
        <v>0</v>
      </c>
      <c r="K2379" s="165"/>
      <c r="L2379" s="34"/>
      <c r="M2379" s="166" t="s">
        <v>1</v>
      </c>
      <c r="N2379" s="167" t="s">
        <v>42</v>
      </c>
      <c r="O2379" s="59"/>
      <c r="P2379" s="168">
        <f t="shared" si="91"/>
        <v>0</v>
      </c>
      <c r="Q2379" s="168">
        <v>2.7999999999999998E-4</v>
      </c>
      <c r="R2379" s="168">
        <f t="shared" si="92"/>
        <v>5.5999999999999995E-4</v>
      </c>
      <c r="S2379" s="168">
        <v>0</v>
      </c>
      <c r="T2379" s="169">
        <f t="shared" si="93"/>
        <v>0</v>
      </c>
      <c r="U2379" s="33"/>
      <c r="V2379" s="33"/>
      <c r="W2379" s="33"/>
      <c r="X2379" s="33"/>
      <c r="Y2379" s="33"/>
      <c r="Z2379" s="33"/>
      <c r="AA2379" s="33"/>
      <c r="AB2379" s="33"/>
      <c r="AC2379" s="33"/>
      <c r="AD2379" s="33"/>
      <c r="AE2379" s="33"/>
      <c r="AR2379" s="170" t="s">
        <v>241</v>
      </c>
      <c r="AT2379" s="170" t="s">
        <v>152</v>
      </c>
      <c r="AU2379" s="170" t="s">
        <v>157</v>
      </c>
      <c r="AY2379" s="18" t="s">
        <v>150</v>
      </c>
      <c r="BE2379" s="171">
        <f t="shared" si="94"/>
        <v>0</v>
      </c>
      <c r="BF2379" s="171">
        <f t="shared" si="95"/>
        <v>0</v>
      </c>
      <c r="BG2379" s="171">
        <f t="shared" si="96"/>
        <v>0</v>
      </c>
      <c r="BH2379" s="171">
        <f t="shared" si="97"/>
        <v>0</v>
      </c>
      <c r="BI2379" s="171">
        <f t="shared" si="98"/>
        <v>0</v>
      </c>
      <c r="BJ2379" s="18" t="s">
        <v>157</v>
      </c>
      <c r="BK2379" s="172">
        <f t="shared" si="99"/>
        <v>0</v>
      </c>
      <c r="BL2379" s="18" t="s">
        <v>241</v>
      </c>
      <c r="BM2379" s="170" t="s">
        <v>2400</v>
      </c>
    </row>
    <row r="2380" spans="1:65" s="2" customFormat="1" ht="16.5" customHeight="1">
      <c r="A2380" s="33"/>
      <c r="B2380" s="158"/>
      <c r="C2380" s="205" t="s">
        <v>2401</v>
      </c>
      <c r="D2380" s="205" t="s">
        <v>368</v>
      </c>
      <c r="E2380" s="206" t="s">
        <v>2402</v>
      </c>
      <c r="F2380" s="207" t="s">
        <v>2403</v>
      </c>
      <c r="G2380" s="208" t="s">
        <v>350</v>
      </c>
      <c r="H2380" s="209">
        <v>2</v>
      </c>
      <c r="I2380" s="210"/>
      <c r="J2380" s="209">
        <f t="shared" si="90"/>
        <v>0</v>
      </c>
      <c r="K2380" s="211"/>
      <c r="L2380" s="212"/>
      <c r="M2380" s="213" t="s">
        <v>1</v>
      </c>
      <c r="N2380" s="214" t="s">
        <v>42</v>
      </c>
      <c r="O2380" s="59"/>
      <c r="P2380" s="168">
        <f t="shared" si="91"/>
        <v>0</v>
      </c>
      <c r="Q2380" s="168">
        <v>5.2999999999999998E-4</v>
      </c>
      <c r="R2380" s="168">
        <f t="shared" si="92"/>
        <v>1.06E-3</v>
      </c>
      <c r="S2380" s="168">
        <v>0</v>
      </c>
      <c r="T2380" s="169">
        <f t="shared" si="93"/>
        <v>0</v>
      </c>
      <c r="U2380" s="33"/>
      <c r="V2380" s="33"/>
      <c r="W2380" s="33"/>
      <c r="X2380" s="33"/>
      <c r="Y2380" s="33"/>
      <c r="Z2380" s="33"/>
      <c r="AA2380" s="33"/>
      <c r="AB2380" s="33"/>
      <c r="AC2380" s="33"/>
      <c r="AD2380" s="33"/>
      <c r="AE2380" s="33"/>
      <c r="AR2380" s="170" t="s">
        <v>361</v>
      </c>
      <c r="AT2380" s="170" t="s">
        <v>368</v>
      </c>
      <c r="AU2380" s="170" t="s">
        <v>157</v>
      </c>
      <c r="AY2380" s="18" t="s">
        <v>150</v>
      </c>
      <c r="BE2380" s="171">
        <f t="shared" si="94"/>
        <v>0</v>
      </c>
      <c r="BF2380" s="171">
        <f t="shared" si="95"/>
        <v>0</v>
      </c>
      <c r="BG2380" s="171">
        <f t="shared" si="96"/>
        <v>0</v>
      </c>
      <c r="BH2380" s="171">
        <f t="shared" si="97"/>
        <v>0</v>
      </c>
      <c r="BI2380" s="171">
        <f t="shared" si="98"/>
        <v>0</v>
      </c>
      <c r="BJ2380" s="18" t="s">
        <v>157</v>
      </c>
      <c r="BK2380" s="172">
        <f t="shared" si="99"/>
        <v>0</v>
      </c>
      <c r="BL2380" s="18" t="s">
        <v>241</v>
      </c>
      <c r="BM2380" s="170" t="s">
        <v>2404</v>
      </c>
    </row>
    <row r="2381" spans="1:65" s="2" customFormat="1" ht="16.5" customHeight="1">
      <c r="A2381" s="33"/>
      <c r="B2381" s="158"/>
      <c r="C2381" s="159" t="s">
        <v>2405</v>
      </c>
      <c r="D2381" s="159" t="s">
        <v>152</v>
      </c>
      <c r="E2381" s="160" t="s">
        <v>2406</v>
      </c>
      <c r="F2381" s="161" t="s">
        <v>2407</v>
      </c>
      <c r="G2381" s="162" t="s">
        <v>2346</v>
      </c>
      <c r="H2381" s="163">
        <v>170</v>
      </c>
      <c r="I2381" s="164"/>
      <c r="J2381" s="163">
        <f t="shared" si="90"/>
        <v>0</v>
      </c>
      <c r="K2381" s="165"/>
      <c r="L2381" s="34"/>
      <c r="M2381" s="166" t="s">
        <v>1</v>
      </c>
      <c r="N2381" s="167" t="s">
        <v>42</v>
      </c>
      <c r="O2381" s="59"/>
      <c r="P2381" s="168">
        <f t="shared" si="91"/>
        <v>0</v>
      </c>
      <c r="Q2381" s="168">
        <v>2.7999999999999998E-4</v>
      </c>
      <c r="R2381" s="168">
        <f t="shared" si="92"/>
        <v>4.7599999999999996E-2</v>
      </c>
      <c r="S2381" s="168">
        <v>0</v>
      </c>
      <c r="T2381" s="169">
        <f t="shared" si="93"/>
        <v>0</v>
      </c>
      <c r="U2381" s="33"/>
      <c r="V2381" s="33"/>
      <c r="W2381" s="33"/>
      <c r="X2381" s="33"/>
      <c r="Y2381" s="33"/>
      <c r="Z2381" s="33"/>
      <c r="AA2381" s="33"/>
      <c r="AB2381" s="33"/>
      <c r="AC2381" s="33"/>
      <c r="AD2381" s="33"/>
      <c r="AE2381" s="33"/>
      <c r="AR2381" s="170" t="s">
        <v>241</v>
      </c>
      <c r="AT2381" s="170" t="s">
        <v>152</v>
      </c>
      <c r="AU2381" s="170" t="s">
        <v>157</v>
      </c>
      <c r="AY2381" s="18" t="s">
        <v>150</v>
      </c>
      <c r="BE2381" s="171">
        <f t="shared" si="94"/>
        <v>0</v>
      </c>
      <c r="BF2381" s="171">
        <f t="shared" si="95"/>
        <v>0</v>
      </c>
      <c r="BG2381" s="171">
        <f t="shared" si="96"/>
        <v>0</v>
      </c>
      <c r="BH2381" s="171">
        <f t="shared" si="97"/>
        <v>0</v>
      </c>
      <c r="BI2381" s="171">
        <f t="shared" si="98"/>
        <v>0</v>
      </c>
      <c r="BJ2381" s="18" t="s">
        <v>157</v>
      </c>
      <c r="BK2381" s="172">
        <f t="shared" si="99"/>
        <v>0</v>
      </c>
      <c r="BL2381" s="18" t="s">
        <v>241</v>
      </c>
      <c r="BM2381" s="170" t="s">
        <v>2408</v>
      </c>
    </row>
    <row r="2382" spans="1:65" s="2" customFormat="1" ht="16.5" customHeight="1">
      <c r="A2382" s="33"/>
      <c r="B2382" s="158"/>
      <c r="C2382" s="205" t="s">
        <v>2409</v>
      </c>
      <c r="D2382" s="205" t="s">
        <v>368</v>
      </c>
      <c r="E2382" s="206" t="s">
        <v>2410</v>
      </c>
      <c r="F2382" s="207" t="s">
        <v>2411</v>
      </c>
      <c r="G2382" s="208" t="s">
        <v>350</v>
      </c>
      <c r="H2382" s="209">
        <v>170</v>
      </c>
      <c r="I2382" s="210"/>
      <c r="J2382" s="209">
        <f t="shared" si="90"/>
        <v>0</v>
      </c>
      <c r="K2382" s="211"/>
      <c r="L2382" s="212"/>
      <c r="M2382" s="213" t="s">
        <v>1</v>
      </c>
      <c r="N2382" s="214" t="s">
        <v>42</v>
      </c>
      <c r="O2382" s="59"/>
      <c r="P2382" s="168">
        <f t="shared" si="91"/>
        <v>0</v>
      </c>
      <c r="Q2382" s="168">
        <v>1.6000000000000001E-4</v>
      </c>
      <c r="R2382" s="168">
        <f t="shared" si="92"/>
        <v>2.7200000000000002E-2</v>
      </c>
      <c r="S2382" s="168">
        <v>0</v>
      </c>
      <c r="T2382" s="169">
        <f t="shared" si="93"/>
        <v>0</v>
      </c>
      <c r="U2382" s="33"/>
      <c r="V2382" s="33"/>
      <c r="W2382" s="33"/>
      <c r="X2382" s="33"/>
      <c r="Y2382" s="33"/>
      <c r="Z2382" s="33"/>
      <c r="AA2382" s="33"/>
      <c r="AB2382" s="33"/>
      <c r="AC2382" s="33"/>
      <c r="AD2382" s="33"/>
      <c r="AE2382" s="33"/>
      <c r="AR2382" s="170" t="s">
        <v>361</v>
      </c>
      <c r="AT2382" s="170" t="s">
        <v>368</v>
      </c>
      <c r="AU2382" s="170" t="s">
        <v>157</v>
      </c>
      <c r="AY2382" s="18" t="s">
        <v>150</v>
      </c>
      <c r="BE2382" s="171">
        <f t="shared" si="94"/>
        <v>0</v>
      </c>
      <c r="BF2382" s="171">
        <f t="shared" si="95"/>
        <v>0</v>
      </c>
      <c r="BG2382" s="171">
        <f t="shared" si="96"/>
        <v>0</v>
      </c>
      <c r="BH2382" s="171">
        <f t="shared" si="97"/>
        <v>0</v>
      </c>
      <c r="BI2382" s="171">
        <f t="shared" si="98"/>
        <v>0</v>
      </c>
      <c r="BJ2382" s="18" t="s">
        <v>157</v>
      </c>
      <c r="BK2382" s="172">
        <f t="shared" si="99"/>
        <v>0</v>
      </c>
      <c r="BL2382" s="18" t="s">
        <v>241</v>
      </c>
      <c r="BM2382" s="170" t="s">
        <v>2412</v>
      </c>
    </row>
    <row r="2383" spans="1:65" s="2" customFormat="1" ht="24" customHeight="1">
      <c r="A2383" s="33"/>
      <c r="B2383" s="158"/>
      <c r="C2383" s="159" t="s">
        <v>2413</v>
      </c>
      <c r="D2383" s="159" t="s">
        <v>152</v>
      </c>
      <c r="E2383" s="160" t="s">
        <v>2414</v>
      </c>
      <c r="F2383" s="161" t="s">
        <v>2415</v>
      </c>
      <c r="G2383" s="162" t="s">
        <v>350</v>
      </c>
      <c r="H2383" s="163">
        <v>73</v>
      </c>
      <c r="I2383" s="164"/>
      <c r="J2383" s="163">
        <f t="shared" si="90"/>
        <v>0</v>
      </c>
      <c r="K2383" s="165"/>
      <c r="L2383" s="34"/>
      <c r="M2383" s="166" t="s">
        <v>1</v>
      </c>
      <c r="N2383" s="167" t="s">
        <v>42</v>
      </c>
      <c r="O2383" s="59"/>
      <c r="P2383" s="168">
        <f t="shared" si="91"/>
        <v>0</v>
      </c>
      <c r="Q2383" s="168">
        <v>1E-4</v>
      </c>
      <c r="R2383" s="168">
        <f t="shared" si="92"/>
        <v>7.3000000000000001E-3</v>
      </c>
      <c r="S2383" s="168">
        <v>0</v>
      </c>
      <c r="T2383" s="169">
        <f t="shared" si="93"/>
        <v>0</v>
      </c>
      <c r="U2383" s="33"/>
      <c r="V2383" s="33"/>
      <c r="W2383" s="33"/>
      <c r="X2383" s="33"/>
      <c r="Y2383" s="33"/>
      <c r="Z2383" s="33"/>
      <c r="AA2383" s="33"/>
      <c r="AB2383" s="33"/>
      <c r="AC2383" s="33"/>
      <c r="AD2383" s="33"/>
      <c r="AE2383" s="33"/>
      <c r="AR2383" s="170" t="s">
        <v>241</v>
      </c>
      <c r="AT2383" s="170" t="s">
        <v>152</v>
      </c>
      <c r="AU2383" s="170" t="s">
        <v>157</v>
      </c>
      <c r="AY2383" s="18" t="s">
        <v>150</v>
      </c>
      <c r="BE2383" s="171">
        <f t="shared" si="94"/>
        <v>0</v>
      </c>
      <c r="BF2383" s="171">
        <f t="shared" si="95"/>
        <v>0</v>
      </c>
      <c r="BG2383" s="171">
        <f t="shared" si="96"/>
        <v>0</v>
      </c>
      <c r="BH2383" s="171">
        <f t="shared" si="97"/>
        <v>0</v>
      </c>
      <c r="BI2383" s="171">
        <f t="shared" si="98"/>
        <v>0</v>
      </c>
      <c r="BJ2383" s="18" t="s">
        <v>157</v>
      </c>
      <c r="BK2383" s="172">
        <f t="shared" si="99"/>
        <v>0</v>
      </c>
      <c r="BL2383" s="18" t="s">
        <v>241</v>
      </c>
      <c r="BM2383" s="170" t="s">
        <v>2416</v>
      </c>
    </row>
    <row r="2384" spans="1:65" s="14" customFormat="1" ht="11.25">
      <c r="B2384" s="181"/>
      <c r="D2384" s="174" t="s">
        <v>167</v>
      </c>
      <c r="E2384" s="182" t="s">
        <v>1</v>
      </c>
      <c r="F2384" s="183" t="s">
        <v>2417</v>
      </c>
      <c r="H2384" s="184">
        <v>73</v>
      </c>
      <c r="I2384" s="185"/>
      <c r="L2384" s="181"/>
      <c r="M2384" s="186"/>
      <c r="N2384" s="187"/>
      <c r="O2384" s="187"/>
      <c r="P2384" s="187"/>
      <c r="Q2384" s="187"/>
      <c r="R2384" s="187"/>
      <c r="S2384" s="187"/>
      <c r="T2384" s="188"/>
      <c r="AT2384" s="182" t="s">
        <v>167</v>
      </c>
      <c r="AU2384" s="182" t="s">
        <v>157</v>
      </c>
      <c r="AV2384" s="14" t="s">
        <v>157</v>
      </c>
      <c r="AW2384" s="14" t="s">
        <v>30</v>
      </c>
      <c r="AX2384" s="14" t="s">
        <v>81</v>
      </c>
      <c r="AY2384" s="182" t="s">
        <v>150</v>
      </c>
    </row>
    <row r="2385" spans="1:65" s="2" customFormat="1" ht="16.5" customHeight="1">
      <c r="A2385" s="33"/>
      <c r="B2385" s="158"/>
      <c r="C2385" s="205" t="s">
        <v>2418</v>
      </c>
      <c r="D2385" s="205" t="s">
        <v>368</v>
      </c>
      <c r="E2385" s="206" t="s">
        <v>2419</v>
      </c>
      <c r="F2385" s="207" t="s">
        <v>2420</v>
      </c>
      <c r="G2385" s="208" t="s">
        <v>350</v>
      </c>
      <c r="H2385" s="209">
        <v>13</v>
      </c>
      <c r="I2385" s="210"/>
      <c r="J2385" s="209">
        <f t="shared" ref="J2385:J2400" si="100">ROUND(I2385*H2385,3)</f>
        <v>0</v>
      </c>
      <c r="K2385" s="211"/>
      <c r="L2385" s="212"/>
      <c r="M2385" s="213" t="s">
        <v>1</v>
      </c>
      <c r="N2385" s="214" t="s">
        <v>42</v>
      </c>
      <c r="O2385" s="59"/>
      <c r="P2385" s="168">
        <f t="shared" ref="P2385:P2400" si="101">O2385*H2385</f>
        <v>0</v>
      </c>
      <c r="Q2385" s="168">
        <v>9.3000000000000005E-4</v>
      </c>
      <c r="R2385" s="168">
        <f t="shared" ref="R2385:R2400" si="102">Q2385*H2385</f>
        <v>1.209E-2</v>
      </c>
      <c r="S2385" s="168">
        <v>0</v>
      </c>
      <c r="T2385" s="169">
        <f t="shared" ref="T2385:T2400" si="103">S2385*H2385</f>
        <v>0</v>
      </c>
      <c r="U2385" s="33"/>
      <c r="V2385" s="33"/>
      <c r="W2385" s="33"/>
      <c r="X2385" s="33"/>
      <c r="Y2385" s="33"/>
      <c r="Z2385" s="33"/>
      <c r="AA2385" s="33"/>
      <c r="AB2385" s="33"/>
      <c r="AC2385" s="33"/>
      <c r="AD2385" s="33"/>
      <c r="AE2385" s="33"/>
      <c r="AR2385" s="170" t="s">
        <v>361</v>
      </c>
      <c r="AT2385" s="170" t="s">
        <v>368</v>
      </c>
      <c r="AU2385" s="170" t="s">
        <v>157</v>
      </c>
      <c r="AY2385" s="18" t="s">
        <v>150</v>
      </c>
      <c r="BE2385" s="171">
        <f t="shared" ref="BE2385:BE2400" si="104">IF(N2385="základná",J2385,0)</f>
        <v>0</v>
      </c>
      <c r="BF2385" s="171">
        <f t="shared" ref="BF2385:BF2400" si="105">IF(N2385="znížená",J2385,0)</f>
        <v>0</v>
      </c>
      <c r="BG2385" s="171">
        <f t="shared" ref="BG2385:BG2400" si="106">IF(N2385="zákl. prenesená",J2385,0)</f>
        <v>0</v>
      </c>
      <c r="BH2385" s="171">
        <f t="shared" ref="BH2385:BH2400" si="107">IF(N2385="zníž. prenesená",J2385,0)</f>
        <v>0</v>
      </c>
      <c r="BI2385" s="171">
        <f t="shared" ref="BI2385:BI2400" si="108">IF(N2385="nulová",J2385,0)</f>
        <v>0</v>
      </c>
      <c r="BJ2385" s="18" t="s">
        <v>157</v>
      </c>
      <c r="BK2385" s="172">
        <f t="shared" ref="BK2385:BK2400" si="109">ROUND(I2385*H2385,3)</f>
        <v>0</v>
      </c>
      <c r="BL2385" s="18" t="s">
        <v>241</v>
      </c>
      <c r="BM2385" s="170" t="s">
        <v>2421</v>
      </c>
    </row>
    <row r="2386" spans="1:65" s="2" customFormat="1" ht="24" customHeight="1">
      <c r="A2386" s="33"/>
      <c r="B2386" s="158"/>
      <c r="C2386" s="205" t="s">
        <v>2422</v>
      </c>
      <c r="D2386" s="205" t="s">
        <v>368</v>
      </c>
      <c r="E2386" s="206" t="s">
        <v>2423</v>
      </c>
      <c r="F2386" s="207" t="s">
        <v>2424</v>
      </c>
      <c r="G2386" s="208" t="s">
        <v>350</v>
      </c>
      <c r="H2386" s="209">
        <v>52</v>
      </c>
      <c r="I2386" s="210"/>
      <c r="J2386" s="209">
        <f t="shared" si="100"/>
        <v>0</v>
      </c>
      <c r="K2386" s="211"/>
      <c r="L2386" s="212"/>
      <c r="M2386" s="213" t="s">
        <v>1</v>
      </c>
      <c r="N2386" s="214" t="s">
        <v>42</v>
      </c>
      <c r="O2386" s="59"/>
      <c r="P2386" s="168">
        <f t="shared" si="101"/>
        <v>0</v>
      </c>
      <c r="Q2386" s="168">
        <v>9.3000000000000005E-4</v>
      </c>
      <c r="R2386" s="168">
        <f t="shared" si="102"/>
        <v>4.836E-2</v>
      </c>
      <c r="S2386" s="168">
        <v>0</v>
      </c>
      <c r="T2386" s="169">
        <f t="shared" si="103"/>
        <v>0</v>
      </c>
      <c r="U2386" s="33"/>
      <c r="V2386" s="33"/>
      <c r="W2386" s="33"/>
      <c r="X2386" s="33"/>
      <c r="Y2386" s="33"/>
      <c r="Z2386" s="33"/>
      <c r="AA2386" s="33"/>
      <c r="AB2386" s="33"/>
      <c r="AC2386" s="33"/>
      <c r="AD2386" s="33"/>
      <c r="AE2386" s="33"/>
      <c r="AR2386" s="170" t="s">
        <v>361</v>
      </c>
      <c r="AT2386" s="170" t="s">
        <v>368</v>
      </c>
      <c r="AU2386" s="170" t="s">
        <v>157</v>
      </c>
      <c r="AY2386" s="18" t="s">
        <v>150</v>
      </c>
      <c r="BE2386" s="171">
        <f t="shared" si="104"/>
        <v>0</v>
      </c>
      <c r="BF2386" s="171">
        <f t="shared" si="105"/>
        <v>0</v>
      </c>
      <c r="BG2386" s="171">
        <f t="shared" si="106"/>
        <v>0</v>
      </c>
      <c r="BH2386" s="171">
        <f t="shared" si="107"/>
        <v>0</v>
      </c>
      <c r="BI2386" s="171">
        <f t="shared" si="108"/>
        <v>0</v>
      </c>
      <c r="BJ2386" s="18" t="s">
        <v>157</v>
      </c>
      <c r="BK2386" s="172">
        <f t="shared" si="109"/>
        <v>0</v>
      </c>
      <c r="BL2386" s="18" t="s">
        <v>241</v>
      </c>
      <c r="BM2386" s="170" t="s">
        <v>2425</v>
      </c>
    </row>
    <row r="2387" spans="1:65" s="2" customFormat="1" ht="16.5" customHeight="1">
      <c r="A2387" s="33"/>
      <c r="B2387" s="158"/>
      <c r="C2387" s="205" t="s">
        <v>2426</v>
      </c>
      <c r="D2387" s="205" t="s">
        <v>368</v>
      </c>
      <c r="E2387" s="206" t="s">
        <v>2427</v>
      </c>
      <c r="F2387" s="207" t="s">
        <v>2428</v>
      </c>
      <c r="G2387" s="208" t="s">
        <v>350</v>
      </c>
      <c r="H2387" s="209">
        <v>8</v>
      </c>
      <c r="I2387" s="210"/>
      <c r="J2387" s="209">
        <f t="shared" si="100"/>
        <v>0</v>
      </c>
      <c r="K2387" s="211"/>
      <c r="L2387" s="212"/>
      <c r="M2387" s="213" t="s">
        <v>1</v>
      </c>
      <c r="N2387" s="214" t="s">
        <v>42</v>
      </c>
      <c r="O2387" s="59"/>
      <c r="P2387" s="168">
        <f t="shared" si="101"/>
        <v>0</v>
      </c>
      <c r="Q2387" s="168">
        <v>3.8500000000000001E-3</v>
      </c>
      <c r="R2387" s="168">
        <f t="shared" si="102"/>
        <v>3.0800000000000001E-2</v>
      </c>
      <c r="S2387" s="168">
        <v>0</v>
      </c>
      <c r="T2387" s="169">
        <f t="shared" si="103"/>
        <v>0</v>
      </c>
      <c r="U2387" s="33"/>
      <c r="V2387" s="33"/>
      <c r="W2387" s="33"/>
      <c r="X2387" s="33"/>
      <c r="Y2387" s="33"/>
      <c r="Z2387" s="33"/>
      <c r="AA2387" s="33"/>
      <c r="AB2387" s="33"/>
      <c r="AC2387" s="33"/>
      <c r="AD2387" s="33"/>
      <c r="AE2387" s="33"/>
      <c r="AR2387" s="170" t="s">
        <v>361</v>
      </c>
      <c r="AT2387" s="170" t="s">
        <v>368</v>
      </c>
      <c r="AU2387" s="170" t="s">
        <v>157</v>
      </c>
      <c r="AY2387" s="18" t="s">
        <v>150</v>
      </c>
      <c r="BE2387" s="171">
        <f t="shared" si="104"/>
        <v>0</v>
      </c>
      <c r="BF2387" s="171">
        <f t="shared" si="105"/>
        <v>0</v>
      </c>
      <c r="BG2387" s="171">
        <f t="shared" si="106"/>
        <v>0</v>
      </c>
      <c r="BH2387" s="171">
        <f t="shared" si="107"/>
        <v>0</v>
      </c>
      <c r="BI2387" s="171">
        <f t="shared" si="108"/>
        <v>0</v>
      </c>
      <c r="BJ2387" s="18" t="s">
        <v>157</v>
      </c>
      <c r="BK2387" s="172">
        <f t="shared" si="109"/>
        <v>0</v>
      </c>
      <c r="BL2387" s="18" t="s">
        <v>241</v>
      </c>
      <c r="BM2387" s="170" t="s">
        <v>2429</v>
      </c>
    </row>
    <row r="2388" spans="1:65" s="2" customFormat="1" ht="16.5" customHeight="1">
      <c r="A2388" s="33"/>
      <c r="B2388" s="158"/>
      <c r="C2388" s="159" t="s">
        <v>2430</v>
      </c>
      <c r="D2388" s="159" t="s">
        <v>152</v>
      </c>
      <c r="E2388" s="160" t="s">
        <v>2431</v>
      </c>
      <c r="F2388" s="161" t="s">
        <v>2432</v>
      </c>
      <c r="G2388" s="162" t="s">
        <v>350</v>
      </c>
      <c r="H2388" s="163">
        <v>4</v>
      </c>
      <c r="I2388" s="164"/>
      <c r="J2388" s="163">
        <f t="shared" si="100"/>
        <v>0</v>
      </c>
      <c r="K2388" s="165"/>
      <c r="L2388" s="34"/>
      <c r="M2388" s="166" t="s">
        <v>1</v>
      </c>
      <c r="N2388" s="167" t="s">
        <v>42</v>
      </c>
      <c r="O2388" s="59"/>
      <c r="P2388" s="168">
        <f t="shared" si="101"/>
        <v>0</v>
      </c>
      <c r="Q2388" s="168">
        <v>2.0000000000000002E-5</v>
      </c>
      <c r="R2388" s="168">
        <f t="shared" si="102"/>
        <v>8.0000000000000007E-5</v>
      </c>
      <c r="S2388" s="168">
        <v>0</v>
      </c>
      <c r="T2388" s="169">
        <f t="shared" si="103"/>
        <v>0</v>
      </c>
      <c r="U2388" s="33"/>
      <c r="V2388" s="33"/>
      <c r="W2388" s="33"/>
      <c r="X2388" s="33"/>
      <c r="Y2388" s="33"/>
      <c r="Z2388" s="33"/>
      <c r="AA2388" s="33"/>
      <c r="AB2388" s="33"/>
      <c r="AC2388" s="33"/>
      <c r="AD2388" s="33"/>
      <c r="AE2388" s="33"/>
      <c r="AR2388" s="170" t="s">
        <v>241</v>
      </c>
      <c r="AT2388" s="170" t="s">
        <v>152</v>
      </c>
      <c r="AU2388" s="170" t="s">
        <v>157</v>
      </c>
      <c r="AY2388" s="18" t="s">
        <v>150</v>
      </c>
      <c r="BE2388" s="171">
        <f t="shared" si="104"/>
        <v>0</v>
      </c>
      <c r="BF2388" s="171">
        <f t="shared" si="105"/>
        <v>0</v>
      </c>
      <c r="BG2388" s="171">
        <f t="shared" si="106"/>
        <v>0</v>
      </c>
      <c r="BH2388" s="171">
        <f t="shared" si="107"/>
        <v>0</v>
      </c>
      <c r="BI2388" s="171">
        <f t="shared" si="108"/>
        <v>0</v>
      </c>
      <c r="BJ2388" s="18" t="s">
        <v>157</v>
      </c>
      <c r="BK2388" s="172">
        <f t="shared" si="109"/>
        <v>0</v>
      </c>
      <c r="BL2388" s="18" t="s">
        <v>241</v>
      </c>
      <c r="BM2388" s="170" t="s">
        <v>2433</v>
      </c>
    </row>
    <row r="2389" spans="1:65" s="2" customFormat="1" ht="16.5" customHeight="1">
      <c r="A2389" s="33"/>
      <c r="B2389" s="158"/>
      <c r="C2389" s="205" t="s">
        <v>2434</v>
      </c>
      <c r="D2389" s="205" t="s">
        <v>368</v>
      </c>
      <c r="E2389" s="206" t="s">
        <v>2435</v>
      </c>
      <c r="F2389" s="207" t="s">
        <v>2436</v>
      </c>
      <c r="G2389" s="208" t="s">
        <v>350</v>
      </c>
      <c r="H2389" s="209">
        <v>4</v>
      </c>
      <c r="I2389" s="210"/>
      <c r="J2389" s="209">
        <f t="shared" si="100"/>
        <v>0</v>
      </c>
      <c r="K2389" s="211"/>
      <c r="L2389" s="212"/>
      <c r="M2389" s="213" t="s">
        <v>1</v>
      </c>
      <c r="N2389" s="214" t="s">
        <v>42</v>
      </c>
      <c r="O2389" s="59"/>
      <c r="P2389" s="168">
        <f t="shared" si="101"/>
        <v>0</v>
      </c>
      <c r="Q2389" s="168">
        <v>3.8500000000000001E-3</v>
      </c>
      <c r="R2389" s="168">
        <f t="shared" si="102"/>
        <v>1.54E-2</v>
      </c>
      <c r="S2389" s="168">
        <v>0</v>
      </c>
      <c r="T2389" s="169">
        <f t="shared" si="103"/>
        <v>0</v>
      </c>
      <c r="U2389" s="33"/>
      <c r="V2389" s="33"/>
      <c r="W2389" s="33"/>
      <c r="X2389" s="33"/>
      <c r="Y2389" s="33"/>
      <c r="Z2389" s="33"/>
      <c r="AA2389" s="33"/>
      <c r="AB2389" s="33"/>
      <c r="AC2389" s="33"/>
      <c r="AD2389" s="33"/>
      <c r="AE2389" s="33"/>
      <c r="AR2389" s="170" t="s">
        <v>361</v>
      </c>
      <c r="AT2389" s="170" t="s">
        <v>368</v>
      </c>
      <c r="AU2389" s="170" t="s">
        <v>157</v>
      </c>
      <c r="AY2389" s="18" t="s">
        <v>150</v>
      </c>
      <c r="BE2389" s="171">
        <f t="shared" si="104"/>
        <v>0</v>
      </c>
      <c r="BF2389" s="171">
        <f t="shared" si="105"/>
        <v>0</v>
      </c>
      <c r="BG2389" s="171">
        <f t="shared" si="106"/>
        <v>0</v>
      </c>
      <c r="BH2389" s="171">
        <f t="shared" si="107"/>
        <v>0</v>
      </c>
      <c r="BI2389" s="171">
        <f t="shared" si="108"/>
        <v>0</v>
      </c>
      <c r="BJ2389" s="18" t="s">
        <v>157</v>
      </c>
      <c r="BK2389" s="172">
        <f t="shared" si="109"/>
        <v>0</v>
      </c>
      <c r="BL2389" s="18" t="s">
        <v>241</v>
      </c>
      <c r="BM2389" s="170" t="s">
        <v>2437</v>
      </c>
    </row>
    <row r="2390" spans="1:65" s="2" customFormat="1" ht="16.5" customHeight="1">
      <c r="A2390" s="33"/>
      <c r="B2390" s="158"/>
      <c r="C2390" s="159" t="s">
        <v>2438</v>
      </c>
      <c r="D2390" s="159" t="s">
        <v>152</v>
      </c>
      <c r="E2390" s="160" t="s">
        <v>2439</v>
      </c>
      <c r="F2390" s="161" t="s">
        <v>2440</v>
      </c>
      <c r="G2390" s="162" t="s">
        <v>2346</v>
      </c>
      <c r="H2390" s="163">
        <v>11</v>
      </c>
      <c r="I2390" s="164"/>
      <c r="J2390" s="163">
        <f t="shared" si="100"/>
        <v>0</v>
      </c>
      <c r="K2390" s="165"/>
      <c r="L2390" s="34"/>
      <c r="M2390" s="166" t="s">
        <v>1</v>
      </c>
      <c r="N2390" s="167" t="s">
        <v>42</v>
      </c>
      <c r="O2390" s="59"/>
      <c r="P2390" s="168">
        <f t="shared" si="101"/>
        <v>0</v>
      </c>
      <c r="Q2390" s="168">
        <v>1E-4</v>
      </c>
      <c r="R2390" s="168">
        <f t="shared" si="102"/>
        <v>1.1000000000000001E-3</v>
      </c>
      <c r="S2390" s="168">
        <v>0</v>
      </c>
      <c r="T2390" s="169">
        <f t="shared" si="103"/>
        <v>0</v>
      </c>
      <c r="U2390" s="33"/>
      <c r="V2390" s="33"/>
      <c r="W2390" s="33"/>
      <c r="X2390" s="33"/>
      <c r="Y2390" s="33"/>
      <c r="Z2390" s="33"/>
      <c r="AA2390" s="33"/>
      <c r="AB2390" s="33"/>
      <c r="AC2390" s="33"/>
      <c r="AD2390" s="33"/>
      <c r="AE2390" s="33"/>
      <c r="AR2390" s="170" t="s">
        <v>241</v>
      </c>
      <c r="AT2390" s="170" t="s">
        <v>152</v>
      </c>
      <c r="AU2390" s="170" t="s">
        <v>157</v>
      </c>
      <c r="AY2390" s="18" t="s">
        <v>150</v>
      </c>
      <c r="BE2390" s="171">
        <f t="shared" si="104"/>
        <v>0</v>
      </c>
      <c r="BF2390" s="171">
        <f t="shared" si="105"/>
        <v>0</v>
      </c>
      <c r="BG2390" s="171">
        <f t="shared" si="106"/>
        <v>0</v>
      </c>
      <c r="BH2390" s="171">
        <f t="shared" si="107"/>
        <v>0</v>
      </c>
      <c r="BI2390" s="171">
        <f t="shared" si="108"/>
        <v>0</v>
      </c>
      <c r="BJ2390" s="18" t="s">
        <v>157</v>
      </c>
      <c r="BK2390" s="172">
        <f t="shared" si="109"/>
        <v>0</v>
      </c>
      <c r="BL2390" s="18" t="s">
        <v>241</v>
      </c>
      <c r="BM2390" s="170" t="s">
        <v>2441</v>
      </c>
    </row>
    <row r="2391" spans="1:65" s="2" customFormat="1" ht="16.5" customHeight="1">
      <c r="A2391" s="33"/>
      <c r="B2391" s="158"/>
      <c r="C2391" s="205" t="s">
        <v>2442</v>
      </c>
      <c r="D2391" s="205" t="s">
        <v>368</v>
      </c>
      <c r="E2391" s="206" t="s">
        <v>2443</v>
      </c>
      <c r="F2391" s="207" t="s">
        <v>2444</v>
      </c>
      <c r="G2391" s="208" t="s">
        <v>350</v>
      </c>
      <c r="H2391" s="209">
        <v>11</v>
      </c>
      <c r="I2391" s="210"/>
      <c r="J2391" s="209">
        <f t="shared" si="100"/>
        <v>0</v>
      </c>
      <c r="K2391" s="211"/>
      <c r="L2391" s="212"/>
      <c r="M2391" s="213" t="s">
        <v>1</v>
      </c>
      <c r="N2391" s="214" t="s">
        <v>42</v>
      </c>
      <c r="O2391" s="59"/>
      <c r="P2391" s="168">
        <f t="shared" si="101"/>
        <v>0</v>
      </c>
      <c r="Q2391" s="168">
        <v>3.8500000000000001E-3</v>
      </c>
      <c r="R2391" s="168">
        <f t="shared" si="102"/>
        <v>4.2349999999999999E-2</v>
      </c>
      <c r="S2391" s="168">
        <v>0</v>
      </c>
      <c r="T2391" s="169">
        <f t="shared" si="103"/>
        <v>0</v>
      </c>
      <c r="U2391" s="33"/>
      <c r="V2391" s="33"/>
      <c r="W2391" s="33"/>
      <c r="X2391" s="33"/>
      <c r="Y2391" s="33"/>
      <c r="Z2391" s="33"/>
      <c r="AA2391" s="33"/>
      <c r="AB2391" s="33"/>
      <c r="AC2391" s="33"/>
      <c r="AD2391" s="33"/>
      <c r="AE2391" s="33"/>
      <c r="AR2391" s="170" t="s">
        <v>361</v>
      </c>
      <c r="AT2391" s="170" t="s">
        <v>368</v>
      </c>
      <c r="AU2391" s="170" t="s">
        <v>157</v>
      </c>
      <c r="AY2391" s="18" t="s">
        <v>150</v>
      </c>
      <c r="BE2391" s="171">
        <f t="shared" si="104"/>
        <v>0</v>
      </c>
      <c r="BF2391" s="171">
        <f t="shared" si="105"/>
        <v>0</v>
      </c>
      <c r="BG2391" s="171">
        <f t="shared" si="106"/>
        <v>0</v>
      </c>
      <c r="BH2391" s="171">
        <f t="shared" si="107"/>
        <v>0</v>
      </c>
      <c r="BI2391" s="171">
        <f t="shared" si="108"/>
        <v>0</v>
      </c>
      <c r="BJ2391" s="18" t="s">
        <v>157</v>
      </c>
      <c r="BK2391" s="172">
        <f t="shared" si="109"/>
        <v>0</v>
      </c>
      <c r="BL2391" s="18" t="s">
        <v>241</v>
      </c>
      <c r="BM2391" s="170" t="s">
        <v>2445</v>
      </c>
    </row>
    <row r="2392" spans="1:65" s="2" customFormat="1" ht="36" customHeight="1">
      <c r="A2392" s="33"/>
      <c r="B2392" s="158"/>
      <c r="C2392" s="159" t="s">
        <v>2446</v>
      </c>
      <c r="D2392" s="159" t="s">
        <v>152</v>
      </c>
      <c r="E2392" s="160" t="s">
        <v>2447</v>
      </c>
      <c r="F2392" s="161" t="s">
        <v>2448</v>
      </c>
      <c r="G2392" s="162" t="s">
        <v>350</v>
      </c>
      <c r="H2392" s="163">
        <v>10</v>
      </c>
      <c r="I2392" s="164"/>
      <c r="J2392" s="163">
        <f t="shared" si="100"/>
        <v>0</v>
      </c>
      <c r="K2392" s="165"/>
      <c r="L2392" s="34"/>
      <c r="M2392" s="166" t="s">
        <v>1</v>
      </c>
      <c r="N2392" s="167" t="s">
        <v>42</v>
      </c>
      <c r="O2392" s="59"/>
      <c r="P2392" s="168">
        <f t="shared" si="101"/>
        <v>0</v>
      </c>
      <c r="Q2392" s="168">
        <v>0</v>
      </c>
      <c r="R2392" s="168">
        <f t="shared" si="102"/>
        <v>0</v>
      </c>
      <c r="S2392" s="168">
        <v>0</v>
      </c>
      <c r="T2392" s="169">
        <f t="shared" si="103"/>
        <v>0</v>
      </c>
      <c r="U2392" s="33"/>
      <c r="V2392" s="33"/>
      <c r="W2392" s="33"/>
      <c r="X2392" s="33"/>
      <c r="Y2392" s="33"/>
      <c r="Z2392" s="33"/>
      <c r="AA2392" s="33"/>
      <c r="AB2392" s="33"/>
      <c r="AC2392" s="33"/>
      <c r="AD2392" s="33"/>
      <c r="AE2392" s="33"/>
      <c r="AR2392" s="170" t="s">
        <v>241</v>
      </c>
      <c r="AT2392" s="170" t="s">
        <v>152</v>
      </c>
      <c r="AU2392" s="170" t="s">
        <v>157</v>
      </c>
      <c r="AY2392" s="18" t="s">
        <v>150</v>
      </c>
      <c r="BE2392" s="171">
        <f t="shared" si="104"/>
        <v>0</v>
      </c>
      <c r="BF2392" s="171">
        <f t="shared" si="105"/>
        <v>0</v>
      </c>
      <c r="BG2392" s="171">
        <f t="shared" si="106"/>
        <v>0</v>
      </c>
      <c r="BH2392" s="171">
        <f t="shared" si="107"/>
        <v>0</v>
      </c>
      <c r="BI2392" s="171">
        <f t="shared" si="108"/>
        <v>0</v>
      </c>
      <c r="BJ2392" s="18" t="s">
        <v>157</v>
      </c>
      <c r="BK2392" s="172">
        <f t="shared" si="109"/>
        <v>0</v>
      </c>
      <c r="BL2392" s="18" t="s">
        <v>241</v>
      </c>
      <c r="BM2392" s="170" t="s">
        <v>2449</v>
      </c>
    </row>
    <row r="2393" spans="1:65" s="2" customFormat="1" ht="16.5" customHeight="1">
      <c r="A2393" s="33"/>
      <c r="B2393" s="158"/>
      <c r="C2393" s="205" t="s">
        <v>2450</v>
      </c>
      <c r="D2393" s="205" t="s">
        <v>368</v>
      </c>
      <c r="E2393" s="206" t="s">
        <v>2451</v>
      </c>
      <c r="F2393" s="207" t="s">
        <v>2452</v>
      </c>
      <c r="G2393" s="208" t="s">
        <v>350</v>
      </c>
      <c r="H2393" s="209">
        <v>10</v>
      </c>
      <c r="I2393" s="210"/>
      <c r="J2393" s="209">
        <f t="shared" si="100"/>
        <v>0</v>
      </c>
      <c r="K2393" s="211"/>
      <c r="L2393" s="212"/>
      <c r="M2393" s="213" t="s">
        <v>1</v>
      </c>
      <c r="N2393" s="214" t="s">
        <v>42</v>
      </c>
      <c r="O2393" s="59"/>
      <c r="P2393" s="168">
        <f t="shared" si="101"/>
        <v>0</v>
      </c>
      <c r="Q2393" s="168">
        <v>0</v>
      </c>
      <c r="R2393" s="168">
        <f t="shared" si="102"/>
        <v>0</v>
      </c>
      <c r="S2393" s="168">
        <v>0</v>
      </c>
      <c r="T2393" s="169">
        <f t="shared" si="103"/>
        <v>0</v>
      </c>
      <c r="U2393" s="33"/>
      <c r="V2393" s="33"/>
      <c r="W2393" s="33"/>
      <c r="X2393" s="33"/>
      <c r="Y2393" s="33"/>
      <c r="Z2393" s="33"/>
      <c r="AA2393" s="33"/>
      <c r="AB2393" s="33"/>
      <c r="AC2393" s="33"/>
      <c r="AD2393" s="33"/>
      <c r="AE2393" s="33"/>
      <c r="AR2393" s="170" t="s">
        <v>361</v>
      </c>
      <c r="AT2393" s="170" t="s">
        <v>368</v>
      </c>
      <c r="AU2393" s="170" t="s">
        <v>157</v>
      </c>
      <c r="AY2393" s="18" t="s">
        <v>150</v>
      </c>
      <c r="BE2393" s="171">
        <f t="shared" si="104"/>
        <v>0</v>
      </c>
      <c r="BF2393" s="171">
        <f t="shared" si="105"/>
        <v>0</v>
      </c>
      <c r="BG2393" s="171">
        <f t="shared" si="106"/>
        <v>0</v>
      </c>
      <c r="BH2393" s="171">
        <f t="shared" si="107"/>
        <v>0</v>
      </c>
      <c r="BI2393" s="171">
        <f t="shared" si="108"/>
        <v>0</v>
      </c>
      <c r="BJ2393" s="18" t="s">
        <v>157</v>
      </c>
      <c r="BK2393" s="172">
        <f t="shared" si="109"/>
        <v>0</v>
      </c>
      <c r="BL2393" s="18" t="s">
        <v>241</v>
      </c>
      <c r="BM2393" s="170" t="s">
        <v>2453</v>
      </c>
    </row>
    <row r="2394" spans="1:65" s="2" customFormat="1" ht="16.5" customHeight="1">
      <c r="A2394" s="33"/>
      <c r="B2394" s="158"/>
      <c r="C2394" s="205" t="s">
        <v>2454</v>
      </c>
      <c r="D2394" s="205" t="s">
        <v>368</v>
      </c>
      <c r="E2394" s="206" t="s">
        <v>2455</v>
      </c>
      <c r="F2394" s="207" t="s">
        <v>2456</v>
      </c>
      <c r="G2394" s="208" t="s">
        <v>350</v>
      </c>
      <c r="H2394" s="209">
        <v>10</v>
      </c>
      <c r="I2394" s="210"/>
      <c r="J2394" s="209">
        <f t="shared" si="100"/>
        <v>0</v>
      </c>
      <c r="K2394" s="211"/>
      <c r="L2394" s="212"/>
      <c r="M2394" s="213" t="s">
        <v>1</v>
      </c>
      <c r="N2394" s="214" t="s">
        <v>42</v>
      </c>
      <c r="O2394" s="59"/>
      <c r="P2394" s="168">
        <f t="shared" si="101"/>
        <v>0</v>
      </c>
      <c r="Q2394" s="168">
        <v>0</v>
      </c>
      <c r="R2394" s="168">
        <f t="shared" si="102"/>
        <v>0</v>
      </c>
      <c r="S2394" s="168">
        <v>0</v>
      </c>
      <c r="T2394" s="169">
        <f t="shared" si="103"/>
        <v>0</v>
      </c>
      <c r="U2394" s="33"/>
      <c r="V2394" s="33"/>
      <c r="W2394" s="33"/>
      <c r="X2394" s="33"/>
      <c r="Y2394" s="33"/>
      <c r="Z2394" s="33"/>
      <c r="AA2394" s="33"/>
      <c r="AB2394" s="33"/>
      <c r="AC2394" s="33"/>
      <c r="AD2394" s="33"/>
      <c r="AE2394" s="33"/>
      <c r="AR2394" s="170" t="s">
        <v>361</v>
      </c>
      <c r="AT2394" s="170" t="s">
        <v>368</v>
      </c>
      <c r="AU2394" s="170" t="s">
        <v>157</v>
      </c>
      <c r="AY2394" s="18" t="s">
        <v>150</v>
      </c>
      <c r="BE2394" s="171">
        <f t="shared" si="104"/>
        <v>0</v>
      </c>
      <c r="BF2394" s="171">
        <f t="shared" si="105"/>
        <v>0</v>
      </c>
      <c r="BG2394" s="171">
        <f t="shared" si="106"/>
        <v>0</v>
      </c>
      <c r="BH2394" s="171">
        <f t="shared" si="107"/>
        <v>0</v>
      </c>
      <c r="BI2394" s="171">
        <f t="shared" si="108"/>
        <v>0</v>
      </c>
      <c r="BJ2394" s="18" t="s">
        <v>157</v>
      </c>
      <c r="BK2394" s="172">
        <f t="shared" si="109"/>
        <v>0</v>
      </c>
      <c r="BL2394" s="18" t="s">
        <v>241</v>
      </c>
      <c r="BM2394" s="170" t="s">
        <v>2457</v>
      </c>
    </row>
    <row r="2395" spans="1:65" s="2" customFormat="1" ht="16.5" customHeight="1">
      <c r="A2395" s="33"/>
      <c r="B2395" s="158"/>
      <c r="C2395" s="159" t="s">
        <v>2458</v>
      </c>
      <c r="D2395" s="159" t="s">
        <v>152</v>
      </c>
      <c r="E2395" s="160" t="s">
        <v>2459</v>
      </c>
      <c r="F2395" s="161" t="s">
        <v>2460</v>
      </c>
      <c r="G2395" s="162" t="s">
        <v>459</v>
      </c>
      <c r="H2395" s="163">
        <v>9</v>
      </c>
      <c r="I2395" s="164"/>
      <c r="J2395" s="163">
        <f t="shared" si="100"/>
        <v>0</v>
      </c>
      <c r="K2395" s="165"/>
      <c r="L2395" s="34"/>
      <c r="M2395" s="166" t="s">
        <v>1</v>
      </c>
      <c r="N2395" s="167" t="s">
        <v>42</v>
      </c>
      <c r="O2395" s="59"/>
      <c r="P2395" s="168">
        <f t="shared" si="101"/>
        <v>0</v>
      </c>
      <c r="Q2395" s="168">
        <v>0.22040000000000001</v>
      </c>
      <c r="R2395" s="168">
        <f t="shared" si="102"/>
        <v>1.9836</v>
      </c>
      <c r="S2395" s="168">
        <v>0</v>
      </c>
      <c r="T2395" s="169">
        <f t="shared" si="103"/>
        <v>0</v>
      </c>
      <c r="U2395" s="33"/>
      <c r="V2395" s="33"/>
      <c r="W2395" s="33"/>
      <c r="X2395" s="33"/>
      <c r="Y2395" s="33"/>
      <c r="Z2395" s="33"/>
      <c r="AA2395" s="33"/>
      <c r="AB2395" s="33"/>
      <c r="AC2395" s="33"/>
      <c r="AD2395" s="33"/>
      <c r="AE2395" s="33"/>
      <c r="AR2395" s="170" t="s">
        <v>156</v>
      </c>
      <c r="AT2395" s="170" t="s">
        <v>152</v>
      </c>
      <c r="AU2395" s="170" t="s">
        <v>157</v>
      </c>
      <c r="AY2395" s="18" t="s">
        <v>150</v>
      </c>
      <c r="BE2395" s="171">
        <f t="shared" si="104"/>
        <v>0</v>
      </c>
      <c r="BF2395" s="171">
        <f t="shared" si="105"/>
        <v>0</v>
      </c>
      <c r="BG2395" s="171">
        <f t="shared" si="106"/>
        <v>0</v>
      </c>
      <c r="BH2395" s="171">
        <f t="shared" si="107"/>
        <v>0</v>
      </c>
      <c r="BI2395" s="171">
        <f t="shared" si="108"/>
        <v>0</v>
      </c>
      <c r="BJ2395" s="18" t="s">
        <v>157</v>
      </c>
      <c r="BK2395" s="172">
        <f t="shared" si="109"/>
        <v>0</v>
      </c>
      <c r="BL2395" s="18" t="s">
        <v>156</v>
      </c>
      <c r="BM2395" s="170" t="s">
        <v>2461</v>
      </c>
    </row>
    <row r="2396" spans="1:65" s="2" customFormat="1" ht="24" customHeight="1">
      <c r="A2396" s="33"/>
      <c r="B2396" s="158"/>
      <c r="C2396" s="205" t="s">
        <v>2462</v>
      </c>
      <c r="D2396" s="205" t="s">
        <v>368</v>
      </c>
      <c r="E2396" s="206" t="s">
        <v>2463</v>
      </c>
      <c r="F2396" s="207" t="s">
        <v>2464</v>
      </c>
      <c r="G2396" s="208" t="s">
        <v>350</v>
      </c>
      <c r="H2396" s="209">
        <v>10</v>
      </c>
      <c r="I2396" s="210"/>
      <c r="J2396" s="209">
        <f t="shared" si="100"/>
        <v>0</v>
      </c>
      <c r="K2396" s="211"/>
      <c r="L2396" s="212"/>
      <c r="M2396" s="213" t="s">
        <v>1</v>
      </c>
      <c r="N2396" s="214" t="s">
        <v>42</v>
      </c>
      <c r="O2396" s="59"/>
      <c r="P2396" s="168">
        <f t="shared" si="101"/>
        <v>0</v>
      </c>
      <c r="Q2396" s="168">
        <v>1.1900000000000001E-2</v>
      </c>
      <c r="R2396" s="168">
        <f t="shared" si="102"/>
        <v>0.11900000000000001</v>
      </c>
      <c r="S2396" s="168">
        <v>0</v>
      </c>
      <c r="T2396" s="169">
        <f t="shared" si="103"/>
        <v>0</v>
      </c>
      <c r="U2396" s="33"/>
      <c r="V2396" s="33"/>
      <c r="W2396" s="33"/>
      <c r="X2396" s="33"/>
      <c r="Y2396" s="33"/>
      <c r="Z2396" s="33"/>
      <c r="AA2396" s="33"/>
      <c r="AB2396" s="33"/>
      <c r="AC2396" s="33"/>
      <c r="AD2396" s="33"/>
      <c r="AE2396" s="33"/>
      <c r="AR2396" s="170" t="s">
        <v>189</v>
      </c>
      <c r="AT2396" s="170" t="s">
        <v>368</v>
      </c>
      <c r="AU2396" s="170" t="s">
        <v>157</v>
      </c>
      <c r="AY2396" s="18" t="s">
        <v>150</v>
      </c>
      <c r="BE2396" s="171">
        <f t="shared" si="104"/>
        <v>0</v>
      </c>
      <c r="BF2396" s="171">
        <f t="shared" si="105"/>
        <v>0</v>
      </c>
      <c r="BG2396" s="171">
        <f t="shared" si="106"/>
        <v>0</v>
      </c>
      <c r="BH2396" s="171">
        <f t="shared" si="107"/>
        <v>0</v>
      </c>
      <c r="BI2396" s="171">
        <f t="shared" si="108"/>
        <v>0</v>
      </c>
      <c r="BJ2396" s="18" t="s">
        <v>157</v>
      </c>
      <c r="BK2396" s="172">
        <f t="shared" si="109"/>
        <v>0</v>
      </c>
      <c r="BL2396" s="18" t="s">
        <v>156</v>
      </c>
      <c r="BM2396" s="170" t="s">
        <v>2465</v>
      </c>
    </row>
    <row r="2397" spans="1:65" s="2" customFormat="1" ht="16.5" customHeight="1">
      <c r="A2397" s="33"/>
      <c r="B2397" s="158"/>
      <c r="C2397" s="159" t="s">
        <v>2466</v>
      </c>
      <c r="D2397" s="159" t="s">
        <v>152</v>
      </c>
      <c r="E2397" s="160" t="s">
        <v>2467</v>
      </c>
      <c r="F2397" s="161" t="s">
        <v>2468</v>
      </c>
      <c r="G2397" s="162" t="s">
        <v>350</v>
      </c>
      <c r="H2397" s="163">
        <v>10</v>
      </c>
      <c r="I2397" s="164"/>
      <c r="J2397" s="163">
        <f t="shared" si="100"/>
        <v>0</v>
      </c>
      <c r="K2397" s="165"/>
      <c r="L2397" s="34"/>
      <c r="M2397" s="166" t="s">
        <v>1</v>
      </c>
      <c r="N2397" s="167" t="s">
        <v>42</v>
      </c>
      <c r="O2397" s="59"/>
      <c r="P2397" s="168">
        <f t="shared" si="101"/>
        <v>0</v>
      </c>
      <c r="Q2397" s="168">
        <v>0</v>
      </c>
      <c r="R2397" s="168">
        <f t="shared" si="102"/>
        <v>0</v>
      </c>
      <c r="S2397" s="168">
        <v>0</v>
      </c>
      <c r="T2397" s="169">
        <f t="shared" si="103"/>
        <v>0</v>
      </c>
      <c r="U2397" s="33"/>
      <c r="V2397" s="33"/>
      <c r="W2397" s="33"/>
      <c r="X2397" s="33"/>
      <c r="Y2397" s="33"/>
      <c r="Z2397" s="33"/>
      <c r="AA2397" s="33"/>
      <c r="AB2397" s="33"/>
      <c r="AC2397" s="33"/>
      <c r="AD2397" s="33"/>
      <c r="AE2397" s="33"/>
      <c r="AR2397" s="170" t="s">
        <v>156</v>
      </c>
      <c r="AT2397" s="170" t="s">
        <v>152</v>
      </c>
      <c r="AU2397" s="170" t="s">
        <v>157</v>
      </c>
      <c r="AY2397" s="18" t="s">
        <v>150</v>
      </c>
      <c r="BE2397" s="171">
        <f t="shared" si="104"/>
        <v>0</v>
      </c>
      <c r="BF2397" s="171">
        <f t="shared" si="105"/>
        <v>0</v>
      </c>
      <c r="BG2397" s="171">
        <f t="shared" si="106"/>
        <v>0</v>
      </c>
      <c r="BH2397" s="171">
        <f t="shared" si="107"/>
        <v>0</v>
      </c>
      <c r="BI2397" s="171">
        <f t="shared" si="108"/>
        <v>0</v>
      </c>
      <c r="BJ2397" s="18" t="s">
        <v>157</v>
      </c>
      <c r="BK2397" s="172">
        <f t="shared" si="109"/>
        <v>0</v>
      </c>
      <c r="BL2397" s="18" t="s">
        <v>156</v>
      </c>
      <c r="BM2397" s="170" t="s">
        <v>2469</v>
      </c>
    </row>
    <row r="2398" spans="1:65" s="2" customFormat="1" ht="24" customHeight="1">
      <c r="A2398" s="33"/>
      <c r="B2398" s="158"/>
      <c r="C2398" s="159" t="s">
        <v>2470</v>
      </c>
      <c r="D2398" s="159" t="s">
        <v>152</v>
      </c>
      <c r="E2398" s="160" t="s">
        <v>2471</v>
      </c>
      <c r="F2398" s="161" t="s">
        <v>2472</v>
      </c>
      <c r="G2398" s="162" t="s">
        <v>350</v>
      </c>
      <c r="H2398" s="163">
        <v>10</v>
      </c>
      <c r="I2398" s="164"/>
      <c r="J2398" s="163">
        <f t="shared" si="100"/>
        <v>0</v>
      </c>
      <c r="K2398" s="165"/>
      <c r="L2398" s="34"/>
      <c r="M2398" s="166" t="s">
        <v>1</v>
      </c>
      <c r="N2398" s="167" t="s">
        <v>42</v>
      </c>
      <c r="O2398" s="59"/>
      <c r="P2398" s="168">
        <f t="shared" si="101"/>
        <v>0</v>
      </c>
      <c r="Q2398" s="168">
        <v>0</v>
      </c>
      <c r="R2398" s="168">
        <f t="shared" si="102"/>
        <v>0</v>
      </c>
      <c r="S2398" s="168">
        <v>0</v>
      </c>
      <c r="T2398" s="169">
        <f t="shared" si="103"/>
        <v>0</v>
      </c>
      <c r="U2398" s="33"/>
      <c r="V2398" s="33"/>
      <c r="W2398" s="33"/>
      <c r="X2398" s="33"/>
      <c r="Y2398" s="33"/>
      <c r="Z2398" s="33"/>
      <c r="AA2398" s="33"/>
      <c r="AB2398" s="33"/>
      <c r="AC2398" s="33"/>
      <c r="AD2398" s="33"/>
      <c r="AE2398" s="33"/>
      <c r="AR2398" s="170" t="s">
        <v>156</v>
      </c>
      <c r="AT2398" s="170" t="s">
        <v>152</v>
      </c>
      <c r="AU2398" s="170" t="s">
        <v>157</v>
      </c>
      <c r="AY2398" s="18" t="s">
        <v>150</v>
      </c>
      <c r="BE2398" s="171">
        <f t="shared" si="104"/>
        <v>0</v>
      </c>
      <c r="BF2398" s="171">
        <f t="shared" si="105"/>
        <v>0</v>
      </c>
      <c r="BG2398" s="171">
        <f t="shared" si="106"/>
        <v>0</v>
      </c>
      <c r="BH2398" s="171">
        <f t="shared" si="107"/>
        <v>0</v>
      </c>
      <c r="BI2398" s="171">
        <f t="shared" si="108"/>
        <v>0</v>
      </c>
      <c r="BJ2398" s="18" t="s">
        <v>157</v>
      </c>
      <c r="BK2398" s="172">
        <f t="shared" si="109"/>
        <v>0</v>
      </c>
      <c r="BL2398" s="18" t="s">
        <v>156</v>
      </c>
      <c r="BM2398" s="170" t="s">
        <v>2473</v>
      </c>
    </row>
    <row r="2399" spans="1:65" s="2" customFormat="1" ht="24" customHeight="1">
      <c r="A2399" s="33"/>
      <c r="B2399" s="158"/>
      <c r="C2399" s="159" t="s">
        <v>2474</v>
      </c>
      <c r="D2399" s="159" t="s">
        <v>152</v>
      </c>
      <c r="E2399" s="160" t="s">
        <v>2475</v>
      </c>
      <c r="F2399" s="161" t="s">
        <v>2476</v>
      </c>
      <c r="G2399" s="162" t="s">
        <v>1757</v>
      </c>
      <c r="H2399" s="164"/>
      <c r="I2399" s="164"/>
      <c r="J2399" s="163">
        <f t="shared" si="100"/>
        <v>0</v>
      </c>
      <c r="K2399" s="165"/>
      <c r="L2399" s="34"/>
      <c r="M2399" s="166" t="s">
        <v>1</v>
      </c>
      <c r="N2399" s="167" t="s">
        <v>42</v>
      </c>
      <c r="O2399" s="59"/>
      <c r="P2399" s="168">
        <f t="shared" si="101"/>
        <v>0</v>
      </c>
      <c r="Q2399" s="168">
        <v>0</v>
      </c>
      <c r="R2399" s="168">
        <f t="shared" si="102"/>
        <v>0</v>
      </c>
      <c r="S2399" s="168">
        <v>0</v>
      </c>
      <c r="T2399" s="169">
        <f t="shared" si="103"/>
        <v>0</v>
      </c>
      <c r="U2399" s="33"/>
      <c r="V2399" s="33"/>
      <c r="W2399" s="33"/>
      <c r="X2399" s="33"/>
      <c r="Y2399" s="33"/>
      <c r="Z2399" s="33"/>
      <c r="AA2399" s="33"/>
      <c r="AB2399" s="33"/>
      <c r="AC2399" s="33"/>
      <c r="AD2399" s="33"/>
      <c r="AE2399" s="33"/>
      <c r="AR2399" s="170" t="s">
        <v>241</v>
      </c>
      <c r="AT2399" s="170" t="s">
        <v>152</v>
      </c>
      <c r="AU2399" s="170" t="s">
        <v>157</v>
      </c>
      <c r="AY2399" s="18" t="s">
        <v>150</v>
      </c>
      <c r="BE2399" s="171">
        <f t="shared" si="104"/>
        <v>0</v>
      </c>
      <c r="BF2399" s="171">
        <f t="shared" si="105"/>
        <v>0</v>
      </c>
      <c r="BG2399" s="171">
        <f t="shared" si="106"/>
        <v>0</v>
      </c>
      <c r="BH2399" s="171">
        <f t="shared" si="107"/>
        <v>0</v>
      </c>
      <c r="BI2399" s="171">
        <f t="shared" si="108"/>
        <v>0</v>
      </c>
      <c r="BJ2399" s="18" t="s">
        <v>157</v>
      </c>
      <c r="BK2399" s="172">
        <f t="shared" si="109"/>
        <v>0</v>
      </c>
      <c r="BL2399" s="18" t="s">
        <v>241</v>
      </c>
      <c r="BM2399" s="170" t="s">
        <v>2477</v>
      </c>
    </row>
    <row r="2400" spans="1:65" s="2" customFormat="1" ht="24" customHeight="1">
      <c r="A2400" s="33"/>
      <c r="B2400" s="158"/>
      <c r="C2400" s="159" t="s">
        <v>2478</v>
      </c>
      <c r="D2400" s="159" t="s">
        <v>152</v>
      </c>
      <c r="E2400" s="160" t="s">
        <v>2479</v>
      </c>
      <c r="F2400" s="161" t="s">
        <v>2480</v>
      </c>
      <c r="G2400" s="162" t="s">
        <v>2481</v>
      </c>
      <c r="H2400" s="163">
        <v>49</v>
      </c>
      <c r="I2400" s="164"/>
      <c r="J2400" s="163">
        <f t="shared" si="100"/>
        <v>0</v>
      </c>
      <c r="K2400" s="165"/>
      <c r="L2400" s="34"/>
      <c r="M2400" s="166" t="s">
        <v>1</v>
      </c>
      <c r="N2400" s="167" t="s">
        <v>42</v>
      </c>
      <c r="O2400" s="59"/>
      <c r="P2400" s="168">
        <f t="shared" si="101"/>
        <v>0</v>
      </c>
      <c r="Q2400" s="168">
        <v>0</v>
      </c>
      <c r="R2400" s="168">
        <f t="shared" si="102"/>
        <v>0</v>
      </c>
      <c r="S2400" s="168">
        <v>0</v>
      </c>
      <c r="T2400" s="169">
        <f t="shared" si="103"/>
        <v>0</v>
      </c>
      <c r="U2400" s="33"/>
      <c r="V2400" s="33"/>
      <c r="W2400" s="33"/>
      <c r="X2400" s="33"/>
      <c r="Y2400" s="33"/>
      <c r="Z2400" s="33"/>
      <c r="AA2400" s="33"/>
      <c r="AB2400" s="33"/>
      <c r="AC2400" s="33"/>
      <c r="AD2400" s="33"/>
      <c r="AE2400" s="33"/>
      <c r="AR2400" s="170" t="s">
        <v>156</v>
      </c>
      <c r="AT2400" s="170" t="s">
        <v>152</v>
      </c>
      <c r="AU2400" s="170" t="s">
        <v>157</v>
      </c>
      <c r="AY2400" s="18" t="s">
        <v>150</v>
      </c>
      <c r="BE2400" s="171">
        <f t="shared" si="104"/>
        <v>0</v>
      </c>
      <c r="BF2400" s="171">
        <f t="shared" si="105"/>
        <v>0</v>
      </c>
      <c r="BG2400" s="171">
        <f t="shared" si="106"/>
        <v>0</v>
      </c>
      <c r="BH2400" s="171">
        <f t="shared" si="107"/>
        <v>0</v>
      </c>
      <c r="BI2400" s="171">
        <f t="shared" si="108"/>
        <v>0</v>
      </c>
      <c r="BJ2400" s="18" t="s">
        <v>157</v>
      </c>
      <c r="BK2400" s="172">
        <f t="shared" si="109"/>
        <v>0</v>
      </c>
      <c r="BL2400" s="18" t="s">
        <v>156</v>
      </c>
      <c r="BM2400" s="170" t="s">
        <v>2482</v>
      </c>
    </row>
    <row r="2401" spans="1:65" s="14" customFormat="1" ht="11.25">
      <c r="B2401" s="181"/>
      <c r="D2401" s="174" t="s">
        <v>167</v>
      </c>
      <c r="E2401" s="182" t="s">
        <v>1</v>
      </c>
      <c r="F2401" s="183" t="s">
        <v>2483</v>
      </c>
      <c r="H2401" s="184">
        <v>39</v>
      </c>
      <c r="I2401" s="185"/>
      <c r="L2401" s="181"/>
      <c r="M2401" s="186"/>
      <c r="N2401" s="187"/>
      <c r="O2401" s="187"/>
      <c r="P2401" s="187"/>
      <c r="Q2401" s="187"/>
      <c r="R2401" s="187"/>
      <c r="S2401" s="187"/>
      <c r="T2401" s="188"/>
      <c r="AT2401" s="182" t="s">
        <v>167</v>
      </c>
      <c r="AU2401" s="182" t="s">
        <v>157</v>
      </c>
      <c r="AV2401" s="14" t="s">
        <v>157</v>
      </c>
      <c r="AW2401" s="14" t="s">
        <v>30</v>
      </c>
      <c r="AX2401" s="14" t="s">
        <v>76</v>
      </c>
      <c r="AY2401" s="182" t="s">
        <v>150</v>
      </c>
    </row>
    <row r="2402" spans="1:65" s="14" customFormat="1" ht="11.25">
      <c r="B2402" s="181"/>
      <c r="D2402" s="174" t="s">
        <v>167</v>
      </c>
      <c r="E2402" s="182" t="s">
        <v>1</v>
      </c>
      <c r="F2402" s="183" t="s">
        <v>2484</v>
      </c>
      <c r="H2402" s="184">
        <v>10</v>
      </c>
      <c r="I2402" s="185"/>
      <c r="L2402" s="181"/>
      <c r="M2402" s="186"/>
      <c r="N2402" s="187"/>
      <c r="O2402" s="187"/>
      <c r="P2402" s="187"/>
      <c r="Q2402" s="187"/>
      <c r="R2402" s="187"/>
      <c r="S2402" s="187"/>
      <c r="T2402" s="188"/>
      <c r="AT2402" s="182" t="s">
        <v>167</v>
      </c>
      <c r="AU2402" s="182" t="s">
        <v>157</v>
      </c>
      <c r="AV2402" s="14" t="s">
        <v>157</v>
      </c>
      <c r="AW2402" s="14" t="s">
        <v>30</v>
      </c>
      <c r="AX2402" s="14" t="s">
        <v>76</v>
      </c>
      <c r="AY2402" s="182" t="s">
        <v>150</v>
      </c>
    </row>
    <row r="2403" spans="1:65" s="15" customFormat="1" ht="11.25">
      <c r="B2403" s="189"/>
      <c r="D2403" s="174" t="s">
        <v>167</v>
      </c>
      <c r="E2403" s="190" t="s">
        <v>1</v>
      </c>
      <c r="F2403" s="191" t="s">
        <v>173</v>
      </c>
      <c r="H2403" s="192">
        <v>49</v>
      </c>
      <c r="I2403" s="193"/>
      <c r="L2403" s="189"/>
      <c r="M2403" s="194"/>
      <c r="N2403" s="195"/>
      <c r="O2403" s="195"/>
      <c r="P2403" s="195"/>
      <c r="Q2403" s="195"/>
      <c r="R2403" s="195"/>
      <c r="S2403" s="195"/>
      <c r="T2403" s="196"/>
      <c r="AT2403" s="190" t="s">
        <v>167</v>
      </c>
      <c r="AU2403" s="190" t="s">
        <v>157</v>
      </c>
      <c r="AV2403" s="15" t="s">
        <v>156</v>
      </c>
      <c r="AW2403" s="15" t="s">
        <v>30</v>
      </c>
      <c r="AX2403" s="15" t="s">
        <v>81</v>
      </c>
      <c r="AY2403" s="190" t="s">
        <v>150</v>
      </c>
    </row>
    <row r="2404" spans="1:65" s="2" customFormat="1" ht="16.5" customHeight="1">
      <c r="A2404" s="33"/>
      <c r="B2404" s="158"/>
      <c r="C2404" s="205" t="s">
        <v>2485</v>
      </c>
      <c r="D2404" s="205" t="s">
        <v>368</v>
      </c>
      <c r="E2404" s="206" t="s">
        <v>2486</v>
      </c>
      <c r="F2404" s="207" t="s">
        <v>2487</v>
      </c>
      <c r="G2404" s="208" t="s">
        <v>350</v>
      </c>
      <c r="H2404" s="209">
        <v>60</v>
      </c>
      <c r="I2404" s="210"/>
      <c r="J2404" s="209">
        <f t="shared" ref="J2404:J2411" si="110">ROUND(I2404*H2404,3)</f>
        <v>0</v>
      </c>
      <c r="K2404" s="211"/>
      <c r="L2404" s="212"/>
      <c r="M2404" s="213" t="s">
        <v>1</v>
      </c>
      <c r="N2404" s="214" t="s">
        <v>42</v>
      </c>
      <c r="O2404" s="59"/>
      <c r="P2404" s="168">
        <f t="shared" ref="P2404:P2411" si="111">O2404*H2404</f>
        <v>0</v>
      </c>
      <c r="Q2404" s="168">
        <v>0</v>
      </c>
      <c r="R2404" s="168">
        <f t="shared" ref="R2404:R2411" si="112">Q2404*H2404</f>
        <v>0</v>
      </c>
      <c r="S2404" s="168">
        <v>0</v>
      </c>
      <c r="T2404" s="169">
        <f t="shared" ref="T2404:T2411" si="113">S2404*H2404</f>
        <v>0</v>
      </c>
      <c r="U2404" s="33"/>
      <c r="V2404" s="33"/>
      <c r="W2404" s="33"/>
      <c r="X2404" s="33"/>
      <c r="Y2404" s="33"/>
      <c r="Z2404" s="33"/>
      <c r="AA2404" s="33"/>
      <c r="AB2404" s="33"/>
      <c r="AC2404" s="33"/>
      <c r="AD2404" s="33"/>
      <c r="AE2404" s="33"/>
      <c r="AR2404" s="170" t="s">
        <v>189</v>
      </c>
      <c r="AT2404" s="170" t="s">
        <v>368</v>
      </c>
      <c r="AU2404" s="170" t="s">
        <v>157</v>
      </c>
      <c r="AY2404" s="18" t="s">
        <v>150</v>
      </c>
      <c r="BE2404" s="171">
        <f t="shared" ref="BE2404:BE2411" si="114">IF(N2404="základná",J2404,0)</f>
        <v>0</v>
      </c>
      <c r="BF2404" s="171">
        <f t="shared" ref="BF2404:BF2411" si="115">IF(N2404="znížená",J2404,0)</f>
        <v>0</v>
      </c>
      <c r="BG2404" s="171">
        <f t="shared" ref="BG2404:BG2411" si="116">IF(N2404="zákl. prenesená",J2404,0)</f>
        <v>0</v>
      </c>
      <c r="BH2404" s="171">
        <f t="shared" ref="BH2404:BH2411" si="117">IF(N2404="zníž. prenesená",J2404,0)</f>
        <v>0</v>
      </c>
      <c r="BI2404" s="171">
        <f t="shared" ref="BI2404:BI2411" si="118">IF(N2404="nulová",J2404,0)</f>
        <v>0</v>
      </c>
      <c r="BJ2404" s="18" t="s">
        <v>157</v>
      </c>
      <c r="BK2404" s="172">
        <f t="shared" ref="BK2404:BK2411" si="119">ROUND(I2404*H2404,3)</f>
        <v>0</v>
      </c>
      <c r="BL2404" s="18" t="s">
        <v>156</v>
      </c>
      <c r="BM2404" s="170" t="s">
        <v>2488</v>
      </c>
    </row>
    <row r="2405" spans="1:65" s="2" customFormat="1" ht="16.5" customHeight="1">
      <c r="A2405" s="33"/>
      <c r="B2405" s="158"/>
      <c r="C2405" s="205" t="s">
        <v>2489</v>
      </c>
      <c r="D2405" s="205" t="s">
        <v>368</v>
      </c>
      <c r="E2405" s="206" t="s">
        <v>2490</v>
      </c>
      <c r="F2405" s="207" t="s">
        <v>2491</v>
      </c>
      <c r="G2405" s="208" t="s">
        <v>350</v>
      </c>
      <c r="H2405" s="209">
        <v>55</v>
      </c>
      <c r="I2405" s="210"/>
      <c r="J2405" s="209">
        <f t="shared" si="110"/>
        <v>0</v>
      </c>
      <c r="K2405" s="211"/>
      <c r="L2405" s="212"/>
      <c r="M2405" s="213" t="s">
        <v>1</v>
      </c>
      <c r="N2405" s="214" t="s">
        <v>42</v>
      </c>
      <c r="O2405" s="59"/>
      <c r="P2405" s="168">
        <f t="shared" si="111"/>
        <v>0</v>
      </c>
      <c r="Q2405" s="168">
        <v>0</v>
      </c>
      <c r="R2405" s="168">
        <f t="shared" si="112"/>
        <v>0</v>
      </c>
      <c r="S2405" s="168">
        <v>0</v>
      </c>
      <c r="T2405" s="169">
        <f t="shared" si="113"/>
        <v>0</v>
      </c>
      <c r="U2405" s="33"/>
      <c r="V2405" s="33"/>
      <c r="W2405" s="33"/>
      <c r="X2405" s="33"/>
      <c r="Y2405" s="33"/>
      <c r="Z2405" s="33"/>
      <c r="AA2405" s="33"/>
      <c r="AB2405" s="33"/>
      <c r="AC2405" s="33"/>
      <c r="AD2405" s="33"/>
      <c r="AE2405" s="33"/>
      <c r="AR2405" s="170" t="s">
        <v>189</v>
      </c>
      <c r="AT2405" s="170" t="s">
        <v>368</v>
      </c>
      <c r="AU2405" s="170" t="s">
        <v>157</v>
      </c>
      <c r="AY2405" s="18" t="s">
        <v>150</v>
      </c>
      <c r="BE2405" s="171">
        <f t="shared" si="114"/>
        <v>0</v>
      </c>
      <c r="BF2405" s="171">
        <f t="shared" si="115"/>
        <v>0</v>
      </c>
      <c r="BG2405" s="171">
        <f t="shared" si="116"/>
        <v>0</v>
      </c>
      <c r="BH2405" s="171">
        <f t="shared" si="117"/>
        <v>0</v>
      </c>
      <c r="BI2405" s="171">
        <f t="shared" si="118"/>
        <v>0</v>
      </c>
      <c r="BJ2405" s="18" t="s">
        <v>157</v>
      </c>
      <c r="BK2405" s="172">
        <f t="shared" si="119"/>
        <v>0</v>
      </c>
      <c r="BL2405" s="18" t="s">
        <v>156</v>
      </c>
      <c r="BM2405" s="170" t="s">
        <v>2492</v>
      </c>
    </row>
    <row r="2406" spans="1:65" s="2" customFormat="1" ht="16.5" customHeight="1">
      <c r="A2406" s="33"/>
      <c r="B2406" s="158"/>
      <c r="C2406" s="205" t="s">
        <v>2493</v>
      </c>
      <c r="D2406" s="205" t="s">
        <v>368</v>
      </c>
      <c r="E2406" s="206" t="s">
        <v>2494</v>
      </c>
      <c r="F2406" s="207" t="s">
        <v>2495</v>
      </c>
      <c r="G2406" s="208" t="s">
        <v>350</v>
      </c>
      <c r="H2406" s="209">
        <v>25</v>
      </c>
      <c r="I2406" s="210"/>
      <c r="J2406" s="209">
        <f t="shared" si="110"/>
        <v>0</v>
      </c>
      <c r="K2406" s="211"/>
      <c r="L2406" s="212"/>
      <c r="M2406" s="213" t="s">
        <v>1</v>
      </c>
      <c r="N2406" s="214" t="s">
        <v>42</v>
      </c>
      <c r="O2406" s="59"/>
      <c r="P2406" s="168">
        <f t="shared" si="111"/>
        <v>0</v>
      </c>
      <c r="Q2406" s="168">
        <v>0</v>
      </c>
      <c r="R2406" s="168">
        <f t="shared" si="112"/>
        <v>0</v>
      </c>
      <c r="S2406" s="168">
        <v>0</v>
      </c>
      <c r="T2406" s="169">
        <f t="shared" si="113"/>
        <v>0</v>
      </c>
      <c r="U2406" s="33"/>
      <c r="V2406" s="33"/>
      <c r="W2406" s="33"/>
      <c r="X2406" s="33"/>
      <c r="Y2406" s="33"/>
      <c r="Z2406" s="33"/>
      <c r="AA2406" s="33"/>
      <c r="AB2406" s="33"/>
      <c r="AC2406" s="33"/>
      <c r="AD2406" s="33"/>
      <c r="AE2406" s="33"/>
      <c r="AR2406" s="170" t="s">
        <v>189</v>
      </c>
      <c r="AT2406" s="170" t="s">
        <v>368</v>
      </c>
      <c r="AU2406" s="170" t="s">
        <v>157</v>
      </c>
      <c r="AY2406" s="18" t="s">
        <v>150</v>
      </c>
      <c r="BE2406" s="171">
        <f t="shared" si="114"/>
        <v>0</v>
      </c>
      <c r="BF2406" s="171">
        <f t="shared" si="115"/>
        <v>0</v>
      </c>
      <c r="BG2406" s="171">
        <f t="shared" si="116"/>
        <v>0</v>
      </c>
      <c r="BH2406" s="171">
        <f t="shared" si="117"/>
        <v>0</v>
      </c>
      <c r="BI2406" s="171">
        <f t="shared" si="118"/>
        <v>0</v>
      </c>
      <c r="BJ2406" s="18" t="s">
        <v>157</v>
      </c>
      <c r="BK2406" s="172">
        <f t="shared" si="119"/>
        <v>0</v>
      </c>
      <c r="BL2406" s="18" t="s">
        <v>156</v>
      </c>
      <c r="BM2406" s="170" t="s">
        <v>2496</v>
      </c>
    </row>
    <row r="2407" spans="1:65" s="2" customFormat="1" ht="16.5" customHeight="1">
      <c r="A2407" s="33"/>
      <c r="B2407" s="158"/>
      <c r="C2407" s="205" t="s">
        <v>2497</v>
      </c>
      <c r="D2407" s="205" t="s">
        <v>368</v>
      </c>
      <c r="E2407" s="206" t="s">
        <v>2498</v>
      </c>
      <c r="F2407" s="207" t="s">
        <v>2499</v>
      </c>
      <c r="G2407" s="208" t="s">
        <v>350</v>
      </c>
      <c r="H2407" s="209">
        <v>10</v>
      </c>
      <c r="I2407" s="210"/>
      <c r="J2407" s="209">
        <f t="shared" si="110"/>
        <v>0</v>
      </c>
      <c r="K2407" s="211"/>
      <c r="L2407" s="212"/>
      <c r="M2407" s="213" t="s">
        <v>1</v>
      </c>
      <c r="N2407" s="214" t="s">
        <v>42</v>
      </c>
      <c r="O2407" s="59"/>
      <c r="P2407" s="168">
        <f t="shared" si="111"/>
        <v>0</v>
      </c>
      <c r="Q2407" s="168">
        <v>0</v>
      </c>
      <c r="R2407" s="168">
        <f t="shared" si="112"/>
        <v>0</v>
      </c>
      <c r="S2407" s="168">
        <v>0</v>
      </c>
      <c r="T2407" s="169">
        <f t="shared" si="113"/>
        <v>0</v>
      </c>
      <c r="U2407" s="33"/>
      <c r="V2407" s="33"/>
      <c r="W2407" s="33"/>
      <c r="X2407" s="33"/>
      <c r="Y2407" s="33"/>
      <c r="Z2407" s="33"/>
      <c r="AA2407" s="33"/>
      <c r="AB2407" s="33"/>
      <c r="AC2407" s="33"/>
      <c r="AD2407" s="33"/>
      <c r="AE2407" s="33"/>
      <c r="AR2407" s="170" t="s">
        <v>189</v>
      </c>
      <c r="AT2407" s="170" t="s">
        <v>368</v>
      </c>
      <c r="AU2407" s="170" t="s">
        <v>157</v>
      </c>
      <c r="AY2407" s="18" t="s">
        <v>150</v>
      </c>
      <c r="BE2407" s="171">
        <f t="shared" si="114"/>
        <v>0</v>
      </c>
      <c r="BF2407" s="171">
        <f t="shared" si="115"/>
        <v>0</v>
      </c>
      <c r="BG2407" s="171">
        <f t="shared" si="116"/>
        <v>0</v>
      </c>
      <c r="BH2407" s="171">
        <f t="shared" si="117"/>
        <v>0</v>
      </c>
      <c r="BI2407" s="171">
        <f t="shared" si="118"/>
        <v>0</v>
      </c>
      <c r="BJ2407" s="18" t="s">
        <v>157</v>
      </c>
      <c r="BK2407" s="172">
        <f t="shared" si="119"/>
        <v>0</v>
      </c>
      <c r="BL2407" s="18" t="s">
        <v>156</v>
      </c>
      <c r="BM2407" s="170" t="s">
        <v>2500</v>
      </c>
    </row>
    <row r="2408" spans="1:65" s="2" customFormat="1" ht="16.5" customHeight="1">
      <c r="A2408" s="33"/>
      <c r="B2408" s="158"/>
      <c r="C2408" s="205" t="s">
        <v>2501</v>
      </c>
      <c r="D2408" s="205" t="s">
        <v>368</v>
      </c>
      <c r="E2408" s="206" t="s">
        <v>2502</v>
      </c>
      <c r="F2408" s="207" t="s">
        <v>2503</v>
      </c>
      <c r="G2408" s="208" t="s">
        <v>350</v>
      </c>
      <c r="H2408" s="209">
        <v>15</v>
      </c>
      <c r="I2408" s="210"/>
      <c r="J2408" s="209">
        <f t="shared" si="110"/>
        <v>0</v>
      </c>
      <c r="K2408" s="211"/>
      <c r="L2408" s="212"/>
      <c r="M2408" s="213" t="s">
        <v>1</v>
      </c>
      <c r="N2408" s="214" t="s">
        <v>42</v>
      </c>
      <c r="O2408" s="59"/>
      <c r="P2408" s="168">
        <f t="shared" si="111"/>
        <v>0</v>
      </c>
      <c r="Q2408" s="168">
        <v>0</v>
      </c>
      <c r="R2408" s="168">
        <f t="shared" si="112"/>
        <v>0</v>
      </c>
      <c r="S2408" s="168">
        <v>0</v>
      </c>
      <c r="T2408" s="169">
        <f t="shared" si="113"/>
        <v>0</v>
      </c>
      <c r="U2408" s="33"/>
      <c r="V2408" s="33"/>
      <c r="W2408" s="33"/>
      <c r="X2408" s="33"/>
      <c r="Y2408" s="33"/>
      <c r="Z2408" s="33"/>
      <c r="AA2408" s="33"/>
      <c r="AB2408" s="33"/>
      <c r="AC2408" s="33"/>
      <c r="AD2408" s="33"/>
      <c r="AE2408" s="33"/>
      <c r="AR2408" s="170" t="s">
        <v>189</v>
      </c>
      <c r="AT2408" s="170" t="s">
        <v>368</v>
      </c>
      <c r="AU2408" s="170" t="s">
        <v>157</v>
      </c>
      <c r="AY2408" s="18" t="s">
        <v>150</v>
      </c>
      <c r="BE2408" s="171">
        <f t="shared" si="114"/>
        <v>0</v>
      </c>
      <c r="BF2408" s="171">
        <f t="shared" si="115"/>
        <v>0</v>
      </c>
      <c r="BG2408" s="171">
        <f t="shared" si="116"/>
        <v>0</v>
      </c>
      <c r="BH2408" s="171">
        <f t="shared" si="117"/>
        <v>0</v>
      </c>
      <c r="BI2408" s="171">
        <f t="shared" si="118"/>
        <v>0</v>
      </c>
      <c r="BJ2408" s="18" t="s">
        <v>157</v>
      </c>
      <c r="BK2408" s="172">
        <f t="shared" si="119"/>
        <v>0</v>
      </c>
      <c r="BL2408" s="18" t="s">
        <v>156</v>
      </c>
      <c r="BM2408" s="170" t="s">
        <v>2504</v>
      </c>
    </row>
    <row r="2409" spans="1:65" s="2" customFormat="1" ht="16.5" customHeight="1">
      <c r="A2409" s="33"/>
      <c r="B2409" s="158"/>
      <c r="C2409" s="205" t="s">
        <v>2505</v>
      </c>
      <c r="D2409" s="205" t="s">
        <v>368</v>
      </c>
      <c r="E2409" s="206" t="s">
        <v>2506</v>
      </c>
      <c r="F2409" s="207" t="s">
        <v>2507</v>
      </c>
      <c r="G2409" s="208" t="s">
        <v>350</v>
      </c>
      <c r="H2409" s="209">
        <v>10</v>
      </c>
      <c r="I2409" s="210"/>
      <c r="J2409" s="209">
        <f t="shared" si="110"/>
        <v>0</v>
      </c>
      <c r="K2409" s="211"/>
      <c r="L2409" s="212"/>
      <c r="M2409" s="213" t="s">
        <v>1</v>
      </c>
      <c r="N2409" s="214" t="s">
        <v>42</v>
      </c>
      <c r="O2409" s="59"/>
      <c r="P2409" s="168">
        <f t="shared" si="111"/>
        <v>0</v>
      </c>
      <c r="Q2409" s="168">
        <v>0</v>
      </c>
      <c r="R2409" s="168">
        <f t="shared" si="112"/>
        <v>0</v>
      </c>
      <c r="S2409" s="168">
        <v>0</v>
      </c>
      <c r="T2409" s="169">
        <f t="shared" si="113"/>
        <v>0</v>
      </c>
      <c r="U2409" s="33"/>
      <c r="V2409" s="33"/>
      <c r="W2409" s="33"/>
      <c r="X2409" s="33"/>
      <c r="Y2409" s="33"/>
      <c r="Z2409" s="33"/>
      <c r="AA2409" s="33"/>
      <c r="AB2409" s="33"/>
      <c r="AC2409" s="33"/>
      <c r="AD2409" s="33"/>
      <c r="AE2409" s="33"/>
      <c r="AR2409" s="170" t="s">
        <v>361</v>
      </c>
      <c r="AT2409" s="170" t="s">
        <v>368</v>
      </c>
      <c r="AU2409" s="170" t="s">
        <v>157</v>
      </c>
      <c r="AY2409" s="18" t="s">
        <v>150</v>
      </c>
      <c r="BE2409" s="171">
        <f t="shared" si="114"/>
        <v>0</v>
      </c>
      <c r="BF2409" s="171">
        <f t="shared" si="115"/>
        <v>0</v>
      </c>
      <c r="BG2409" s="171">
        <f t="shared" si="116"/>
        <v>0</v>
      </c>
      <c r="BH2409" s="171">
        <f t="shared" si="117"/>
        <v>0</v>
      </c>
      <c r="BI2409" s="171">
        <f t="shared" si="118"/>
        <v>0</v>
      </c>
      <c r="BJ2409" s="18" t="s">
        <v>157</v>
      </c>
      <c r="BK2409" s="172">
        <f t="shared" si="119"/>
        <v>0</v>
      </c>
      <c r="BL2409" s="18" t="s">
        <v>241</v>
      </c>
      <c r="BM2409" s="170" t="s">
        <v>2508</v>
      </c>
    </row>
    <row r="2410" spans="1:65" s="2" customFormat="1" ht="16.5" customHeight="1">
      <c r="A2410" s="33"/>
      <c r="B2410" s="158"/>
      <c r="C2410" s="205" t="s">
        <v>2509</v>
      </c>
      <c r="D2410" s="205" t="s">
        <v>368</v>
      </c>
      <c r="E2410" s="206" t="s">
        <v>2510</v>
      </c>
      <c r="F2410" s="207" t="s">
        <v>2511</v>
      </c>
      <c r="G2410" s="208" t="s">
        <v>350</v>
      </c>
      <c r="H2410" s="209">
        <v>10</v>
      </c>
      <c r="I2410" s="210"/>
      <c r="J2410" s="209">
        <f t="shared" si="110"/>
        <v>0</v>
      </c>
      <c r="K2410" s="211"/>
      <c r="L2410" s="212"/>
      <c r="M2410" s="213" t="s">
        <v>1</v>
      </c>
      <c r="N2410" s="214" t="s">
        <v>42</v>
      </c>
      <c r="O2410" s="59"/>
      <c r="P2410" s="168">
        <f t="shared" si="111"/>
        <v>0</v>
      </c>
      <c r="Q2410" s="168">
        <v>0</v>
      </c>
      <c r="R2410" s="168">
        <f t="shared" si="112"/>
        <v>0</v>
      </c>
      <c r="S2410" s="168">
        <v>0</v>
      </c>
      <c r="T2410" s="169">
        <f t="shared" si="113"/>
        <v>0</v>
      </c>
      <c r="U2410" s="33"/>
      <c r="V2410" s="33"/>
      <c r="W2410" s="33"/>
      <c r="X2410" s="33"/>
      <c r="Y2410" s="33"/>
      <c r="Z2410" s="33"/>
      <c r="AA2410" s="33"/>
      <c r="AB2410" s="33"/>
      <c r="AC2410" s="33"/>
      <c r="AD2410" s="33"/>
      <c r="AE2410" s="33"/>
      <c r="AR2410" s="170" t="s">
        <v>361</v>
      </c>
      <c r="AT2410" s="170" t="s">
        <v>368</v>
      </c>
      <c r="AU2410" s="170" t="s">
        <v>157</v>
      </c>
      <c r="AY2410" s="18" t="s">
        <v>150</v>
      </c>
      <c r="BE2410" s="171">
        <f t="shared" si="114"/>
        <v>0</v>
      </c>
      <c r="BF2410" s="171">
        <f t="shared" si="115"/>
        <v>0</v>
      </c>
      <c r="BG2410" s="171">
        <f t="shared" si="116"/>
        <v>0</v>
      </c>
      <c r="BH2410" s="171">
        <f t="shared" si="117"/>
        <v>0</v>
      </c>
      <c r="BI2410" s="171">
        <f t="shared" si="118"/>
        <v>0</v>
      </c>
      <c r="BJ2410" s="18" t="s">
        <v>157</v>
      </c>
      <c r="BK2410" s="172">
        <f t="shared" si="119"/>
        <v>0</v>
      </c>
      <c r="BL2410" s="18" t="s">
        <v>241</v>
      </c>
      <c r="BM2410" s="170" t="s">
        <v>2512</v>
      </c>
    </row>
    <row r="2411" spans="1:65" s="2" customFormat="1" ht="24" customHeight="1">
      <c r="A2411" s="33"/>
      <c r="B2411" s="158"/>
      <c r="C2411" s="159" t="s">
        <v>2513</v>
      </c>
      <c r="D2411" s="159" t="s">
        <v>152</v>
      </c>
      <c r="E2411" s="160" t="s">
        <v>2514</v>
      </c>
      <c r="F2411" s="161" t="s">
        <v>2515</v>
      </c>
      <c r="G2411" s="162" t="s">
        <v>1757</v>
      </c>
      <c r="H2411" s="164"/>
      <c r="I2411" s="164"/>
      <c r="J2411" s="163">
        <f t="shared" si="110"/>
        <v>0</v>
      </c>
      <c r="K2411" s="165"/>
      <c r="L2411" s="34"/>
      <c r="M2411" s="166" t="s">
        <v>1</v>
      </c>
      <c r="N2411" s="167" t="s">
        <v>42</v>
      </c>
      <c r="O2411" s="59"/>
      <c r="P2411" s="168">
        <f t="shared" si="111"/>
        <v>0</v>
      </c>
      <c r="Q2411" s="168">
        <v>0</v>
      </c>
      <c r="R2411" s="168">
        <f t="shared" si="112"/>
        <v>0</v>
      </c>
      <c r="S2411" s="168">
        <v>0</v>
      </c>
      <c r="T2411" s="169">
        <f t="shared" si="113"/>
        <v>0</v>
      </c>
      <c r="U2411" s="33"/>
      <c r="V2411" s="33"/>
      <c r="W2411" s="33"/>
      <c r="X2411" s="33"/>
      <c r="Y2411" s="33"/>
      <c r="Z2411" s="33"/>
      <c r="AA2411" s="33"/>
      <c r="AB2411" s="33"/>
      <c r="AC2411" s="33"/>
      <c r="AD2411" s="33"/>
      <c r="AE2411" s="33"/>
      <c r="AR2411" s="170" t="s">
        <v>156</v>
      </c>
      <c r="AT2411" s="170" t="s">
        <v>152</v>
      </c>
      <c r="AU2411" s="170" t="s">
        <v>157</v>
      </c>
      <c r="AY2411" s="18" t="s">
        <v>150</v>
      </c>
      <c r="BE2411" s="171">
        <f t="shared" si="114"/>
        <v>0</v>
      </c>
      <c r="BF2411" s="171">
        <f t="shared" si="115"/>
        <v>0</v>
      </c>
      <c r="BG2411" s="171">
        <f t="shared" si="116"/>
        <v>0</v>
      </c>
      <c r="BH2411" s="171">
        <f t="shared" si="117"/>
        <v>0</v>
      </c>
      <c r="BI2411" s="171">
        <f t="shared" si="118"/>
        <v>0</v>
      </c>
      <c r="BJ2411" s="18" t="s">
        <v>157</v>
      </c>
      <c r="BK2411" s="172">
        <f t="shared" si="119"/>
        <v>0</v>
      </c>
      <c r="BL2411" s="18" t="s">
        <v>156</v>
      </c>
      <c r="BM2411" s="170" t="s">
        <v>2516</v>
      </c>
    </row>
    <row r="2412" spans="1:65" s="12" customFormat="1" ht="22.9" customHeight="1">
      <c r="B2412" s="145"/>
      <c r="D2412" s="146" t="s">
        <v>75</v>
      </c>
      <c r="E2412" s="156" t="s">
        <v>2517</v>
      </c>
      <c r="F2412" s="156" t="s">
        <v>2518</v>
      </c>
      <c r="I2412" s="148"/>
      <c r="J2412" s="157">
        <f>BK2412</f>
        <v>0</v>
      </c>
      <c r="L2412" s="145"/>
      <c r="M2412" s="150"/>
      <c r="N2412" s="151"/>
      <c r="O2412" s="151"/>
      <c r="P2412" s="152">
        <f>SUM(P2413:P2484)</f>
        <v>0</v>
      </c>
      <c r="Q2412" s="151"/>
      <c r="R2412" s="152">
        <f>SUM(R2413:R2484)</f>
        <v>5.1051653199999993</v>
      </c>
      <c r="S2412" s="151"/>
      <c r="T2412" s="153">
        <f>SUM(T2413:T2484)</f>
        <v>0</v>
      </c>
      <c r="AR2412" s="146" t="s">
        <v>81</v>
      </c>
      <c r="AT2412" s="154" t="s">
        <v>75</v>
      </c>
      <c r="AU2412" s="154" t="s">
        <v>81</v>
      </c>
      <c r="AY2412" s="146" t="s">
        <v>150</v>
      </c>
      <c r="BK2412" s="155">
        <f>SUM(BK2413:BK2484)</f>
        <v>0</v>
      </c>
    </row>
    <row r="2413" spans="1:65" s="2" customFormat="1" ht="16.5" customHeight="1">
      <c r="A2413" s="33"/>
      <c r="B2413" s="158"/>
      <c r="C2413" s="159" t="s">
        <v>2519</v>
      </c>
      <c r="D2413" s="159" t="s">
        <v>152</v>
      </c>
      <c r="E2413" s="160" t="s">
        <v>2520</v>
      </c>
      <c r="F2413" s="161" t="s">
        <v>1800</v>
      </c>
      <c r="G2413" s="162" t="s">
        <v>165</v>
      </c>
      <c r="H2413" s="163">
        <v>36.545999999999999</v>
      </c>
      <c r="I2413" s="164"/>
      <c r="J2413" s="163">
        <f>ROUND(I2413*H2413,3)</f>
        <v>0</v>
      </c>
      <c r="K2413" s="165"/>
      <c r="L2413" s="34"/>
      <c r="M2413" s="166" t="s">
        <v>1</v>
      </c>
      <c r="N2413" s="167" t="s">
        <v>42</v>
      </c>
      <c r="O2413" s="59"/>
      <c r="P2413" s="168">
        <f>O2413*H2413</f>
        <v>0</v>
      </c>
      <c r="Q2413" s="168">
        <v>0</v>
      </c>
      <c r="R2413" s="168">
        <f>Q2413*H2413</f>
        <v>0</v>
      </c>
      <c r="S2413" s="168">
        <v>0</v>
      </c>
      <c r="T2413" s="169">
        <f>S2413*H2413</f>
        <v>0</v>
      </c>
      <c r="U2413" s="33"/>
      <c r="V2413" s="33"/>
      <c r="W2413" s="33"/>
      <c r="X2413" s="33"/>
      <c r="Y2413" s="33"/>
      <c r="Z2413" s="33"/>
      <c r="AA2413" s="33"/>
      <c r="AB2413" s="33"/>
      <c r="AC2413" s="33"/>
      <c r="AD2413" s="33"/>
      <c r="AE2413" s="33"/>
      <c r="AR2413" s="170" t="s">
        <v>156</v>
      </c>
      <c r="AT2413" s="170" t="s">
        <v>152</v>
      </c>
      <c r="AU2413" s="170" t="s">
        <v>157</v>
      </c>
      <c r="AY2413" s="18" t="s">
        <v>150</v>
      </c>
      <c r="BE2413" s="171">
        <f>IF(N2413="základná",J2413,0)</f>
        <v>0</v>
      </c>
      <c r="BF2413" s="171">
        <f>IF(N2413="znížená",J2413,0)</f>
        <v>0</v>
      </c>
      <c r="BG2413" s="171">
        <f>IF(N2413="zákl. prenesená",J2413,0)</f>
        <v>0</v>
      </c>
      <c r="BH2413" s="171">
        <f>IF(N2413="zníž. prenesená",J2413,0)</f>
        <v>0</v>
      </c>
      <c r="BI2413" s="171">
        <f>IF(N2413="nulová",J2413,0)</f>
        <v>0</v>
      </c>
      <c r="BJ2413" s="18" t="s">
        <v>157</v>
      </c>
      <c r="BK2413" s="172">
        <f>ROUND(I2413*H2413,3)</f>
        <v>0</v>
      </c>
      <c r="BL2413" s="18" t="s">
        <v>156</v>
      </c>
      <c r="BM2413" s="170" t="s">
        <v>2521</v>
      </c>
    </row>
    <row r="2414" spans="1:65" s="13" customFormat="1" ht="11.25">
      <c r="B2414" s="173"/>
      <c r="D2414" s="174" t="s">
        <v>167</v>
      </c>
      <c r="E2414" s="175" t="s">
        <v>1</v>
      </c>
      <c r="F2414" s="176" t="s">
        <v>2522</v>
      </c>
      <c r="H2414" s="175" t="s">
        <v>1</v>
      </c>
      <c r="I2414" s="177"/>
      <c r="L2414" s="173"/>
      <c r="M2414" s="178"/>
      <c r="N2414" s="179"/>
      <c r="O2414" s="179"/>
      <c r="P2414" s="179"/>
      <c r="Q2414" s="179"/>
      <c r="R2414" s="179"/>
      <c r="S2414" s="179"/>
      <c r="T2414" s="180"/>
      <c r="AT2414" s="175" t="s">
        <v>167</v>
      </c>
      <c r="AU2414" s="175" t="s">
        <v>157</v>
      </c>
      <c r="AV2414" s="13" t="s">
        <v>81</v>
      </c>
      <c r="AW2414" s="13" t="s">
        <v>30</v>
      </c>
      <c r="AX2414" s="13" t="s">
        <v>76</v>
      </c>
      <c r="AY2414" s="175" t="s">
        <v>150</v>
      </c>
    </row>
    <row r="2415" spans="1:65" s="14" customFormat="1" ht="11.25">
      <c r="B2415" s="181"/>
      <c r="D2415" s="174" t="s">
        <v>167</v>
      </c>
      <c r="E2415" s="182" t="s">
        <v>1</v>
      </c>
      <c r="F2415" s="183" t="s">
        <v>2523</v>
      </c>
      <c r="H2415" s="184">
        <v>36.545999999999999</v>
      </c>
      <c r="I2415" s="185"/>
      <c r="L2415" s="181"/>
      <c r="M2415" s="186"/>
      <c r="N2415" s="187"/>
      <c r="O2415" s="187"/>
      <c r="P2415" s="187"/>
      <c r="Q2415" s="187"/>
      <c r="R2415" s="187"/>
      <c r="S2415" s="187"/>
      <c r="T2415" s="188"/>
      <c r="AT2415" s="182" t="s">
        <v>167</v>
      </c>
      <c r="AU2415" s="182" t="s">
        <v>157</v>
      </c>
      <c r="AV2415" s="14" t="s">
        <v>157</v>
      </c>
      <c r="AW2415" s="14" t="s">
        <v>30</v>
      </c>
      <c r="AX2415" s="14" t="s">
        <v>81</v>
      </c>
      <c r="AY2415" s="182" t="s">
        <v>150</v>
      </c>
    </row>
    <row r="2416" spans="1:65" s="2" customFormat="1" ht="24" customHeight="1">
      <c r="A2416" s="33"/>
      <c r="B2416" s="158"/>
      <c r="C2416" s="159" t="s">
        <v>2524</v>
      </c>
      <c r="D2416" s="159" t="s">
        <v>152</v>
      </c>
      <c r="E2416" s="160" t="s">
        <v>2525</v>
      </c>
      <c r="F2416" s="161" t="s">
        <v>1808</v>
      </c>
      <c r="G2416" s="162" t="s">
        <v>165</v>
      </c>
      <c r="H2416" s="163">
        <v>36.545999999999999</v>
      </c>
      <c r="I2416" s="164"/>
      <c r="J2416" s="163">
        <f>ROUND(I2416*H2416,3)</f>
        <v>0</v>
      </c>
      <c r="K2416" s="165"/>
      <c r="L2416" s="34"/>
      <c r="M2416" s="166" t="s">
        <v>1</v>
      </c>
      <c r="N2416" s="167" t="s">
        <v>42</v>
      </c>
      <c r="O2416" s="59"/>
      <c r="P2416" s="168">
        <f>O2416*H2416</f>
        <v>0</v>
      </c>
      <c r="Q2416" s="168">
        <v>0</v>
      </c>
      <c r="R2416" s="168">
        <f>Q2416*H2416</f>
        <v>0</v>
      </c>
      <c r="S2416" s="168">
        <v>0</v>
      </c>
      <c r="T2416" s="169">
        <f>S2416*H2416</f>
        <v>0</v>
      </c>
      <c r="U2416" s="33"/>
      <c r="V2416" s="33"/>
      <c r="W2416" s="33"/>
      <c r="X2416" s="33"/>
      <c r="Y2416" s="33"/>
      <c r="Z2416" s="33"/>
      <c r="AA2416" s="33"/>
      <c r="AB2416" s="33"/>
      <c r="AC2416" s="33"/>
      <c r="AD2416" s="33"/>
      <c r="AE2416" s="33"/>
      <c r="AR2416" s="170" t="s">
        <v>156</v>
      </c>
      <c r="AT2416" s="170" t="s">
        <v>152</v>
      </c>
      <c r="AU2416" s="170" t="s">
        <v>157</v>
      </c>
      <c r="AY2416" s="18" t="s">
        <v>150</v>
      </c>
      <c r="BE2416" s="171">
        <f>IF(N2416="základná",J2416,0)</f>
        <v>0</v>
      </c>
      <c r="BF2416" s="171">
        <f>IF(N2416="znížená",J2416,0)</f>
        <v>0</v>
      </c>
      <c r="BG2416" s="171">
        <f>IF(N2416="zákl. prenesená",J2416,0)</f>
        <v>0</v>
      </c>
      <c r="BH2416" s="171">
        <f>IF(N2416="zníž. prenesená",J2416,0)</f>
        <v>0</v>
      </c>
      <c r="BI2416" s="171">
        <f>IF(N2416="nulová",J2416,0)</f>
        <v>0</v>
      </c>
      <c r="BJ2416" s="18" t="s">
        <v>157</v>
      </c>
      <c r="BK2416" s="172">
        <f>ROUND(I2416*H2416,3)</f>
        <v>0</v>
      </c>
      <c r="BL2416" s="18" t="s">
        <v>156</v>
      </c>
      <c r="BM2416" s="170" t="s">
        <v>2526</v>
      </c>
    </row>
    <row r="2417" spans="1:65" s="2" customFormat="1" ht="16.5" customHeight="1">
      <c r="A2417" s="33"/>
      <c r="B2417" s="158"/>
      <c r="C2417" s="159" t="s">
        <v>2527</v>
      </c>
      <c r="D2417" s="159" t="s">
        <v>152</v>
      </c>
      <c r="E2417" s="160" t="s">
        <v>2528</v>
      </c>
      <c r="F2417" s="161" t="s">
        <v>2529</v>
      </c>
      <c r="G2417" s="162" t="s">
        <v>165</v>
      </c>
      <c r="H2417" s="163">
        <v>3.36</v>
      </c>
      <c r="I2417" s="164"/>
      <c r="J2417" s="163">
        <f>ROUND(I2417*H2417,3)</f>
        <v>0</v>
      </c>
      <c r="K2417" s="165"/>
      <c r="L2417" s="34"/>
      <c r="M2417" s="166" t="s">
        <v>1</v>
      </c>
      <c r="N2417" s="167" t="s">
        <v>42</v>
      </c>
      <c r="O2417" s="59"/>
      <c r="P2417" s="168">
        <f>O2417*H2417</f>
        <v>0</v>
      </c>
      <c r="Q2417" s="168">
        <v>0</v>
      </c>
      <c r="R2417" s="168">
        <f>Q2417*H2417</f>
        <v>0</v>
      </c>
      <c r="S2417" s="168">
        <v>0</v>
      </c>
      <c r="T2417" s="169">
        <f>S2417*H2417</f>
        <v>0</v>
      </c>
      <c r="U2417" s="33"/>
      <c r="V2417" s="33"/>
      <c r="W2417" s="33"/>
      <c r="X2417" s="33"/>
      <c r="Y2417" s="33"/>
      <c r="Z2417" s="33"/>
      <c r="AA2417" s="33"/>
      <c r="AB2417" s="33"/>
      <c r="AC2417" s="33"/>
      <c r="AD2417" s="33"/>
      <c r="AE2417" s="33"/>
      <c r="AR2417" s="170" t="s">
        <v>156</v>
      </c>
      <c r="AT2417" s="170" t="s">
        <v>152</v>
      </c>
      <c r="AU2417" s="170" t="s">
        <v>157</v>
      </c>
      <c r="AY2417" s="18" t="s">
        <v>150</v>
      </c>
      <c r="BE2417" s="171">
        <f>IF(N2417="základná",J2417,0)</f>
        <v>0</v>
      </c>
      <c r="BF2417" s="171">
        <f>IF(N2417="znížená",J2417,0)</f>
        <v>0</v>
      </c>
      <c r="BG2417" s="171">
        <f>IF(N2417="zákl. prenesená",J2417,0)</f>
        <v>0</v>
      </c>
      <c r="BH2417" s="171">
        <f>IF(N2417="zníž. prenesená",J2417,0)</f>
        <v>0</v>
      </c>
      <c r="BI2417" s="171">
        <f>IF(N2417="nulová",J2417,0)</f>
        <v>0</v>
      </c>
      <c r="BJ2417" s="18" t="s">
        <v>157</v>
      </c>
      <c r="BK2417" s="172">
        <f>ROUND(I2417*H2417,3)</f>
        <v>0</v>
      </c>
      <c r="BL2417" s="18" t="s">
        <v>156</v>
      </c>
      <c r="BM2417" s="170" t="s">
        <v>2530</v>
      </c>
    </row>
    <row r="2418" spans="1:65" s="13" customFormat="1" ht="11.25">
      <c r="B2418" s="173"/>
      <c r="D2418" s="174" t="s">
        <v>167</v>
      </c>
      <c r="E2418" s="175" t="s">
        <v>1</v>
      </c>
      <c r="F2418" s="176" t="s">
        <v>2531</v>
      </c>
      <c r="H2418" s="175" t="s">
        <v>1</v>
      </c>
      <c r="I2418" s="177"/>
      <c r="L2418" s="173"/>
      <c r="M2418" s="178"/>
      <c r="N2418" s="179"/>
      <c r="O2418" s="179"/>
      <c r="P2418" s="179"/>
      <c r="Q2418" s="179"/>
      <c r="R2418" s="179"/>
      <c r="S2418" s="179"/>
      <c r="T2418" s="180"/>
      <c r="AT2418" s="175" t="s">
        <v>167</v>
      </c>
      <c r="AU2418" s="175" t="s">
        <v>157</v>
      </c>
      <c r="AV2418" s="13" t="s">
        <v>81</v>
      </c>
      <c r="AW2418" s="13" t="s">
        <v>30</v>
      </c>
      <c r="AX2418" s="13" t="s">
        <v>76</v>
      </c>
      <c r="AY2418" s="175" t="s">
        <v>150</v>
      </c>
    </row>
    <row r="2419" spans="1:65" s="14" customFormat="1" ht="11.25">
      <c r="B2419" s="181"/>
      <c r="D2419" s="174" t="s">
        <v>167</v>
      </c>
      <c r="E2419" s="182" t="s">
        <v>1</v>
      </c>
      <c r="F2419" s="183" t="s">
        <v>2532</v>
      </c>
      <c r="H2419" s="184">
        <v>3.36</v>
      </c>
      <c r="I2419" s="185"/>
      <c r="L2419" s="181"/>
      <c r="M2419" s="186"/>
      <c r="N2419" s="187"/>
      <c r="O2419" s="187"/>
      <c r="P2419" s="187"/>
      <c r="Q2419" s="187"/>
      <c r="R2419" s="187"/>
      <c r="S2419" s="187"/>
      <c r="T2419" s="188"/>
      <c r="AT2419" s="182" t="s">
        <v>167</v>
      </c>
      <c r="AU2419" s="182" t="s">
        <v>157</v>
      </c>
      <c r="AV2419" s="14" t="s">
        <v>157</v>
      </c>
      <c r="AW2419" s="14" t="s">
        <v>30</v>
      </c>
      <c r="AX2419" s="14" t="s">
        <v>81</v>
      </c>
      <c r="AY2419" s="182" t="s">
        <v>150</v>
      </c>
    </row>
    <row r="2420" spans="1:65" s="2" customFormat="1" ht="16.5" customHeight="1">
      <c r="A2420" s="33"/>
      <c r="B2420" s="158"/>
      <c r="C2420" s="159" t="s">
        <v>2533</v>
      </c>
      <c r="D2420" s="159" t="s">
        <v>152</v>
      </c>
      <c r="E2420" s="160" t="s">
        <v>2534</v>
      </c>
      <c r="F2420" s="161" t="s">
        <v>2535</v>
      </c>
      <c r="G2420" s="162" t="s">
        <v>165</v>
      </c>
      <c r="H2420" s="163">
        <v>3.36</v>
      </c>
      <c r="I2420" s="164"/>
      <c r="J2420" s="163">
        <f>ROUND(I2420*H2420,3)</f>
        <v>0</v>
      </c>
      <c r="K2420" s="165"/>
      <c r="L2420" s="34"/>
      <c r="M2420" s="166" t="s">
        <v>1</v>
      </c>
      <c r="N2420" s="167" t="s">
        <v>42</v>
      </c>
      <c r="O2420" s="59"/>
      <c r="P2420" s="168">
        <f>O2420*H2420</f>
        <v>0</v>
      </c>
      <c r="Q2420" s="168">
        <v>0</v>
      </c>
      <c r="R2420" s="168">
        <f>Q2420*H2420</f>
        <v>0</v>
      </c>
      <c r="S2420" s="168">
        <v>0</v>
      </c>
      <c r="T2420" s="169">
        <f>S2420*H2420</f>
        <v>0</v>
      </c>
      <c r="U2420" s="33"/>
      <c r="V2420" s="33"/>
      <c r="W2420" s="33"/>
      <c r="X2420" s="33"/>
      <c r="Y2420" s="33"/>
      <c r="Z2420" s="33"/>
      <c r="AA2420" s="33"/>
      <c r="AB2420" s="33"/>
      <c r="AC2420" s="33"/>
      <c r="AD2420" s="33"/>
      <c r="AE2420" s="33"/>
      <c r="AR2420" s="170" t="s">
        <v>156</v>
      </c>
      <c r="AT2420" s="170" t="s">
        <v>152</v>
      </c>
      <c r="AU2420" s="170" t="s">
        <v>157</v>
      </c>
      <c r="AY2420" s="18" t="s">
        <v>150</v>
      </c>
      <c r="BE2420" s="171">
        <f>IF(N2420="základná",J2420,0)</f>
        <v>0</v>
      </c>
      <c r="BF2420" s="171">
        <f>IF(N2420="znížená",J2420,0)</f>
        <v>0</v>
      </c>
      <c r="BG2420" s="171">
        <f>IF(N2420="zákl. prenesená",J2420,0)</f>
        <v>0</v>
      </c>
      <c r="BH2420" s="171">
        <f>IF(N2420="zníž. prenesená",J2420,0)</f>
        <v>0</v>
      </c>
      <c r="BI2420" s="171">
        <f>IF(N2420="nulová",J2420,0)</f>
        <v>0</v>
      </c>
      <c r="BJ2420" s="18" t="s">
        <v>157</v>
      </c>
      <c r="BK2420" s="172">
        <f>ROUND(I2420*H2420,3)</f>
        <v>0</v>
      </c>
      <c r="BL2420" s="18" t="s">
        <v>156</v>
      </c>
      <c r="BM2420" s="170" t="s">
        <v>2536</v>
      </c>
    </row>
    <row r="2421" spans="1:65" s="2" customFormat="1" ht="16.5" customHeight="1">
      <c r="A2421" s="33"/>
      <c r="B2421" s="158"/>
      <c r="C2421" s="159" t="s">
        <v>2537</v>
      </c>
      <c r="D2421" s="159" t="s">
        <v>152</v>
      </c>
      <c r="E2421" s="160" t="s">
        <v>2538</v>
      </c>
      <c r="F2421" s="161" t="s">
        <v>2539</v>
      </c>
      <c r="G2421" s="162" t="s">
        <v>165</v>
      </c>
      <c r="H2421" s="163">
        <v>10</v>
      </c>
      <c r="I2421" s="164"/>
      <c r="J2421" s="163">
        <f>ROUND(I2421*H2421,3)</f>
        <v>0</v>
      </c>
      <c r="K2421" s="165"/>
      <c r="L2421" s="34"/>
      <c r="M2421" s="166" t="s">
        <v>1</v>
      </c>
      <c r="N2421" s="167" t="s">
        <v>42</v>
      </c>
      <c r="O2421" s="59"/>
      <c r="P2421" s="168">
        <f>O2421*H2421</f>
        <v>0</v>
      </c>
      <c r="Q2421" s="168">
        <v>0</v>
      </c>
      <c r="R2421" s="168">
        <f>Q2421*H2421</f>
        <v>0</v>
      </c>
      <c r="S2421" s="168">
        <v>0</v>
      </c>
      <c r="T2421" s="169">
        <f>S2421*H2421</f>
        <v>0</v>
      </c>
      <c r="U2421" s="33"/>
      <c r="V2421" s="33"/>
      <c r="W2421" s="33"/>
      <c r="X2421" s="33"/>
      <c r="Y2421" s="33"/>
      <c r="Z2421" s="33"/>
      <c r="AA2421" s="33"/>
      <c r="AB2421" s="33"/>
      <c r="AC2421" s="33"/>
      <c r="AD2421" s="33"/>
      <c r="AE2421" s="33"/>
      <c r="AR2421" s="170" t="s">
        <v>156</v>
      </c>
      <c r="AT2421" s="170" t="s">
        <v>152</v>
      </c>
      <c r="AU2421" s="170" t="s">
        <v>157</v>
      </c>
      <c r="AY2421" s="18" t="s">
        <v>150</v>
      </c>
      <c r="BE2421" s="171">
        <f>IF(N2421="základná",J2421,0)</f>
        <v>0</v>
      </c>
      <c r="BF2421" s="171">
        <f>IF(N2421="znížená",J2421,0)</f>
        <v>0</v>
      </c>
      <c r="BG2421" s="171">
        <f>IF(N2421="zákl. prenesená",J2421,0)</f>
        <v>0</v>
      </c>
      <c r="BH2421" s="171">
        <f>IF(N2421="zníž. prenesená",J2421,0)</f>
        <v>0</v>
      </c>
      <c r="BI2421" s="171">
        <f>IF(N2421="nulová",J2421,0)</f>
        <v>0</v>
      </c>
      <c r="BJ2421" s="18" t="s">
        <v>157</v>
      </c>
      <c r="BK2421" s="172">
        <f>ROUND(I2421*H2421,3)</f>
        <v>0</v>
      </c>
      <c r="BL2421" s="18" t="s">
        <v>156</v>
      </c>
      <c r="BM2421" s="170" t="s">
        <v>2540</v>
      </c>
    </row>
    <row r="2422" spans="1:65" s="13" customFormat="1" ht="11.25">
      <c r="B2422" s="173"/>
      <c r="D2422" s="174" t="s">
        <v>167</v>
      </c>
      <c r="E2422" s="175" t="s">
        <v>1</v>
      </c>
      <c r="F2422" s="176" t="s">
        <v>2541</v>
      </c>
      <c r="H2422" s="175" t="s">
        <v>1</v>
      </c>
      <c r="I2422" s="177"/>
      <c r="L2422" s="173"/>
      <c r="M2422" s="178"/>
      <c r="N2422" s="179"/>
      <c r="O2422" s="179"/>
      <c r="P2422" s="179"/>
      <c r="Q2422" s="179"/>
      <c r="R2422" s="179"/>
      <c r="S2422" s="179"/>
      <c r="T2422" s="180"/>
      <c r="AT2422" s="175" t="s">
        <v>167</v>
      </c>
      <c r="AU2422" s="175" t="s">
        <v>157</v>
      </c>
      <c r="AV2422" s="13" t="s">
        <v>81</v>
      </c>
      <c r="AW2422" s="13" t="s">
        <v>30</v>
      </c>
      <c r="AX2422" s="13" t="s">
        <v>76</v>
      </c>
      <c r="AY2422" s="175" t="s">
        <v>150</v>
      </c>
    </row>
    <row r="2423" spans="1:65" s="14" customFormat="1" ht="11.25">
      <c r="B2423" s="181"/>
      <c r="D2423" s="174" t="s">
        <v>167</v>
      </c>
      <c r="E2423" s="182" t="s">
        <v>1</v>
      </c>
      <c r="F2423" s="183" t="s">
        <v>2542</v>
      </c>
      <c r="H2423" s="184">
        <v>10</v>
      </c>
      <c r="I2423" s="185"/>
      <c r="L2423" s="181"/>
      <c r="M2423" s="186"/>
      <c r="N2423" s="187"/>
      <c r="O2423" s="187"/>
      <c r="P2423" s="187"/>
      <c r="Q2423" s="187"/>
      <c r="R2423" s="187"/>
      <c r="S2423" s="187"/>
      <c r="T2423" s="188"/>
      <c r="AT2423" s="182" t="s">
        <v>167</v>
      </c>
      <c r="AU2423" s="182" t="s">
        <v>157</v>
      </c>
      <c r="AV2423" s="14" t="s">
        <v>157</v>
      </c>
      <c r="AW2423" s="14" t="s">
        <v>30</v>
      </c>
      <c r="AX2423" s="14" t="s">
        <v>81</v>
      </c>
      <c r="AY2423" s="182" t="s">
        <v>150</v>
      </c>
    </row>
    <row r="2424" spans="1:65" s="2" customFormat="1" ht="24" customHeight="1">
      <c r="A2424" s="33"/>
      <c r="B2424" s="158"/>
      <c r="C2424" s="159" t="s">
        <v>2543</v>
      </c>
      <c r="D2424" s="159" t="s">
        <v>152</v>
      </c>
      <c r="E2424" s="160" t="s">
        <v>2544</v>
      </c>
      <c r="F2424" s="161" t="s">
        <v>2545</v>
      </c>
      <c r="G2424" s="162" t="s">
        <v>165</v>
      </c>
      <c r="H2424" s="163">
        <v>10</v>
      </c>
      <c r="I2424" s="164"/>
      <c r="J2424" s="163">
        <f>ROUND(I2424*H2424,3)</f>
        <v>0</v>
      </c>
      <c r="K2424" s="165"/>
      <c r="L2424" s="34"/>
      <c r="M2424" s="166" t="s">
        <v>1</v>
      </c>
      <c r="N2424" s="167" t="s">
        <v>42</v>
      </c>
      <c r="O2424" s="59"/>
      <c r="P2424" s="168">
        <f>O2424*H2424</f>
        <v>0</v>
      </c>
      <c r="Q2424" s="168">
        <v>0</v>
      </c>
      <c r="R2424" s="168">
        <f>Q2424*H2424</f>
        <v>0</v>
      </c>
      <c r="S2424" s="168">
        <v>0</v>
      </c>
      <c r="T2424" s="169">
        <f>S2424*H2424</f>
        <v>0</v>
      </c>
      <c r="U2424" s="33"/>
      <c r="V2424" s="33"/>
      <c r="W2424" s="33"/>
      <c r="X2424" s="33"/>
      <c r="Y2424" s="33"/>
      <c r="Z2424" s="33"/>
      <c r="AA2424" s="33"/>
      <c r="AB2424" s="33"/>
      <c r="AC2424" s="33"/>
      <c r="AD2424" s="33"/>
      <c r="AE2424" s="33"/>
      <c r="AR2424" s="170" t="s">
        <v>156</v>
      </c>
      <c r="AT2424" s="170" t="s">
        <v>152</v>
      </c>
      <c r="AU2424" s="170" t="s">
        <v>157</v>
      </c>
      <c r="AY2424" s="18" t="s">
        <v>150</v>
      </c>
      <c r="BE2424" s="171">
        <f>IF(N2424="základná",J2424,0)</f>
        <v>0</v>
      </c>
      <c r="BF2424" s="171">
        <f>IF(N2424="znížená",J2424,0)</f>
        <v>0</v>
      </c>
      <c r="BG2424" s="171">
        <f>IF(N2424="zákl. prenesená",J2424,0)</f>
        <v>0</v>
      </c>
      <c r="BH2424" s="171">
        <f>IF(N2424="zníž. prenesená",J2424,0)</f>
        <v>0</v>
      </c>
      <c r="BI2424" s="171">
        <f>IF(N2424="nulová",J2424,0)</f>
        <v>0</v>
      </c>
      <c r="BJ2424" s="18" t="s">
        <v>157</v>
      </c>
      <c r="BK2424" s="172">
        <f>ROUND(I2424*H2424,3)</f>
        <v>0</v>
      </c>
      <c r="BL2424" s="18" t="s">
        <v>156</v>
      </c>
      <c r="BM2424" s="170" t="s">
        <v>2546</v>
      </c>
    </row>
    <row r="2425" spans="1:65" s="2" customFormat="1" ht="24" customHeight="1">
      <c r="A2425" s="33"/>
      <c r="B2425" s="158"/>
      <c r="C2425" s="159" t="s">
        <v>2547</v>
      </c>
      <c r="D2425" s="159" t="s">
        <v>152</v>
      </c>
      <c r="E2425" s="160" t="s">
        <v>2548</v>
      </c>
      <c r="F2425" s="161" t="s">
        <v>179</v>
      </c>
      <c r="G2425" s="162" t="s">
        <v>165</v>
      </c>
      <c r="H2425" s="163">
        <v>14.866</v>
      </c>
      <c r="I2425" s="164"/>
      <c r="J2425" s="163">
        <f>ROUND(I2425*H2425,3)</f>
        <v>0</v>
      </c>
      <c r="K2425" s="165"/>
      <c r="L2425" s="34"/>
      <c r="M2425" s="166" t="s">
        <v>1</v>
      </c>
      <c r="N2425" s="167" t="s">
        <v>42</v>
      </c>
      <c r="O2425" s="59"/>
      <c r="P2425" s="168">
        <f>O2425*H2425</f>
        <v>0</v>
      </c>
      <c r="Q2425" s="168">
        <v>0</v>
      </c>
      <c r="R2425" s="168">
        <f>Q2425*H2425</f>
        <v>0</v>
      </c>
      <c r="S2425" s="168">
        <v>0</v>
      </c>
      <c r="T2425" s="169">
        <f>S2425*H2425</f>
        <v>0</v>
      </c>
      <c r="U2425" s="33"/>
      <c r="V2425" s="33"/>
      <c r="W2425" s="33"/>
      <c r="X2425" s="33"/>
      <c r="Y2425" s="33"/>
      <c r="Z2425" s="33"/>
      <c r="AA2425" s="33"/>
      <c r="AB2425" s="33"/>
      <c r="AC2425" s="33"/>
      <c r="AD2425" s="33"/>
      <c r="AE2425" s="33"/>
      <c r="AR2425" s="170" t="s">
        <v>156</v>
      </c>
      <c r="AT2425" s="170" t="s">
        <v>152</v>
      </c>
      <c r="AU2425" s="170" t="s">
        <v>157</v>
      </c>
      <c r="AY2425" s="18" t="s">
        <v>150</v>
      </c>
      <c r="BE2425" s="171">
        <f>IF(N2425="základná",J2425,0)</f>
        <v>0</v>
      </c>
      <c r="BF2425" s="171">
        <f>IF(N2425="znížená",J2425,0)</f>
        <v>0</v>
      </c>
      <c r="BG2425" s="171">
        <f>IF(N2425="zákl. prenesená",J2425,0)</f>
        <v>0</v>
      </c>
      <c r="BH2425" s="171">
        <f>IF(N2425="zníž. prenesená",J2425,0)</f>
        <v>0</v>
      </c>
      <c r="BI2425" s="171">
        <f>IF(N2425="nulová",J2425,0)</f>
        <v>0</v>
      </c>
      <c r="BJ2425" s="18" t="s">
        <v>157</v>
      </c>
      <c r="BK2425" s="172">
        <f>ROUND(I2425*H2425,3)</f>
        <v>0</v>
      </c>
      <c r="BL2425" s="18" t="s">
        <v>156</v>
      </c>
      <c r="BM2425" s="170" t="s">
        <v>2549</v>
      </c>
    </row>
    <row r="2426" spans="1:65" s="13" customFormat="1" ht="11.25">
      <c r="B2426" s="173"/>
      <c r="D2426" s="174" t="s">
        <v>167</v>
      </c>
      <c r="E2426" s="175" t="s">
        <v>1</v>
      </c>
      <c r="F2426" s="176" t="s">
        <v>2550</v>
      </c>
      <c r="H2426" s="175" t="s">
        <v>1</v>
      </c>
      <c r="I2426" s="177"/>
      <c r="L2426" s="173"/>
      <c r="M2426" s="178"/>
      <c r="N2426" s="179"/>
      <c r="O2426" s="179"/>
      <c r="P2426" s="179"/>
      <c r="Q2426" s="179"/>
      <c r="R2426" s="179"/>
      <c r="S2426" s="179"/>
      <c r="T2426" s="180"/>
      <c r="AT2426" s="175" t="s">
        <v>167</v>
      </c>
      <c r="AU2426" s="175" t="s">
        <v>157</v>
      </c>
      <c r="AV2426" s="13" t="s">
        <v>81</v>
      </c>
      <c r="AW2426" s="13" t="s">
        <v>30</v>
      </c>
      <c r="AX2426" s="13" t="s">
        <v>76</v>
      </c>
      <c r="AY2426" s="175" t="s">
        <v>150</v>
      </c>
    </row>
    <row r="2427" spans="1:65" s="14" customFormat="1" ht="11.25">
      <c r="B2427" s="181"/>
      <c r="D2427" s="174" t="s">
        <v>167</v>
      </c>
      <c r="E2427" s="182" t="s">
        <v>1</v>
      </c>
      <c r="F2427" s="183" t="s">
        <v>2551</v>
      </c>
      <c r="H2427" s="184">
        <v>49.905999999999999</v>
      </c>
      <c r="I2427" s="185"/>
      <c r="L2427" s="181"/>
      <c r="M2427" s="186"/>
      <c r="N2427" s="187"/>
      <c r="O2427" s="187"/>
      <c r="P2427" s="187"/>
      <c r="Q2427" s="187"/>
      <c r="R2427" s="187"/>
      <c r="S2427" s="187"/>
      <c r="T2427" s="188"/>
      <c r="AT2427" s="182" t="s">
        <v>167</v>
      </c>
      <c r="AU2427" s="182" t="s">
        <v>157</v>
      </c>
      <c r="AV2427" s="14" t="s">
        <v>157</v>
      </c>
      <c r="AW2427" s="14" t="s">
        <v>30</v>
      </c>
      <c r="AX2427" s="14" t="s">
        <v>76</v>
      </c>
      <c r="AY2427" s="182" t="s">
        <v>150</v>
      </c>
    </row>
    <row r="2428" spans="1:65" s="13" customFormat="1" ht="11.25">
      <c r="B2428" s="173"/>
      <c r="D2428" s="174" t="s">
        <v>167</v>
      </c>
      <c r="E2428" s="175" t="s">
        <v>1</v>
      </c>
      <c r="F2428" s="176" t="s">
        <v>1826</v>
      </c>
      <c r="H2428" s="175" t="s">
        <v>1</v>
      </c>
      <c r="I2428" s="177"/>
      <c r="L2428" s="173"/>
      <c r="M2428" s="178"/>
      <c r="N2428" s="179"/>
      <c r="O2428" s="179"/>
      <c r="P2428" s="179"/>
      <c r="Q2428" s="179"/>
      <c r="R2428" s="179"/>
      <c r="S2428" s="179"/>
      <c r="T2428" s="180"/>
      <c r="AT2428" s="175" t="s">
        <v>167</v>
      </c>
      <c r="AU2428" s="175" t="s">
        <v>157</v>
      </c>
      <c r="AV2428" s="13" t="s">
        <v>81</v>
      </c>
      <c r="AW2428" s="13" t="s">
        <v>30</v>
      </c>
      <c r="AX2428" s="13" t="s">
        <v>76</v>
      </c>
      <c r="AY2428" s="175" t="s">
        <v>150</v>
      </c>
    </row>
    <row r="2429" spans="1:65" s="14" customFormat="1" ht="11.25">
      <c r="B2429" s="181"/>
      <c r="D2429" s="174" t="s">
        <v>167</v>
      </c>
      <c r="E2429" s="182" t="s">
        <v>1</v>
      </c>
      <c r="F2429" s="183" t="s">
        <v>2552</v>
      </c>
      <c r="H2429" s="184">
        <v>-35.04</v>
      </c>
      <c r="I2429" s="185"/>
      <c r="L2429" s="181"/>
      <c r="M2429" s="186"/>
      <c r="N2429" s="187"/>
      <c r="O2429" s="187"/>
      <c r="P2429" s="187"/>
      <c r="Q2429" s="187"/>
      <c r="R2429" s="187"/>
      <c r="S2429" s="187"/>
      <c r="T2429" s="188"/>
      <c r="AT2429" s="182" t="s">
        <v>167</v>
      </c>
      <c r="AU2429" s="182" t="s">
        <v>157</v>
      </c>
      <c r="AV2429" s="14" t="s">
        <v>157</v>
      </c>
      <c r="AW2429" s="14" t="s">
        <v>30</v>
      </c>
      <c r="AX2429" s="14" t="s">
        <v>76</v>
      </c>
      <c r="AY2429" s="182" t="s">
        <v>150</v>
      </c>
    </row>
    <row r="2430" spans="1:65" s="15" customFormat="1" ht="11.25">
      <c r="B2430" s="189"/>
      <c r="D2430" s="174" t="s">
        <v>167</v>
      </c>
      <c r="E2430" s="190" t="s">
        <v>1</v>
      </c>
      <c r="F2430" s="191" t="s">
        <v>173</v>
      </c>
      <c r="H2430" s="192">
        <v>14.866</v>
      </c>
      <c r="I2430" s="193"/>
      <c r="L2430" s="189"/>
      <c r="M2430" s="194"/>
      <c r="N2430" s="195"/>
      <c r="O2430" s="195"/>
      <c r="P2430" s="195"/>
      <c r="Q2430" s="195"/>
      <c r="R2430" s="195"/>
      <c r="S2430" s="195"/>
      <c r="T2430" s="196"/>
      <c r="AT2430" s="190" t="s">
        <v>167</v>
      </c>
      <c r="AU2430" s="190" t="s">
        <v>157</v>
      </c>
      <c r="AV2430" s="15" t="s">
        <v>156</v>
      </c>
      <c r="AW2430" s="15" t="s">
        <v>30</v>
      </c>
      <c r="AX2430" s="15" t="s">
        <v>81</v>
      </c>
      <c r="AY2430" s="190" t="s">
        <v>150</v>
      </c>
    </row>
    <row r="2431" spans="1:65" s="2" customFormat="1" ht="36" customHeight="1">
      <c r="A2431" s="33"/>
      <c r="B2431" s="158"/>
      <c r="C2431" s="159" t="s">
        <v>2553</v>
      </c>
      <c r="D2431" s="159" t="s">
        <v>152</v>
      </c>
      <c r="E2431" s="160" t="s">
        <v>2554</v>
      </c>
      <c r="F2431" s="161" t="s">
        <v>183</v>
      </c>
      <c r="G2431" s="162" t="s">
        <v>165</v>
      </c>
      <c r="H2431" s="163">
        <v>14.866</v>
      </c>
      <c r="I2431" s="164"/>
      <c r="J2431" s="163">
        <f>ROUND(I2431*H2431,3)</f>
        <v>0</v>
      </c>
      <c r="K2431" s="165"/>
      <c r="L2431" s="34"/>
      <c r="M2431" s="166" t="s">
        <v>1</v>
      </c>
      <c r="N2431" s="167" t="s">
        <v>42</v>
      </c>
      <c r="O2431" s="59"/>
      <c r="P2431" s="168">
        <f>O2431*H2431</f>
        <v>0</v>
      </c>
      <c r="Q2431" s="168">
        <v>0</v>
      </c>
      <c r="R2431" s="168">
        <f>Q2431*H2431</f>
        <v>0</v>
      </c>
      <c r="S2431" s="168">
        <v>0</v>
      </c>
      <c r="T2431" s="169">
        <f>S2431*H2431</f>
        <v>0</v>
      </c>
      <c r="U2431" s="33"/>
      <c r="V2431" s="33"/>
      <c r="W2431" s="33"/>
      <c r="X2431" s="33"/>
      <c r="Y2431" s="33"/>
      <c r="Z2431" s="33"/>
      <c r="AA2431" s="33"/>
      <c r="AB2431" s="33"/>
      <c r="AC2431" s="33"/>
      <c r="AD2431" s="33"/>
      <c r="AE2431" s="33"/>
      <c r="AR2431" s="170" t="s">
        <v>156</v>
      </c>
      <c r="AT2431" s="170" t="s">
        <v>152</v>
      </c>
      <c r="AU2431" s="170" t="s">
        <v>157</v>
      </c>
      <c r="AY2431" s="18" t="s">
        <v>150</v>
      </c>
      <c r="BE2431" s="171">
        <f>IF(N2431="základná",J2431,0)</f>
        <v>0</v>
      </c>
      <c r="BF2431" s="171">
        <f>IF(N2431="znížená",J2431,0)</f>
        <v>0</v>
      </c>
      <c r="BG2431" s="171">
        <f>IF(N2431="zákl. prenesená",J2431,0)</f>
        <v>0</v>
      </c>
      <c r="BH2431" s="171">
        <f>IF(N2431="zníž. prenesená",J2431,0)</f>
        <v>0</v>
      </c>
      <c r="BI2431" s="171">
        <f>IF(N2431="nulová",J2431,0)</f>
        <v>0</v>
      </c>
      <c r="BJ2431" s="18" t="s">
        <v>157</v>
      </c>
      <c r="BK2431" s="172">
        <f>ROUND(I2431*H2431,3)</f>
        <v>0</v>
      </c>
      <c r="BL2431" s="18" t="s">
        <v>156</v>
      </c>
      <c r="BM2431" s="170" t="s">
        <v>2555</v>
      </c>
    </row>
    <row r="2432" spans="1:65" s="2" customFormat="1" ht="24" customHeight="1">
      <c r="A2432" s="33"/>
      <c r="B2432" s="158"/>
      <c r="C2432" s="159" t="s">
        <v>2556</v>
      </c>
      <c r="D2432" s="159" t="s">
        <v>152</v>
      </c>
      <c r="E2432" s="160" t="s">
        <v>2557</v>
      </c>
      <c r="F2432" s="161" t="s">
        <v>187</v>
      </c>
      <c r="G2432" s="162" t="s">
        <v>165</v>
      </c>
      <c r="H2432" s="163">
        <v>14.866</v>
      </c>
      <c r="I2432" s="164"/>
      <c r="J2432" s="163">
        <f>ROUND(I2432*H2432,3)</f>
        <v>0</v>
      </c>
      <c r="K2432" s="165"/>
      <c r="L2432" s="34"/>
      <c r="M2432" s="166" t="s">
        <v>1</v>
      </c>
      <c r="N2432" s="167" t="s">
        <v>42</v>
      </c>
      <c r="O2432" s="59"/>
      <c r="P2432" s="168">
        <f>O2432*H2432</f>
        <v>0</v>
      </c>
      <c r="Q2432" s="168">
        <v>0</v>
      </c>
      <c r="R2432" s="168">
        <f>Q2432*H2432</f>
        <v>0</v>
      </c>
      <c r="S2432" s="168">
        <v>0</v>
      </c>
      <c r="T2432" s="169">
        <f>S2432*H2432</f>
        <v>0</v>
      </c>
      <c r="U2432" s="33"/>
      <c r="V2432" s="33"/>
      <c r="W2432" s="33"/>
      <c r="X2432" s="33"/>
      <c r="Y2432" s="33"/>
      <c r="Z2432" s="33"/>
      <c r="AA2432" s="33"/>
      <c r="AB2432" s="33"/>
      <c r="AC2432" s="33"/>
      <c r="AD2432" s="33"/>
      <c r="AE2432" s="33"/>
      <c r="AR2432" s="170" t="s">
        <v>156</v>
      </c>
      <c r="AT2432" s="170" t="s">
        <v>152</v>
      </c>
      <c r="AU2432" s="170" t="s">
        <v>157</v>
      </c>
      <c r="AY2432" s="18" t="s">
        <v>150</v>
      </c>
      <c r="BE2432" s="171">
        <f>IF(N2432="základná",J2432,0)</f>
        <v>0</v>
      </c>
      <c r="BF2432" s="171">
        <f>IF(N2432="znížená",J2432,0)</f>
        <v>0</v>
      </c>
      <c r="BG2432" s="171">
        <f>IF(N2432="zákl. prenesená",J2432,0)</f>
        <v>0</v>
      </c>
      <c r="BH2432" s="171">
        <f>IF(N2432="zníž. prenesená",J2432,0)</f>
        <v>0</v>
      </c>
      <c r="BI2432" s="171">
        <f>IF(N2432="nulová",J2432,0)</f>
        <v>0</v>
      </c>
      <c r="BJ2432" s="18" t="s">
        <v>157</v>
      </c>
      <c r="BK2432" s="172">
        <f>ROUND(I2432*H2432,3)</f>
        <v>0</v>
      </c>
      <c r="BL2432" s="18" t="s">
        <v>156</v>
      </c>
      <c r="BM2432" s="170" t="s">
        <v>2558</v>
      </c>
    </row>
    <row r="2433" spans="1:65" s="2" customFormat="1" ht="16.5" customHeight="1">
      <c r="A2433" s="33"/>
      <c r="B2433" s="158"/>
      <c r="C2433" s="159" t="s">
        <v>2559</v>
      </c>
      <c r="D2433" s="159" t="s">
        <v>152</v>
      </c>
      <c r="E2433" s="160" t="s">
        <v>2560</v>
      </c>
      <c r="F2433" s="161" t="s">
        <v>191</v>
      </c>
      <c r="G2433" s="162" t="s">
        <v>165</v>
      </c>
      <c r="H2433" s="163">
        <v>14.866</v>
      </c>
      <c r="I2433" s="164"/>
      <c r="J2433" s="163">
        <f>ROUND(I2433*H2433,3)</f>
        <v>0</v>
      </c>
      <c r="K2433" s="165"/>
      <c r="L2433" s="34"/>
      <c r="M2433" s="166" t="s">
        <v>1</v>
      </c>
      <c r="N2433" s="167" t="s">
        <v>42</v>
      </c>
      <c r="O2433" s="59"/>
      <c r="P2433" s="168">
        <f>O2433*H2433</f>
        <v>0</v>
      </c>
      <c r="Q2433" s="168">
        <v>0</v>
      </c>
      <c r="R2433" s="168">
        <f>Q2433*H2433</f>
        <v>0</v>
      </c>
      <c r="S2433" s="168">
        <v>0</v>
      </c>
      <c r="T2433" s="169">
        <f>S2433*H2433</f>
        <v>0</v>
      </c>
      <c r="U2433" s="33"/>
      <c r="V2433" s="33"/>
      <c r="W2433" s="33"/>
      <c r="X2433" s="33"/>
      <c r="Y2433" s="33"/>
      <c r="Z2433" s="33"/>
      <c r="AA2433" s="33"/>
      <c r="AB2433" s="33"/>
      <c r="AC2433" s="33"/>
      <c r="AD2433" s="33"/>
      <c r="AE2433" s="33"/>
      <c r="AR2433" s="170" t="s">
        <v>156</v>
      </c>
      <c r="AT2433" s="170" t="s">
        <v>152</v>
      </c>
      <c r="AU2433" s="170" t="s">
        <v>157</v>
      </c>
      <c r="AY2433" s="18" t="s">
        <v>150</v>
      </c>
      <c r="BE2433" s="171">
        <f>IF(N2433="základná",J2433,0)</f>
        <v>0</v>
      </c>
      <c r="BF2433" s="171">
        <f>IF(N2433="znížená",J2433,0)</f>
        <v>0</v>
      </c>
      <c r="BG2433" s="171">
        <f>IF(N2433="zákl. prenesená",J2433,0)</f>
        <v>0</v>
      </c>
      <c r="BH2433" s="171">
        <f>IF(N2433="zníž. prenesená",J2433,0)</f>
        <v>0</v>
      </c>
      <c r="BI2433" s="171">
        <f>IF(N2433="nulová",J2433,0)</f>
        <v>0</v>
      </c>
      <c r="BJ2433" s="18" t="s">
        <v>157</v>
      </c>
      <c r="BK2433" s="172">
        <f>ROUND(I2433*H2433,3)</f>
        <v>0</v>
      </c>
      <c r="BL2433" s="18" t="s">
        <v>156</v>
      </c>
      <c r="BM2433" s="170" t="s">
        <v>2561</v>
      </c>
    </row>
    <row r="2434" spans="1:65" s="2" customFormat="1" ht="24" customHeight="1">
      <c r="A2434" s="33"/>
      <c r="B2434" s="158"/>
      <c r="C2434" s="159" t="s">
        <v>2562</v>
      </c>
      <c r="D2434" s="159" t="s">
        <v>152</v>
      </c>
      <c r="E2434" s="160" t="s">
        <v>194</v>
      </c>
      <c r="F2434" s="161" t="s">
        <v>195</v>
      </c>
      <c r="G2434" s="162" t="s">
        <v>196</v>
      </c>
      <c r="H2434" s="163">
        <v>25.271999999999998</v>
      </c>
      <c r="I2434" s="164"/>
      <c r="J2434" s="163">
        <f>ROUND(I2434*H2434,3)</f>
        <v>0</v>
      </c>
      <c r="K2434" s="165"/>
      <c r="L2434" s="34"/>
      <c r="M2434" s="166" t="s">
        <v>1</v>
      </c>
      <c r="N2434" s="167" t="s">
        <v>42</v>
      </c>
      <c r="O2434" s="59"/>
      <c r="P2434" s="168">
        <f>O2434*H2434</f>
        <v>0</v>
      </c>
      <c r="Q2434" s="168">
        <v>0</v>
      </c>
      <c r="R2434" s="168">
        <f>Q2434*H2434</f>
        <v>0</v>
      </c>
      <c r="S2434" s="168">
        <v>0</v>
      </c>
      <c r="T2434" s="169">
        <f>S2434*H2434</f>
        <v>0</v>
      </c>
      <c r="U2434" s="33"/>
      <c r="V2434" s="33"/>
      <c r="W2434" s="33"/>
      <c r="X2434" s="33"/>
      <c r="Y2434" s="33"/>
      <c r="Z2434" s="33"/>
      <c r="AA2434" s="33"/>
      <c r="AB2434" s="33"/>
      <c r="AC2434" s="33"/>
      <c r="AD2434" s="33"/>
      <c r="AE2434" s="33"/>
      <c r="AR2434" s="170" t="s">
        <v>156</v>
      </c>
      <c r="AT2434" s="170" t="s">
        <v>152</v>
      </c>
      <c r="AU2434" s="170" t="s">
        <v>157</v>
      </c>
      <c r="AY2434" s="18" t="s">
        <v>150</v>
      </c>
      <c r="BE2434" s="171">
        <f>IF(N2434="základná",J2434,0)</f>
        <v>0</v>
      </c>
      <c r="BF2434" s="171">
        <f>IF(N2434="znížená",J2434,0)</f>
        <v>0</v>
      </c>
      <c r="BG2434" s="171">
        <f>IF(N2434="zákl. prenesená",J2434,0)</f>
        <v>0</v>
      </c>
      <c r="BH2434" s="171">
        <f>IF(N2434="zníž. prenesená",J2434,0)</f>
        <v>0</v>
      </c>
      <c r="BI2434" s="171">
        <f>IF(N2434="nulová",J2434,0)</f>
        <v>0</v>
      </c>
      <c r="BJ2434" s="18" t="s">
        <v>157</v>
      </c>
      <c r="BK2434" s="172">
        <f>ROUND(I2434*H2434,3)</f>
        <v>0</v>
      </c>
      <c r="BL2434" s="18" t="s">
        <v>156</v>
      </c>
      <c r="BM2434" s="170" t="s">
        <v>2563</v>
      </c>
    </row>
    <row r="2435" spans="1:65" s="14" customFormat="1" ht="11.25">
      <c r="B2435" s="181"/>
      <c r="D2435" s="174" t="s">
        <v>167</v>
      </c>
      <c r="E2435" s="182" t="s">
        <v>1</v>
      </c>
      <c r="F2435" s="183" t="s">
        <v>2564</v>
      </c>
      <c r="H2435" s="184">
        <v>25.271999999999998</v>
      </c>
      <c r="I2435" s="185"/>
      <c r="L2435" s="181"/>
      <c r="M2435" s="186"/>
      <c r="N2435" s="187"/>
      <c r="O2435" s="187"/>
      <c r="P2435" s="187"/>
      <c r="Q2435" s="187"/>
      <c r="R2435" s="187"/>
      <c r="S2435" s="187"/>
      <c r="T2435" s="188"/>
      <c r="AT2435" s="182" t="s">
        <v>167</v>
      </c>
      <c r="AU2435" s="182" t="s">
        <v>157</v>
      </c>
      <c r="AV2435" s="14" t="s">
        <v>157</v>
      </c>
      <c r="AW2435" s="14" t="s">
        <v>30</v>
      </c>
      <c r="AX2435" s="14" t="s">
        <v>81</v>
      </c>
      <c r="AY2435" s="182" t="s">
        <v>150</v>
      </c>
    </row>
    <row r="2436" spans="1:65" s="2" customFormat="1" ht="24" customHeight="1">
      <c r="A2436" s="33"/>
      <c r="B2436" s="158"/>
      <c r="C2436" s="159" t="s">
        <v>2565</v>
      </c>
      <c r="D2436" s="159" t="s">
        <v>152</v>
      </c>
      <c r="E2436" s="160" t="s">
        <v>2566</v>
      </c>
      <c r="F2436" s="161" t="s">
        <v>1845</v>
      </c>
      <c r="G2436" s="162" t="s">
        <v>165</v>
      </c>
      <c r="H2436" s="163">
        <v>35.04</v>
      </c>
      <c r="I2436" s="164"/>
      <c r="J2436" s="163">
        <f>ROUND(I2436*H2436,3)</f>
        <v>0</v>
      </c>
      <c r="K2436" s="165"/>
      <c r="L2436" s="34"/>
      <c r="M2436" s="166" t="s">
        <v>1</v>
      </c>
      <c r="N2436" s="167" t="s">
        <v>42</v>
      </c>
      <c r="O2436" s="59"/>
      <c r="P2436" s="168">
        <f>O2436*H2436</f>
        <v>0</v>
      </c>
      <c r="Q2436" s="168">
        <v>0</v>
      </c>
      <c r="R2436" s="168">
        <f>Q2436*H2436</f>
        <v>0</v>
      </c>
      <c r="S2436" s="168">
        <v>0</v>
      </c>
      <c r="T2436" s="169">
        <f>S2436*H2436</f>
        <v>0</v>
      </c>
      <c r="U2436" s="33"/>
      <c r="V2436" s="33"/>
      <c r="W2436" s="33"/>
      <c r="X2436" s="33"/>
      <c r="Y2436" s="33"/>
      <c r="Z2436" s="33"/>
      <c r="AA2436" s="33"/>
      <c r="AB2436" s="33"/>
      <c r="AC2436" s="33"/>
      <c r="AD2436" s="33"/>
      <c r="AE2436" s="33"/>
      <c r="AR2436" s="170" t="s">
        <v>156</v>
      </c>
      <c r="AT2436" s="170" t="s">
        <v>152</v>
      </c>
      <c r="AU2436" s="170" t="s">
        <v>157</v>
      </c>
      <c r="AY2436" s="18" t="s">
        <v>150</v>
      </c>
      <c r="BE2436" s="171">
        <f>IF(N2436="základná",J2436,0)</f>
        <v>0</v>
      </c>
      <c r="BF2436" s="171">
        <f>IF(N2436="znížená",J2436,0)</f>
        <v>0</v>
      </c>
      <c r="BG2436" s="171">
        <f>IF(N2436="zákl. prenesená",J2436,0)</f>
        <v>0</v>
      </c>
      <c r="BH2436" s="171">
        <f>IF(N2436="zníž. prenesená",J2436,0)</f>
        <v>0</v>
      </c>
      <c r="BI2436" s="171">
        <f>IF(N2436="nulová",J2436,0)</f>
        <v>0</v>
      </c>
      <c r="BJ2436" s="18" t="s">
        <v>157</v>
      </c>
      <c r="BK2436" s="172">
        <f>ROUND(I2436*H2436,3)</f>
        <v>0</v>
      </c>
      <c r="BL2436" s="18" t="s">
        <v>156</v>
      </c>
      <c r="BM2436" s="170" t="s">
        <v>2567</v>
      </c>
    </row>
    <row r="2437" spans="1:65" s="13" customFormat="1" ht="11.25">
      <c r="B2437" s="173"/>
      <c r="D2437" s="174" t="s">
        <v>167</v>
      </c>
      <c r="E2437" s="175" t="s">
        <v>1</v>
      </c>
      <c r="F2437" s="176" t="s">
        <v>2568</v>
      </c>
      <c r="H2437" s="175" t="s">
        <v>1</v>
      </c>
      <c r="I2437" s="177"/>
      <c r="L2437" s="173"/>
      <c r="M2437" s="178"/>
      <c r="N2437" s="179"/>
      <c r="O2437" s="179"/>
      <c r="P2437" s="179"/>
      <c r="Q2437" s="179"/>
      <c r="R2437" s="179"/>
      <c r="S2437" s="179"/>
      <c r="T2437" s="180"/>
      <c r="AT2437" s="175" t="s">
        <v>167</v>
      </c>
      <c r="AU2437" s="175" t="s">
        <v>157</v>
      </c>
      <c r="AV2437" s="13" t="s">
        <v>81</v>
      </c>
      <c r="AW2437" s="13" t="s">
        <v>30</v>
      </c>
      <c r="AX2437" s="13" t="s">
        <v>76</v>
      </c>
      <c r="AY2437" s="175" t="s">
        <v>150</v>
      </c>
    </row>
    <row r="2438" spans="1:65" s="13" customFormat="1" ht="11.25">
      <c r="B2438" s="173"/>
      <c r="D2438" s="174" t="s">
        <v>167</v>
      </c>
      <c r="E2438" s="175" t="s">
        <v>1</v>
      </c>
      <c r="F2438" s="176" t="s">
        <v>2550</v>
      </c>
      <c r="H2438" s="175" t="s">
        <v>1</v>
      </c>
      <c r="I2438" s="177"/>
      <c r="L2438" s="173"/>
      <c r="M2438" s="178"/>
      <c r="N2438" s="179"/>
      <c r="O2438" s="179"/>
      <c r="P2438" s="179"/>
      <c r="Q2438" s="179"/>
      <c r="R2438" s="179"/>
      <c r="S2438" s="179"/>
      <c r="T2438" s="180"/>
      <c r="AT2438" s="175" t="s">
        <v>167</v>
      </c>
      <c r="AU2438" s="175" t="s">
        <v>157</v>
      </c>
      <c r="AV2438" s="13" t="s">
        <v>81</v>
      </c>
      <c r="AW2438" s="13" t="s">
        <v>30</v>
      </c>
      <c r="AX2438" s="13" t="s">
        <v>76</v>
      </c>
      <c r="AY2438" s="175" t="s">
        <v>150</v>
      </c>
    </row>
    <row r="2439" spans="1:65" s="14" customFormat="1" ht="11.25">
      <c r="B2439" s="181"/>
      <c r="D2439" s="174" t="s">
        <v>167</v>
      </c>
      <c r="E2439" s="182" t="s">
        <v>1</v>
      </c>
      <c r="F2439" s="183" t="s">
        <v>2551</v>
      </c>
      <c r="H2439" s="184">
        <v>49.905999999999999</v>
      </c>
      <c r="I2439" s="185"/>
      <c r="L2439" s="181"/>
      <c r="M2439" s="186"/>
      <c r="N2439" s="187"/>
      <c r="O2439" s="187"/>
      <c r="P2439" s="187"/>
      <c r="Q2439" s="187"/>
      <c r="R2439" s="187"/>
      <c r="S2439" s="187"/>
      <c r="T2439" s="188"/>
      <c r="AT2439" s="182" t="s">
        <v>167</v>
      </c>
      <c r="AU2439" s="182" t="s">
        <v>157</v>
      </c>
      <c r="AV2439" s="14" t="s">
        <v>157</v>
      </c>
      <c r="AW2439" s="14" t="s">
        <v>30</v>
      </c>
      <c r="AX2439" s="14" t="s">
        <v>76</v>
      </c>
      <c r="AY2439" s="182" t="s">
        <v>150</v>
      </c>
    </row>
    <row r="2440" spans="1:65" s="13" customFormat="1" ht="11.25">
      <c r="B2440" s="173"/>
      <c r="D2440" s="174" t="s">
        <v>167</v>
      </c>
      <c r="E2440" s="175" t="s">
        <v>1</v>
      </c>
      <c r="F2440" s="176" t="s">
        <v>2569</v>
      </c>
      <c r="H2440" s="175" t="s">
        <v>1</v>
      </c>
      <c r="I2440" s="177"/>
      <c r="L2440" s="173"/>
      <c r="M2440" s="178"/>
      <c r="N2440" s="179"/>
      <c r="O2440" s="179"/>
      <c r="P2440" s="179"/>
      <c r="Q2440" s="179"/>
      <c r="R2440" s="179"/>
      <c r="S2440" s="179"/>
      <c r="T2440" s="180"/>
      <c r="AT2440" s="175" t="s">
        <v>167</v>
      </c>
      <c r="AU2440" s="175" t="s">
        <v>157</v>
      </c>
      <c r="AV2440" s="13" t="s">
        <v>81</v>
      </c>
      <c r="AW2440" s="13" t="s">
        <v>30</v>
      </c>
      <c r="AX2440" s="13" t="s">
        <v>76</v>
      </c>
      <c r="AY2440" s="175" t="s">
        <v>150</v>
      </c>
    </row>
    <row r="2441" spans="1:65" s="14" customFormat="1" ht="11.25">
      <c r="B2441" s="181"/>
      <c r="D2441" s="174" t="s">
        <v>167</v>
      </c>
      <c r="E2441" s="182" t="s">
        <v>1</v>
      </c>
      <c r="F2441" s="183" t="s">
        <v>2570</v>
      </c>
      <c r="H2441" s="184">
        <v>-4.2240000000000002</v>
      </c>
      <c r="I2441" s="185"/>
      <c r="L2441" s="181"/>
      <c r="M2441" s="186"/>
      <c r="N2441" s="187"/>
      <c r="O2441" s="187"/>
      <c r="P2441" s="187"/>
      <c r="Q2441" s="187"/>
      <c r="R2441" s="187"/>
      <c r="S2441" s="187"/>
      <c r="T2441" s="188"/>
      <c r="AT2441" s="182" t="s">
        <v>167</v>
      </c>
      <c r="AU2441" s="182" t="s">
        <v>157</v>
      </c>
      <c r="AV2441" s="14" t="s">
        <v>157</v>
      </c>
      <c r="AW2441" s="14" t="s">
        <v>30</v>
      </c>
      <c r="AX2441" s="14" t="s">
        <v>76</v>
      </c>
      <c r="AY2441" s="182" t="s">
        <v>150</v>
      </c>
    </row>
    <row r="2442" spans="1:65" s="13" customFormat="1" ht="11.25">
      <c r="B2442" s="173"/>
      <c r="D2442" s="174" t="s">
        <v>167</v>
      </c>
      <c r="E2442" s="175" t="s">
        <v>1</v>
      </c>
      <c r="F2442" s="176" t="s">
        <v>2571</v>
      </c>
      <c r="H2442" s="175" t="s">
        <v>1</v>
      </c>
      <c r="I2442" s="177"/>
      <c r="L2442" s="173"/>
      <c r="M2442" s="178"/>
      <c r="N2442" s="179"/>
      <c r="O2442" s="179"/>
      <c r="P2442" s="179"/>
      <c r="Q2442" s="179"/>
      <c r="R2442" s="179"/>
      <c r="S2442" s="179"/>
      <c r="T2442" s="180"/>
      <c r="AT2442" s="175" t="s">
        <v>167</v>
      </c>
      <c r="AU2442" s="175" t="s">
        <v>157</v>
      </c>
      <c r="AV2442" s="13" t="s">
        <v>81</v>
      </c>
      <c r="AW2442" s="13" t="s">
        <v>30</v>
      </c>
      <c r="AX2442" s="13" t="s">
        <v>76</v>
      </c>
      <c r="AY2442" s="175" t="s">
        <v>150</v>
      </c>
    </row>
    <row r="2443" spans="1:65" s="14" customFormat="1" ht="11.25">
      <c r="B2443" s="181"/>
      <c r="D2443" s="174" t="s">
        <v>167</v>
      </c>
      <c r="E2443" s="182" t="s">
        <v>1</v>
      </c>
      <c r="F2443" s="183" t="s">
        <v>2572</v>
      </c>
      <c r="H2443" s="184">
        <v>-1.57</v>
      </c>
      <c r="I2443" s="185"/>
      <c r="L2443" s="181"/>
      <c r="M2443" s="186"/>
      <c r="N2443" s="187"/>
      <c r="O2443" s="187"/>
      <c r="P2443" s="187"/>
      <c r="Q2443" s="187"/>
      <c r="R2443" s="187"/>
      <c r="S2443" s="187"/>
      <c r="T2443" s="188"/>
      <c r="AT2443" s="182" t="s">
        <v>167</v>
      </c>
      <c r="AU2443" s="182" t="s">
        <v>157</v>
      </c>
      <c r="AV2443" s="14" t="s">
        <v>157</v>
      </c>
      <c r="AW2443" s="14" t="s">
        <v>30</v>
      </c>
      <c r="AX2443" s="14" t="s">
        <v>76</v>
      </c>
      <c r="AY2443" s="182" t="s">
        <v>150</v>
      </c>
    </row>
    <row r="2444" spans="1:65" s="13" customFormat="1" ht="11.25">
      <c r="B2444" s="173"/>
      <c r="D2444" s="174" t="s">
        <v>167</v>
      </c>
      <c r="E2444" s="175" t="s">
        <v>1</v>
      </c>
      <c r="F2444" s="176" t="s">
        <v>2573</v>
      </c>
      <c r="H2444" s="175" t="s">
        <v>1</v>
      </c>
      <c r="I2444" s="177"/>
      <c r="L2444" s="173"/>
      <c r="M2444" s="178"/>
      <c r="N2444" s="179"/>
      <c r="O2444" s="179"/>
      <c r="P2444" s="179"/>
      <c r="Q2444" s="179"/>
      <c r="R2444" s="179"/>
      <c r="S2444" s="179"/>
      <c r="T2444" s="180"/>
      <c r="AT2444" s="175" t="s">
        <v>167</v>
      </c>
      <c r="AU2444" s="175" t="s">
        <v>157</v>
      </c>
      <c r="AV2444" s="13" t="s">
        <v>81</v>
      </c>
      <c r="AW2444" s="13" t="s">
        <v>30</v>
      </c>
      <c r="AX2444" s="13" t="s">
        <v>76</v>
      </c>
      <c r="AY2444" s="175" t="s">
        <v>150</v>
      </c>
    </row>
    <row r="2445" spans="1:65" s="14" customFormat="1" ht="11.25">
      <c r="B2445" s="181"/>
      <c r="D2445" s="174" t="s">
        <v>167</v>
      </c>
      <c r="E2445" s="182" t="s">
        <v>1</v>
      </c>
      <c r="F2445" s="183" t="s">
        <v>2574</v>
      </c>
      <c r="H2445" s="184">
        <v>-9.0719999999999992</v>
      </c>
      <c r="I2445" s="185"/>
      <c r="L2445" s="181"/>
      <c r="M2445" s="186"/>
      <c r="N2445" s="187"/>
      <c r="O2445" s="187"/>
      <c r="P2445" s="187"/>
      <c r="Q2445" s="187"/>
      <c r="R2445" s="187"/>
      <c r="S2445" s="187"/>
      <c r="T2445" s="188"/>
      <c r="AT2445" s="182" t="s">
        <v>167</v>
      </c>
      <c r="AU2445" s="182" t="s">
        <v>157</v>
      </c>
      <c r="AV2445" s="14" t="s">
        <v>157</v>
      </c>
      <c r="AW2445" s="14" t="s">
        <v>30</v>
      </c>
      <c r="AX2445" s="14" t="s">
        <v>76</v>
      </c>
      <c r="AY2445" s="182" t="s">
        <v>150</v>
      </c>
    </row>
    <row r="2446" spans="1:65" s="15" customFormat="1" ht="11.25">
      <c r="B2446" s="189"/>
      <c r="D2446" s="174" t="s">
        <v>167</v>
      </c>
      <c r="E2446" s="190" t="s">
        <v>1</v>
      </c>
      <c r="F2446" s="191" t="s">
        <v>173</v>
      </c>
      <c r="H2446" s="192">
        <v>35.04</v>
      </c>
      <c r="I2446" s="193"/>
      <c r="L2446" s="189"/>
      <c r="M2446" s="194"/>
      <c r="N2446" s="195"/>
      <c r="O2446" s="195"/>
      <c r="P2446" s="195"/>
      <c r="Q2446" s="195"/>
      <c r="R2446" s="195"/>
      <c r="S2446" s="195"/>
      <c r="T2446" s="196"/>
      <c r="AT2446" s="190" t="s">
        <v>167</v>
      </c>
      <c r="AU2446" s="190" t="s">
        <v>157</v>
      </c>
      <c r="AV2446" s="15" t="s">
        <v>156</v>
      </c>
      <c r="AW2446" s="15" t="s">
        <v>30</v>
      </c>
      <c r="AX2446" s="15" t="s">
        <v>81</v>
      </c>
      <c r="AY2446" s="190" t="s">
        <v>150</v>
      </c>
    </row>
    <row r="2447" spans="1:65" s="2" customFormat="1" ht="24" customHeight="1">
      <c r="A2447" s="33"/>
      <c r="B2447" s="158"/>
      <c r="C2447" s="159" t="s">
        <v>2575</v>
      </c>
      <c r="D2447" s="159" t="s">
        <v>152</v>
      </c>
      <c r="E2447" s="160" t="s">
        <v>2576</v>
      </c>
      <c r="F2447" s="161" t="s">
        <v>2577</v>
      </c>
      <c r="G2447" s="162" t="s">
        <v>165</v>
      </c>
      <c r="H2447" s="163">
        <v>7.056</v>
      </c>
      <c r="I2447" s="164"/>
      <c r="J2447" s="163">
        <f>ROUND(I2447*H2447,3)</f>
        <v>0</v>
      </c>
      <c r="K2447" s="165"/>
      <c r="L2447" s="34"/>
      <c r="M2447" s="166" t="s">
        <v>1</v>
      </c>
      <c r="N2447" s="167" t="s">
        <v>42</v>
      </c>
      <c r="O2447" s="59"/>
      <c r="P2447" s="168">
        <f>O2447*H2447</f>
        <v>0</v>
      </c>
      <c r="Q2447" s="168">
        <v>0</v>
      </c>
      <c r="R2447" s="168">
        <f>Q2447*H2447</f>
        <v>0</v>
      </c>
      <c r="S2447" s="168">
        <v>0</v>
      </c>
      <c r="T2447" s="169">
        <f>S2447*H2447</f>
        <v>0</v>
      </c>
      <c r="U2447" s="33"/>
      <c r="V2447" s="33"/>
      <c r="W2447" s="33"/>
      <c r="X2447" s="33"/>
      <c r="Y2447" s="33"/>
      <c r="Z2447" s="33"/>
      <c r="AA2447" s="33"/>
      <c r="AB2447" s="33"/>
      <c r="AC2447" s="33"/>
      <c r="AD2447" s="33"/>
      <c r="AE2447" s="33"/>
      <c r="AR2447" s="170" t="s">
        <v>156</v>
      </c>
      <c r="AT2447" s="170" t="s">
        <v>152</v>
      </c>
      <c r="AU2447" s="170" t="s">
        <v>157</v>
      </c>
      <c r="AY2447" s="18" t="s">
        <v>150</v>
      </c>
      <c r="BE2447" s="171">
        <f>IF(N2447="základná",J2447,0)</f>
        <v>0</v>
      </c>
      <c r="BF2447" s="171">
        <f>IF(N2447="znížená",J2447,0)</f>
        <v>0</v>
      </c>
      <c r="BG2447" s="171">
        <f>IF(N2447="zákl. prenesená",J2447,0)</f>
        <v>0</v>
      </c>
      <c r="BH2447" s="171">
        <f>IF(N2447="zníž. prenesená",J2447,0)</f>
        <v>0</v>
      </c>
      <c r="BI2447" s="171">
        <f>IF(N2447="nulová",J2447,0)</f>
        <v>0</v>
      </c>
      <c r="BJ2447" s="18" t="s">
        <v>157</v>
      </c>
      <c r="BK2447" s="172">
        <f>ROUND(I2447*H2447,3)</f>
        <v>0</v>
      </c>
      <c r="BL2447" s="18" t="s">
        <v>156</v>
      </c>
      <c r="BM2447" s="170" t="s">
        <v>2578</v>
      </c>
    </row>
    <row r="2448" spans="1:65" s="13" customFormat="1" ht="11.25">
      <c r="B2448" s="173"/>
      <c r="D2448" s="174" t="s">
        <v>167</v>
      </c>
      <c r="E2448" s="175" t="s">
        <v>1</v>
      </c>
      <c r="F2448" s="176" t="s">
        <v>2579</v>
      </c>
      <c r="H2448" s="175" t="s">
        <v>1</v>
      </c>
      <c r="I2448" s="177"/>
      <c r="L2448" s="173"/>
      <c r="M2448" s="178"/>
      <c r="N2448" s="179"/>
      <c r="O2448" s="179"/>
      <c r="P2448" s="179"/>
      <c r="Q2448" s="179"/>
      <c r="R2448" s="179"/>
      <c r="S2448" s="179"/>
      <c r="T2448" s="180"/>
      <c r="AT2448" s="175" t="s">
        <v>167</v>
      </c>
      <c r="AU2448" s="175" t="s">
        <v>157</v>
      </c>
      <c r="AV2448" s="13" t="s">
        <v>81</v>
      </c>
      <c r="AW2448" s="13" t="s">
        <v>30</v>
      </c>
      <c r="AX2448" s="13" t="s">
        <v>76</v>
      </c>
      <c r="AY2448" s="175" t="s">
        <v>150</v>
      </c>
    </row>
    <row r="2449" spans="1:65" s="14" customFormat="1" ht="11.25">
      <c r="B2449" s="181"/>
      <c r="D2449" s="174" t="s">
        <v>167</v>
      </c>
      <c r="E2449" s="182" t="s">
        <v>1</v>
      </c>
      <c r="F2449" s="183" t="s">
        <v>2580</v>
      </c>
      <c r="H2449" s="184">
        <v>6.3360000000000003</v>
      </c>
      <c r="I2449" s="185"/>
      <c r="L2449" s="181"/>
      <c r="M2449" s="186"/>
      <c r="N2449" s="187"/>
      <c r="O2449" s="187"/>
      <c r="P2449" s="187"/>
      <c r="Q2449" s="187"/>
      <c r="R2449" s="187"/>
      <c r="S2449" s="187"/>
      <c r="T2449" s="188"/>
      <c r="AT2449" s="182" t="s">
        <v>167</v>
      </c>
      <c r="AU2449" s="182" t="s">
        <v>157</v>
      </c>
      <c r="AV2449" s="14" t="s">
        <v>157</v>
      </c>
      <c r="AW2449" s="14" t="s">
        <v>30</v>
      </c>
      <c r="AX2449" s="14" t="s">
        <v>76</v>
      </c>
      <c r="AY2449" s="182" t="s">
        <v>150</v>
      </c>
    </row>
    <row r="2450" spans="1:65" s="13" customFormat="1" ht="11.25">
      <c r="B2450" s="173"/>
      <c r="D2450" s="174" t="s">
        <v>167</v>
      </c>
      <c r="E2450" s="175" t="s">
        <v>1</v>
      </c>
      <c r="F2450" s="176" t="s">
        <v>2531</v>
      </c>
      <c r="H2450" s="175" t="s">
        <v>1</v>
      </c>
      <c r="I2450" s="177"/>
      <c r="L2450" s="173"/>
      <c r="M2450" s="178"/>
      <c r="N2450" s="179"/>
      <c r="O2450" s="179"/>
      <c r="P2450" s="179"/>
      <c r="Q2450" s="179"/>
      <c r="R2450" s="179"/>
      <c r="S2450" s="179"/>
      <c r="T2450" s="180"/>
      <c r="AT2450" s="175" t="s">
        <v>167</v>
      </c>
      <c r="AU2450" s="175" t="s">
        <v>157</v>
      </c>
      <c r="AV2450" s="13" t="s">
        <v>81</v>
      </c>
      <c r="AW2450" s="13" t="s">
        <v>30</v>
      </c>
      <c r="AX2450" s="13" t="s">
        <v>76</v>
      </c>
      <c r="AY2450" s="175" t="s">
        <v>150</v>
      </c>
    </row>
    <row r="2451" spans="1:65" s="14" customFormat="1" ht="11.25">
      <c r="B2451" s="181"/>
      <c r="D2451" s="174" t="s">
        <v>167</v>
      </c>
      <c r="E2451" s="182" t="s">
        <v>1</v>
      </c>
      <c r="F2451" s="183" t="s">
        <v>2581</v>
      </c>
      <c r="H2451" s="184">
        <v>0.72</v>
      </c>
      <c r="I2451" s="185"/>
      <c r="L2451" s="181"/>
      <c r="M2451" s="186"/>
      <c r="N2451" s="187"/>
      <c r="O2451" s="187"/>
      <c r="P2451" s="187"/>
      <c r="Q2451" s="187"/>
      <c r="R2451" s="187"/>
      <c r="S2451" s="187"/>
      <c r="T2451" s="188"/>
      <c r="AT2451" s="182" t="s">
        <v>167</v>
      </c>
      <c r="AU2451" s="182" t="s">
        <v>157</v>
      </c>
      <c r="AV2451" s="14" t="s">
        <v>157</v>
      </c>
      <c r="AW2451" s="14" t="s">
        <v>30</v>
      </c>
      <c r="AX2451" s="14" t="s">
        <v>76</v>
      </c>
      <c r="AY2451" s="182" t="s">
        <v>150</v>
      </c>
    </row>
    <row r="2452" spans="1:65" s="15" customFormat="1" ht="11.25">
      <c r="B2452" s="189"/>
      <c r="D2452" s="174" t="s">
        <v>167</v>
      </c>
      <c r="E2452" s="190" t="s">
        <v>1</v>
      </c>
      <c r="F2452" s="191" t="s">
        <v>173</v>
      </c>
      <c r="H2452" s="192">
        <v>7.056</v>
      </c>
      <c r="I2452" s="193"/>
      <c r="L2452" s="189"/>
      <c r="M2452" s="194"/>
      <c r="N2452" s="195"/>
      <c r="O2452" s="195"/>
      <c r="P2452" s="195"/>
      <c r="Q2452" s="195"/>
      <c r="R2452" s="195"/>
      <c r="S2452" s="195"/>
      <c r="T2452" s="196"/>
      <c r="AT2452" s="190" t="s">
        <v>167</v>
      </c>
      <c r="AU2452" s="190" t="s">
        <v>157</v>
      </c>
      <c r="AV2452" s="15" t="s">
        <v>156</v>
      </c>
      <c r="AW2452" s="15" t="s">
        <v>30</v>
      </c>
      <c r="AX2452" s="15" t="s">
        <v>81</v>
      </c>
      <c r="AY2452" s="190" t="s">
        <v>150</v>
      </c>
    </row>
    <row r="2453" spans="1:65" s="2" customFormat="1" ht="16.5" customHeight="1">
      <c r="A2453" s="33"/>
      <c r="B2453" s="158"/>
      <c r="C2453" s="205" t="s">
        <v>2582</v>
      </c>
      <c r="D2453" s="205" t="s">
        <v>368</v>
      </c>
      <c r="E2453" s="206" t="s">
        <v>2583</v>
      </c>
      <c r="F2453" s="207" t="s">
        <v>2584</v>
      </c>
      <c r="G2453" s="208" t="s">
        <v>165</v>
      </c>
      <c r="H2453" s="209">
        <v>7.056</v>
      </c>
      <c r="I2453" s="210"/>
      <c r="J2453" s="209">
        <f>ROUND(I2453*H2453,3)</f>
        <v>0</v>
      </c>
      <c r="K2453" s="211"/>
      <c r="L2453" s="212"/>
      <c r="M2453" s="213" t="s">
        <v>1</v>
      </c>
      <c r="N2453" s="214" t="s">
        <v>42</v>
      </c>
      <c r="O2453" s="59"/>
      <c r="P2453" s="168">
        <f>O2453*H2453</f>
        <v>0</v>
      </c>
      <c r="Q2453" s="168">
        <v>0</v>
      </c>
      <c r="R2453" s="168">
        <f>Q2453*H2453</f>
        <v>0</v>
      </c>
      <c r="S2453" s="168">
        <v>0</v>
      </c>
      <c r="T2453" s="169">
        <f>S2453*H2453</f>
        <v>0</v>
      </c>
      <c r="U2453" s="33"/>
      <c r="V2453" s="33"/>
      <c r="W2453" s="33"/>
      <c r="X2453" s="33"/>
      <c r="Y2453" s="33"/>
      <c r="Z2453" s="33"/>
      <c r="AA2453" s="33"/>
      <c r="AB2453" s="33"/>
      <c r="AC2453" s="33"/>
      <c r="AD2453" s="33"/>
      <c r="AE2453" s="33"/>
      <c r="AR2453" s="170" t="s">
        <v>189</v>
      </c>
      <c r="AT2453" s="170" t="s">
        <v>368</v>
      </c>
      <c r="AU2453" s="170" t="s">
        <v>157</v>
      </c>
      <c r="AY2453" s="18" t="s">
        <v>150</v>
      </c>
      <c r="BE2453" s="171">
        <f>IF(N2453="základná",J2453,0)</f>
        <v>0</v>
      </c>
      <c r="BF2453" s="171">
        <f>IF(N2453="znížená",J2453,0)</f>
        <v>0</v>
      </c>
      <c r="BG2453" s="171">
        <f>IF(N2453="zákl. prenesená",J2453,0)</f>
        <v>0</v>
      </c>
      <c r="BH2453" s="171">
        <f>IF(N2453="zníž. prenesená",J2453,0)</f>
        <v>0</v>
      </c>
      <c r="BI2453" s="171">
        <f>IF(N2453="nulová",J2453,0)</f>
        <v>0</v>
      </c>
      <c r="BJ2453" s="18" t="s">
        <v>157</v>
      </c>
      <c r="BK2453" s="172">
        <f>ROUND(I2453*H2453,3)</f>
        <v>0</v>
      </c>
      <c r="BL2453" s="18" t="s">
        <v>156</v>
      </c>
      <c r="BM2453" s="170" t="s">
        <v>2585</v>
      </c>
    </row>
    <row r="2454" spans="1:65" s="2" customFormat="1" ht="16.5" customHeight="1">
      <c r="A2454" s="33"/>
      <c r="B2454" s="158"/>
      <c r="C2454" s="159" t="s">
        <v>2586</v>
      </c>
      <c r="D2454" s="159" t="s">
        <v>152</v>
      </c>
      <c r="E2454" s="160" t="s">
        <v>2587</v>
      </c>
      <c r="F2454" s="161" t="s">
        <v>2588</v>
      </c>
      <c r="G2454" s="162" t="s">
        <v>155</v>
      </c>
      <c r="H2454" s="163">
        <v>18</v>
      </c>
      <c r="I2454" s="164"/>
      <c r="J2454" s="163">
        <f>ROUND(I2454*H2454,3)</f>
        <v>0</v>
      </c>
      <c r="K2454" s="165"/>
      <c r="L2454" s="34"/>
      <c r="M2454" s="166" t="s">
        <v>1</v>
      </c>
      <c r="N2454" s="167" t="s">
        <v>42</v>
      </c>
      <c r="O2454" s="59"/>
      <c r="P2454" s="168">
        <f>O2454*H2454</f>
        <v>0</v>
      </c>
      <c r="Q2454" s="168">
        <v>0.04</v>
      </c>
      <c r="R2454" s="168">
        <f>Q2454*H2454</f>
        <v>0.72</v>
      </c>
      <c r="S2454" s="168">
        <v>0</v>
      </c>
      <c r="T2454" s="169">
        <f>S2454*H2454</f>
        <v>0</v>
      </c>
      <c r="U2454" s="33"/>
      <c r="V2454" s="33"/>
      <c r="W2454" s="33"/>
      <c r="X2454" s="33"/>
      <c r="Y2454" s="33"/>
      <c r="Z2454" s="33"/>
      <c r="AA2454" s="33"/>
      <c r="AB2454" s="33"/>
      <c r="AC2454" s="33"/>
      <c r="AD2454" s="33"/>
      <c r="AE2454" s="33"/>
      <c r="AR2454" s="170" t="s">
        <v>156</v>
      </c>
      <c r="AT2454" s="170" t="s">
        <v>152</v>
      </c>
      <c r="AU2454" s="170" t="s">
        <v>157</v>
      </c>
      <c r="AY2454" s="18" t="s">
        <v>150</v>
      </c>
      <c r="BE2454" s="171">
        <f>IF(N2454="základná",J2454,0)</f>
        <v>0</v>
      </c>
      <c r="BF2454" s="171">
        <f>IF(N2454="znížená",J2454,0)</f>
        <v>0</v>
      </c>
      <c r="BG2454" s="171">
        <f>IF(N2454="zákl. prenesená",J2454,0)</f>
        <v>0</v>
      </c>
      <c r="BH2454" s="171">
        <f>IF(N2454="zníž. prenesená",J2454,0)</f>
        <v>0</v>
      </c>
      <c r="BI2454" s="171">
        <f>IF(N2454="nulová",J2454,0)</f>
        <v>0</v>
      </c>
      <c r="BJ2454" s="18" t="s">
        <v>157</v>
      </c>
      <c r="BK2454" s="172">
        <f>ROUND(I2454*H2454,3)</f>
        <v>0</v>
      </c>
      <c r="BL2454" s="18" t="s">
        <v>156</v>
      </c>
      <c r="BM2454" s="170" t="s">
        <v>2589</v>
      </c>
    </row>
    <row r="2455" spans="1:65" s="14" customFormat="1" ht="11.25">
      <c r="B2455" s="181"/>
      <c r="D2455" s="174" t="s">
        <v>167</v>
      </c>
      <c r="E2455" s="182" t="s">
        <v>1</v>
      </c>
      <c r="F2455" s="183" t="s">
        <v>2590</v>
      </c>
      <c r="H2455" s="184">
        <v>18</v>
      </c>
      <c r="I2455" s="185"/>
      <c r="L2455" s="181"/>
      <c r="M2455" s="186"/>
      <c r="N2455" s="187"/>
      <c r="O2455" s="187"/>
      <c r="P2455" s="187"/>
      <c r="Q2455" s="187"/>
      <c r="R2455" s="187"/>
      <c r="S2455" s="187"/>
      <c r="T2455" s="188"/>
      <c r="AT2455" s="182" t="s">
        <v>167</v>
      </c>
      <c r="AU2455" s="182" t="s">
        <v>157</v>
      </c>
      <c r="AV2455" s="14" t="s">
        <v>157</v>
      </c>
      <c r="AW2455" s="14" t="s">
        <v>30</v>
      </c>
      <c r="AX2455" s="14" t="s">
        <v>81</v>
      </c>
      <c r="AY2455" s="182" t="s">
        <v>150</v>
      </c>
    </row>
    <row r="2456" spans="1:65" s="2" customFormat="1" ht="16.5" customHeight="1">
      <c r="A2456" s="33"/>
      <c r="B2456" s="158"/>
      <c r="C2456" s="205" t="s">
        <v>2591</v>
      </c>
      <c r="D2456" s="205" t="s">
        <v>368</v>
      </c>
      <c r="E2456" s="206" t="s">
        <v>2592</v>
      </c>
      <c r="F2456" s="207" t="s">
        <v>2593</v>
      </c>
      <c r="G2456" s="208" t="s">
        <v>2481</v>
      </c>
      <c r="H2456" s="209">
        <v>0.57299999999999995</v>
      </c>
      <c r="I2456" s="210"/>
      <c r="J2456" s="209">
        <f>ROUND(I2456*H2456,3)</f>
        <v>0</v>
      </c>
      <c r="K2456" s="211"/>
      <c r="L2456" s="212"/>
      <c r="M2456" s="213" t="s">
        <v>1</v>
      </c>
      <c r="N2456" s="214" t="s">
        <v>42</v>
      </c>
      <c r="O2456" s="59"/>
      <c r="P2456" s="168">
        <f>O2456*H2456</f>
        <v>0</v>
      </c>
      <c r="Q2456" s="168">
        <v>1E-3</v>
      </c>
      <c r="R2456" s="168">
        <f>Q2456*H2456</f>
        <v>5.7299999999999994E-4</v>
      </c>
      <c r="S2456" s="168">
        <v>0</v>
      </c>
      <c r="T2456" s="169">
        <f>S2456*H2456</f>
        <v>0</v>
      </c>
      <c r="U2456" s="33"/>
      <c r="V2456" s="33"/>
      <c r="W2456" s="33"/>
      <c r="X2456" s="33"/>
      <c r="Y2456" s="33"/>
      <c r="Z2456" s="33"/>
      <c r="AA2456" s="33"/>
      <c r="AB2456" s="33"/>
      <c r="AC2456" s="33"/>
      <c r="AD2456" s="33"/>
      <c r="AE2456" s="33"/>
      <c r="AR2456" s="170" t="s">
        <v>189</v>
      </c>
      <c r="AT2456" s="170" t="s">
        <v>368</v>
      </c>
      <c r="AU2456" s="170" t="s">
        <v>157</v>
      </c>
      <c r="AY2456" s="18" t="s">
        <v>150</v>
      </c>
      <c r="BE2456" s="171">
        <f>IF(N2456="základná",J2456,0)</f>
        <v>0</v>
      </c>
      <c r="BF2456" s="171">
        <f>IF(N2456="znížená",J2456,0)</f>
        <v>0</v>
      </c>
      <c r="BG2456" s="171">
        <f>IF(N2456="zákl. prenesená",J2456,0)</f>
        <v>0</v>
      </c>
      <c r="BH2456" s="171">
        <f>IF(N2456="zníž. prenesená",J2456,0)</f>
        <v>0</v>
      </c>
      <c r="BI2456" s="171">
        <f>IF(N2456="nulová",J2456,0)</f>
        <v>0</v>
      </c>
      <c r="BJ2456" s="18" t="s">
        <v>157</v>
      </c>
      <c r="BK2456" s="172">
        <f>ROUND(I2456*H2456,3)</f>
        <v>0</v>
      </c>
      <c r="BL2456" s="18" t="s">
        <v>156</v>
      </c>
      <c r="BM2456" s="170" t="s">
        <v>2594</v>
      </c>
    </row>
    <row r="2457" spans="1:65" s="2" customFormat="1" ht="16.5" customHeight="1">
      <c r="A2457" s="33"/>
      <c r="B2457" s="158"/>
      <c r="C2457" s="159" t="s">
        <v>2595</v>
      </c>
      <c r="D2457" s="159" t="s">
        <v>152</v>
      </c>
      <c r="E2457" s="160" t="s">
        <v>2596</v>
      </c>
      <c r="F2457" s="161" t="s">
        <v>2597</v>
      </c>
      <c r="G2457" s="162" t="s">
        <v>155</v>
      </c>
      <c r="H2457" s="163">
        <v>20</v>
      </c>
      <c r="I2457" s="164"/>
      <c r="J2457" s="163">
        <f>ROUND(I2457*H2457,3)</f>
        <v>0</v>
      </c>
      <c r="K2457" s="165"/>
      <c r="L2457" s="34"/>
      <c r="M2457" s="166" t="s">
        <v>1</v>
      </c>
      <c r="N2457" s="167" t="s">
        <v>42</v>
      </c>
      <c r="O2457" s="59"/>
      <c r="P2457" s="168">
        <f>O2457*H2457</f>
        <v>0</v>
      </c>
      <c r="Q2457" s="168">
        <v>3.0000000000000001E-5</v>
      </c>
      <c r="R2457" s="168">
        <f>Q2457*H2457</f>
        <v>6.0000000000000006E-4</v>
      </c>
      <c r="S2457" s="168">
        <v>0</v>
      </c>
      <c r="T2457" s="169">
        <f>S2457*H2457</f>
        <v>0</v>
      </c>
      <c r="U2457" s="33"/>
      <c r="V2457" s="33"/>
      <c r="W2457" s="33"/>
      <c r="X2457" s="33"/>
      <c r="Y2457" s="33"/>
      <c r="Z2457" s="33"/>
      <c r="AA2457" s="33"/>
      <c r="AB2457" s="33"/>
      <c r="AC2457" s="33"/>
      <c r="AD2457" s="33"/>
      <c r="AE2457" s="33"/>
      <c r="AR2457" s="170" t="s">
        <v>156</v>
      </c>
      <c r="AT2457" s="170" t="s">
        <v>152</v>
      </c>
      <c r="AU2457" s="170" t="s">
        <v>157</v>
      </c>
      <c r="AY2457" s="18" t="s">
        <v>150</v>
      </c>
      <c r="BE2457" s="171">
        <f>IF(N2457="základná",J2457,0)</f>
        <v>0</v>
      </c>
      <c r="BF2457" s="171">
        <f>IF(N2457="znížená",J2457,0)</f>
        <v>0</v>
      </c>
      <c r="BG2457" s="171">
        <f>IF(N2457="zákl. prenesená",J2457,0)</f>
        <v>0</v>
      </c>
      <c r="BH2457" s="171">
        <f>IF(N2457="zníž. prenesená",J2457,0)</f>
        <v>0</v>
      </c>
      <c r="BI2457" s="171">
        <f>IF(N2457="nulová",J2457,0)</f>
        <v>0</v>
      </c>
      <c r="BJ2457" s="18" t="s">
        <v>157</v>
      </c>
      <c r="BK2457" s="172">
        <f>ROUND(I2457*H2457,3)</f>
        <v>0</v>
      </c>
      <c r="BL2457" s="18" t="s">
        <v>156</v>
      </c>
      <c r="BM2457" s="170" t="s">
        <v>2598</v>
      </c>
    </row>
    <row r="2458" spans="1:65" s="2" customFormat="1" ht="16.5" customHeight="1">
      <c r="A2458" s="33"/>
      <c r="B2458" s="158"/>
      <c r="C2458" s="205" t="s">
        <v>2599</v>
      </c>
      <c r="D2458" s="205" t="s">
        <v>368</v>
      </c>
      <c r="E2458" s="206" t="s">
        <v>2600</v>
      </c>
      <c r="F2458" s="207" t="s">
        <v>2601</v>
      </c>
      <c r="G2458" s="208" t="s">
        <v>155</v>
      </c>
      <c r="H2458" s="209">
        <v>23</v>
      </c>
      <c r="I2458" s="210"/>
      <c r="J2458" s="209">
        <f>ROUND(I2458*H2458,3)</f>
        <v>0</v>
      </c>
      <c r="K2458" s="211"/>
      <c r="L2458" s="212"/>
      <c r="M2458" s="213" t="s">
        <v>1</v>
      </c>
      <c r="N2458" s="214" t="s">
        <v>42</v>
      </c>
      <c r="O2458" s="59"/>
      <c r="P2458" s="168">
        <f>O2458*H2458</f>
        <v>0</v>
      </c>
      <c r="Q2458" s="168">
        <v>4.0000000000000002E-4</v>
      </c>
      <c r="R2458" s="168">
        <f>Q2458*H2458</f>
        <v>9.1999999999999998E-3</v>
      </c>
      <c r="S2458" s="168">
        <v>0</v>
      </c>
      <c r="T2458" s="169">
        <f>S2458*H2458</f>
        <v>0</v>
      </c>
      <c r="U2458" s="33"/>
      <c r="V2458" s="33"/>
      <c r="W2458" s="33"/>
      <c r="X2458" s="33"/>
      <c r="Y2458" s="33"/>
      <c r="Z2458" s="33"/>
      <c r="AA2458" s="33"/>
      <c r="AB2458" s="33"/>
      <c r="AC2458" s="33"/>
      <c r="AD2458" s="33"/>
      <c r="AE2458" s="33"/>
      <c r="AR2458" s="170" t="s">
        <v>189</v>
      </c>
      <c r="AT2458" s="170" t="s">
        <v>368</v>
      </c>
      <c r="AU2458" s="170" t="s">
        <v>157</v>
      </c>
      <c r="AY2458" s="18" t="s">
        <v>150</v>
      </c>
      <c r="BE2458" s="171">
        <f>IF(N2458="základná",J2458,0)</f>
        <v>0</v>
      </c>
      <c r="BF2458" s="171">
        <f>IF(N2458="znížená",J2458,0)</f>
        <v>0</v>
      </c>
      <c r="BG2458" s="171">
        <f>IF(N2458="zákl. prenesená",J2458,0)</f>
        <v>0</v>
      </c>
      <c r="BH2458" s="171">
        <f>IF(N2458="zníž. prenesená",J2458,0)</f>
        <v>0</v>
      </c>
      <c r="BI2458" s="171">
        <f>IF(N2458="nulová",J2458,0)</f>
        <v>0</v>
      </c>
      <c r="BJ2458" s="18" t="s">
        <v>157</v>
      </c>
      <c r="BK2458" s="172">
        <f>ROUND(I2458*H2458,3)</f>
        <v>0</v>
      </c>
      <c r="BL2458" s="18" t="s">
        <v>156</v>
      </c>
      <c r="BM2458" s="170" t="s">
        <v>2602</v>
      </c>
    </row>
    <row r="2459" spans="1:65" s="14" customFormat="1" ht="11.25">
      <c r="B2459" s="181"/>
      <c r="D2459" s="174" t="s">
        <v>167</v>
      </c>
      <c r="E2459" s="182" t="s">
        <v>1</v>
      </c>
      <c r="F2459" s="183" t="s">
        <v>2603</v>
      </c>
      <c r="H2459" s="184">
        <v>23</v>
      </c>
      <c r="I2459" s="185"/>
      <c r="L2459" s="181"/>
      <c r="M2459" s="186"/>
      <c r="N2459" s="187"/>
      <c r="O2459" s="187"/>
      <c r="P2459" s="187"/>
      <c r="Q2459" s="187"/>
      <c r="R2459" s="187"/>
      <c r="S2459" s="187"/>
      <c r="T2459" s="188"/>
      <c r="AT2459" s="182" t="s">
        <v>167</v>
      </c>
      <c r="AU2459" s="182" t="s">
        <v>157</v>
      </c>
      <c r="AV2459" s="14" t="s">
        <v>157</v>
      </c>
      <c r="AW2459" s="14" t="s">
        <v>30</v>
      </c>
      <c r="AX2459" s="14" t="s">
        <v>81</v>
      </c>
      <c r="AY2459" s="182" t="s">
        <v>150</v>
      </c>
    </row>
    <row r="2460" spans="1:65" s="2" customFormat="1" ht="24" customHeight="1">
      <c r="A2460" s="33"/>
      <c r="B2460" s="158"/>
      <c r="C2460" s="159" t="s">
        <v>2604</v>
      </c>
      <c r="D2460" s="159" t="s">
        <v>152</v>
      </c>
      <c r="E2460" s="160" t="s">
        <v>2605</v>
      </c>
      <c r="F2460" s="161" t="s">
        <v>2606</v>
      </c>
      <c r="G2460" s="162" t="s">
        <v>165</v>
      </c>
      <c r="H2460" s="163">
        <v>2.016</v>
      </c>
      <c r="I2460" s="164"/>
      <c r="J2460" s="163">
        <f>ROUND(I2460*H2460,3)</f>
        <v>0</v>
      </c>
      <c r="K2460" s="165"/>
      <c r="L2460" s="34"/>
      <c r="M2460" s="166" t="s">
        <v>1</v>
      </c>
      <c r="N2460" s="167" t="s">
        <v>42</v>
      </c>
      <c r="O2460" s="59"/>
      <c r="P2460" s="168">
        <f>O2460*H2460</f>
        <v>0</v>
      </c>
      <c r="Q2460" s="168">
        <v>1.8907700000000001</v>
      </c>
      <c r="R2460" s="168">
        <f>Q2460*H2460</f>
        <v>3.8117923200000003</v>
      </c>
      <c r="S2460" s="168">
        <v>0</v>
      </c>
      <c r="T2460" s="169">
        <f>S2460*H2460</f>
        <v>0</v>
      </c>
      <c r="U2460" s="33"/>
      <c r="V2460" s="33"/>
      <c r="W2460" s="33"/>
      <c r="X2460" s="33"/>
      <c r="Y2460" s="33"/>
      <c r="Z2460" s="33"/>
      <c r="AA2460" s="33"/>
      <c r="AB2460" s="33"/>
      <c r="AC2460" s="33"/>
      <c r="AD2460" s="33"/>
      <c r="AE2460" s="33"/>
      <c r="AR2460" s="170" t="s">
        <v>156</v>
      </c>
      <c r="AT2460" s="170" t="s">
        <v>152</v>
      </c>
      <c r="AU2460" s="170" t="s">
        <v>157</v>
      </c>
      <c r="AY2460" s="18" t="s">
        <v>150</v>
      </c>
      <c r="BE2460" s="171">
        <f>IF(N2460="základná",J2460,0)</f>
        <v>0</v>
      </c>
      <c r="BF2460" s="171">
        <f>IF(N2460="znížená",J2460,0)</f>
        <v>0</v>
      </c>
      <c r="BG2460" s="171">
        <f>IF(N2460="zákl. prenesená",J2460,0)</f>
        <v>0</v>
      </c>
      <c r="BH2460" s="171">
        <f>IF(N2460="zníž. prenesená",J2460,0)</f>
        <v>0</v>
      </c>
      <c r="BI2460" s="171">
        <f>IF(N2460="nulová",J2460,0)</f>
        <v>0</v>
      </c>
      <c r="BJ2460" s="18" t="s">
        <v>157</v>
      </c>
      <c r="BK2460" s="172">
        <f>ROUND(I2460*H2460,3)</f>
        <v>0</v>
      </c>
      <c r="BL2460" s="18" t="s">
        <v>156</v>
      </c>
      <c r="BM2460" s="170" t="s">
        <v>2607</v>
      </c>
    </row>
    <row r="2461" spans="1:65" s="13" customFormat="1" ht="11.25">
      <c r="B2461" s="173"/>
      <c r="D2461" s="174" t="s">
        <v>167</v>
      </c>
      <c r="E2461" s="175" t="s">
        <v>1</v>
      </c>
      <c r="F2461" s="176" t="s">
        <v>2522</v>
      </c>
      <c r="H2461" s="175" t="s">
        <v>1</v>
      </c>
      <c r="I2461" s="177"/>
      <c r="L2461" s="173"/>
      <c r="M2461" s="178"/>
      <c r="N2461" s="179"/>
      <c r="O2461" s="179"/>
      <c r="P2461" s="179"/>
      <c r="Q2461" s="179"/>
      <c r="R2461" s="179"/>
      <c r="S2461" s="179"/>
      <c r="T2461" s="180"/>
      <c r="AT2461" s="175" t="s">
        <v>167</v>
      </c>
      <c r="AU2461" s="175" t="s">
        <v>157</v>
      </c>
      <c r="AV2461" s="13" t="s">
        <v>81</v>
      </c>
      <c r="AW2461" s="13" t="s">
        <v>30</v>
      </c>
      <c r="AX2461" s="13" t="s">
        <v>76</v>
      </c>
      <c r="AY2461" s="175" t="s">
        <v>150</v>
      </c>
    </row>
    <row r="2462" spans="1:65" s="14" customFormat="1" ht="11.25">
      <c r="B2462" s="181"/>
      <c r="D2462" s="174" t="s">
        <v>167</v>
      </c>
      <c r="E2462" s="182" t="s">
        <v>1</v>
      </c>
      <c r="F2462" s="183" t="s">
        <v>2608</v>
      </c>
      <c r="H2462" s="184">
        <v>1.456</v>
      </c>
      <c r="I2462" s="185"/>
      <c r="L2462" s="181"/>
      <c r="M2462" s="186"/>
      <c r="N2462" s="187"/>
      <c r="O2462" s="187"/>
      <c r="P2462" s="187"/>
      <c r="Q2462" s="187"/>
      <c r="R2462" s="187"/>
      <c r="S2462" s="187"/>
      <c r="T2462" s="188"/>
      <c r="AT2462" s="182" t="s">
        <v>167</v>
      </c>
      <c r="AU2462" s="182" t="s">
        <v>157</v>
      </c>
      <c r="AV2462" s="14" t="s">
        <v>157</v>
      </c>
      <c r="AW2462" s="14" t="s">
        <v>30</v>
      </c>
      <c r="AX2462" s="14" t="s">
        <v>76</v>
      </c>
      <c r="AY2462" s="182" t="s">
        <v>150</v>
      </c>
    </row>
    <row r="2463" spans="1:65" s="13" customFormat="1" ht="11.25">
      <c r="B2463" s="173"/>
      <c r="D2463" s="174" t="s">
        <v>167</v>
      </c>
      <c r="E2463" s="175" t="s">
        <v>1</v>
      </c>
      <c r="F2463" s="176" t="s">
        <v>2531</v>
      </c>
      <c r="H2463" s="175" t="s">
        <v>1</v>
      </c>
      <c r="I2463" s="177"/>
      <c r="L2463" s="173"/>
      <c r="M2463" s="178"/>
      <c r="N2463" s="179"/>
      <c r="O2463" s="179"/>
      <c r="P2463" s="179"/>
      <c r="Q2463" s="179"/>
      <c r="R2463" s="179"/>
      <c r="S2463" s="179"/>
      <c r="T2463" s="180"/>
      <c r="AT2463" s="175" t="s">
        <v>167</v>
      </c>
      <c r="AU2463" s="175" t="s">
        <v>157</v>
      </c>
      <c r="AV2463" s="13" t="s">
        <v>81</v>
      </c>
      <c r="AW2463" s="13" t="s">
        <v>30</v>
      </c>
      <c r="AX2463" s="13" t="s">
        <v>76</v>
      </c>
      <c r="AY2463" s="175" t="s">
        <v>150</v>
      </c>
    </row>
    <row r="2464" spans="1:65" s="14" customFormat="1" ht="11.25">
      <c r="B2464" s="181"/>
      <c r="D2464" s="174" t="s">
        <v>167</v>
      </c>
      <c r="E2464" s="182" t="s">
        <v>1</v>
      </c>
      <c r="F2464" s="183" t="s">
        <v>2609</v>
      </c>
      <c r="H2464" s="184">
        <v>0.16</v>
      </c>
      <c r="I2464" s="185"/>
      <c r="L2464" s="181"/>
      <c r="M2464" s="186"/>
      <c r="N2464" s="187"/>
      <c r="O2464" s="187"/>
      <c r="P2464" s="187"/>
      <c r="Q2464" s="187"/>
      <c r="R2464" s="187"/>
      <c r="S2464" s="187"/>
      <c r="T2464" s="188"/>
      <c r="AT2464" s="182" t="s">
        <v>167</v>
      </c>
      <c r="AU2464" s="182" t="s">
        <v>157</v>
      </c>
      <c r="AV2464" s="14" t="s">
        <v>157</v>
      </c>
      <c r="AW2464" s="14" t="s">
        <v>30</v>
      </c>
      <c r="AX2464" s="14" t="s">
        <v>76</v>
      </c>
      <c r="AY2464" s="182" t="s">
        <v>150</v>
      </c>
    </row>
    <row r="2465" spans="1:65" s="13" customFormat="1" ht="11.25">
      <c r="B2465" s="173"/>
      <c r="D2465" s="174" t="s">
        <v>167</v>
      </c>
      <c r="E2465" s="175" t="s">
        <v>1</v>
      </c>
      <c r="F2465" s="176" t="s">
        <v>2541</v>
      </c>
      <c r="H2465" s="175" t="s">
        <v>1</v>
      </c>
      <c r="I2465" s="177"/>
      <c r="L2465" s="173"/>
      <c r="M2465" s="178"/>
      <c r="N2465" s="179"/>
      <c r="O2465" s="179"/>
      <c r="P2465" s="179"/>
      <c r="Q2465" s="179"/>
      <c r="R2465" s="179"/>
      <c r="S2465" s="179"/>
      <c r="T2465" s="180"/>
      <c r="AT2465" s="175" t="s">
        <v>167</v>
      </c>
      <c r="AU2465" s="175" t="s">
        <v>157</v>
      </c>
      <c r="AV2465" s="13" t="s">
        <v>81</v>
      </c>
      <c r="AW2465" s="13" t="s">
        <v>30</v>
      </c>
      <c r="AX2465" s="13" t="s">
        <v>76</v>
      </c>
      <c r="AY2465" s="175" t="s">
        <v>150</v>
      </c>
    </row>
    <row r="2466" spans="1:65" s="14" customFormat="1" ht="11.25">
      <c r="B2466" s="181"/>
      <c r="D2466" s="174" t="s">
        <v>167</v>
      </c>
      <c r="E2466" s="182" t="s">
        <v>1</v>
      </c>
      <c r="F2466" s="183" t="s">
        <v>2610</v>
      </c>
      <c r="H2466" s="184">
        <v>0.4</v>
      </c>
      <c r="I2466" s="185"/>
      <c r="L2466" s="181"/>
      <c r="M2466" s="186"/>
      <c r="N2466" s="187"/>
      <c r="O2466" s="187"/>
      <c r="P2466" s="187"/>
      <c r="Q2466" s="187"/>
      <c r="R2466" s="187"/>
      <c r="S2466" s="187"/>
      <c r="T2466" s="188"/>
      <c r="AT2466" s="182" t="s">
        <v>167</v>
      </c>
      <c r="AU2466" s="182" t="s">
        <v>157</v>
      </c>
      <c r="AV2466" s="14" t="s">
        <v>157</v>
      </c>
      <c r="AW2466" s="14" t="s">
        <v>30</v>
      </c>
      <c r="AX2466" s="14" t="s">
        <v>76</v>
      </c>
      <c r="AY2466" s="182" t="s">
        <v>150</v>
      </c>
    </row>
    <row r="2467" spans="1:65" s="15" customFormat="1" ht="11.25">
      <c r="B2467" s="189"/>
      <c r="D2467" s="174" t="s">
        <v>167</v>
      </c>
      <c r="E2467" s="190" t="s">
        <v>1</v>
      </c>
      <c r="F2467" s="191" t="s">
        <v>173</v>
      </c>
      <c r="H2467" s="192">
        <v>2.016</v>
      </c>
      <c r="I2467" s="193"/>
      <c r="L2467" s="189"/>
      <c r="M2467" s="194"/>
      <c r="N2467" s="195"/>
      <c r="O2467" s="195"/>
      <c r="P2467" s="195"/>
      <c r="Q2467" s="195"/>
      <c r="R2467" s="195"/>
      <c r="S2467" s="195"/>
      <c r="T2467" s="196"/>
      <c r="AT2467" s="190" t="s">
        <v>167</v>
      </c>
      <c r="AU2467" s="190" t="s">
        <v>157</v>
      </c>
      <c r="AV2467" s="15" t="s">
        <v>156</v>
      </c>
      <c r="AW2467" s="15" t="s">
        <v>30</v>
      </c>
      <c r="AX2467" s="15" t="s">
        <v>81</v>
      </c>
      <c r="AY2467" s="190" t="s">
        <v>150</v>
      </c>
    </row>
    <row r="2468" spans="1:65" s="2" customFormat="1" ht="16.5" customHeight="1">
      <c r="A2468" s="33"/>
      <c r="B2468" s="158"/>
      <c r="C2468" s="159" t="s">
        <v>2611</v>
      </c>
      <c r="D2468" s="159" t="s">
        <v>152</v>
      </c>
      <c r="E2468" s="160" t="s">
        <v>2612</v>
      </c>
      <c r="F2468" s="161" t="s">
        <v>2613</v>
      </c>
      <c r="G2468" s="162" t="s">
        <v>165</v>
      </c>
      <c r="H2468" s="163">
        <v>4.2240000000000002</v>
      </c>
      <c r="I2468" s="164"/>
      <c r="J2468" s="163">
        <f>ROUND(I2468*H2468,3)</f>
        <v>0</v>
      </c>
      <c r="K2468" s="165"/>
      <c r="L2468" s="34"/>
      <c r="M2468" s="166" t="s">
        <v>1</v>
      </c>
      <c r="N2468" s="167" t="s">
        <v>42</v>
      </c>
      <c r="O2468" s="59"/>
      <c r="P2468" s="168">
        <f>O2468*H2468</f>
        <v>0</v>
      </c>
      <c r="Q2468" s="168">
        <v>0</v>
      </c>
      <c r="R2468" s="168">
        <f>Q2468*H2468</f>
        <v>0</v>
      </c>
      <c r="S2468" s="168">
        <v>0</v>
      </c>
      <c r="T2468" s="169">
        <f>S2468*H2468</f>
        <v>0</v>
      </c>
      <c r="U2468" s="33"/>
      <c r="V2468" s="33"/>
      <c r="W2468" s="33"/>
      <c r="X2468" s="33"/>
      <c r="Y2468" s="33"/>
      <c r="Z2468" s="33"/>
      <c r="AA2468" s="33"/>
      <c r="AB2468" s="33"/>
      <c r="AC2468" s="33"/>
      <c r="AD2468" s="33"/>
      <c r="AE2468" s="33"/>
      <c r="AR2468" s="170" t="s">
        <v>156</v>
      </c>
      <c r="AT2468" s="170" t="s">
        <v>152</v>
      </c>
      <c r="AU2468" s="170" t="s">
        <v>157</v>
      </c>
      <c r="AY2468" s="18" t="s">
        <v>150</v>
      </c>
      <c r="BE2468" s="171">
        <f>IF(N2468="základná",J2468,0)</f>
        <v>0</v>
      </c>
      <c r="BF2468" s="171">
        <f>IF(N2468="znížená",J2468,0)</f>
        <v>0</v>
      </c>
      <c r="BG2468" s="171">
        <f>IF(N2468="zákl. prenesená",J2468,0)</f>
        <v>0</v>
      </c>
      <c r="BH2468" s="171">
        <f>IF(N2468="zníž. prenesená",J2468,0)</f>
        <v>0</v>
      </c>
      <c r="BI2468" s="171">
        <f>IF(N2468="nulová",J2468,0)</f>
        <v>0</v>
      </c>
      <c r="BJ2468" s="18" t="s">
        <v>157</v>
      </c>
      <c r="BK2468" s="172">
        <f>ROUND(I2468*H2468,3)</f>
        <v>0</v>
      </c>
      <c r="BL2468" s="18" t="s">
        <v>156</v>
      </c>
      <c r="BM2468" s="170" t="s">
        <v>2614</v>
      </c>
    </row>
    <row r="2469" spans="1:65" s="14" customFormat="1" ht="11.25">
      <c r="B2469" s="181"/>
      <c r="D2469" s="174" t="s">
        <v>167</v>
      </c>
      <c r="E2469" s="182" t="s">
        <v>1</v>
      </c>
      <c r="F2469" s="183" t="s">
        <v>2615</v>
      </c>
      <c r="H2469" s="184">
        <v>4.2240000000000002</v>
      </c>
      <c r="I2469" s="185"/>
      <c r="L2469" s="181"/>
      <c r="M2469" s="186"/>
      <c r="N2469" s="187"/>
      <c r="O2469" s="187"/>
      <c r="P2469" s="187"/>
      <c r="Q2469" s="187"/>
      <c r="R2469" s="187"/>
      <c r="S2469" s="187"/>
      <c r="T2469" s="188"/>
      <c r="AT2469" s="182" t="s">
        <v>167</v>
      </c>
      <c r="AU2469" s="182" t="s">
        <v>157</v>
      </c>
      <c r="AV2469" s="14" t="s">
        <v>157</v>
      </c>
      <c r="AW2469" s="14" t="s">
        <v>30</v>
      </c>
      <c r="AX2469" s="14" t="s">
        <v>81</v>
      </c>
      <c r="AY2469" s="182" t="s">
        <v>150</v>
      </c>
    </row>
    <row r="2470" spans="1:65" s="2" customFormat="1" ht="16.5" customHeight="1">
      <c r="A2470" s="33"/>
      <c r="B2470" s="158"/>
      <c r="C2470" s="205" t="s">
        <v>2616</v>
      </c>
      <c r="D2470" s="205" t="s">
        <v>368</v>
      </c>
      <c r="E2470" s="206" t="s">
        <v>2617</v>
      </c>
      <c r="F2470" s="207" t="s">
        <v>2618</v>
      </c>
      <c r="G2470" s="208" t="s">
        <v>350</v>
      </c>
      <c r="H2470" s="209">
        <v>10</v>
      </c>
      <c r="I2470" s="210"/>
      <c r="J2470" s="209">
        <f t="shared" ref="J2470:J2484" si="120">ROUND(I2470*H2470,3)</f>
        <v>0</v>
      </c>
      <c r="K2470" s="211"/>
      <c r="L2470" s="212"/>
      <c r="M2470" s="213" t="s">
        <v>1</v>
      </c>
      <c r="N2470" s="214" t="s">
        <v>42</v>
      </c>
      <c r="O2470" s="59"/>
      <c r="P2470" s="168">
        <f t="shared" ref="P2470:P2484" si="121">O2470*H2470</f>
        <v>0</v>
      </c>
      <c r="Q2470" s="168">
        <v>1.2999999999999999E-2</v>
      </c>
      <c r="R2470" s="168">
        <f t="shared" ref="R2470:R2484" si="122">Q2470*H2470</f>
        <v>0.13</v>
      </c>
      <c r="S2470" s="168">
        <v>0</v>
      </c>
      <c r="T2470" s="169">
        <f t="shared" ref="T2470:T2484" si="123">S2470*H2470</f>
        <v>0</v>
      </c>
      <c r="U2470" s="33"/>
      <c r="V2470" s="33"/>
      <c r="W2470" s="33"/>
      <c r="X2470" s="33"/>
      <c r="Y2470" s="33"/>
      <c r="Z2470" s="33"/>
      <c r="AA2470" s="33"/>
      <c r="AB2470" s="33"/>
      <c r="AC2470" s="33"/>
      <c r="AD2470" s="33"/>
      <c r="AE2470" s="33"/>
      <c r="AR2470" s="170" t="s">
        <v>189</v>
      </c>
      <c r="AT2470" s="170" t="s">
        <v>368</v>
      </c>
      <c r="AU2470" s="170" t="s">
        <v>157</v>
      </c>
      <c r="AY2470" s="18" t="s">
        <v>150</v>
      </c>
      <c r="BE2470" s="171">
        <f t="shared" ref="BE2470:BE2484" si="124">IF(N2470="základná",J2470,0)</f>
        <v>0</v>
      </c>
      <c r="BF2470" s="171">
        <f t="shared" ref="BF2470:BF2484" si="125">IF(N2470="znížená",J2470,0)</f>
        <v>0</v>
      </c>
      <c r="BG2470" s="171">
        <f t="shared" ref="BG2470:BG2484" si="126">IF(N2470="zákl. prenesená",J2470,0)</f>
        <v>0</v>
      </c>
      <c r="BH2470" s="171">
        <f t="shared" ref="BH2470:BH2484" si="127">IF(N2470="zníž. prenesená",J2470,0)</f>
        <v>0</v>
      </c>
      <c r="BI2470" s="171">
        <f t="shared" ref="BI2470:BI2484" si="128">IF(N2470="nulová",J2470,0)</f>
        <v>0</v>
      </c>
      <c r="BJ2470" s="18" t="s">
        <v>157</v>
      </c>
      <c r="BK2470" s="172">
        <f t="shared" ref="BK2470:BK2484" si="129">ROUND(I2470*H2470,3)</f>
        <v>0</v>
      </c>
      <c r="BL2470" s="18" t="s">
        <v>156</v>
      </c>
      <c r="BM2470" s="170" t="s">
        <v>2619</v>
      </c>
    </row>
    <row r="2471" spans="1:65" s="2" customFormat="1" ht="16.5" customHeight="1">
      <c r="A2471" s="33"/>
      <c r="B2471" s="158"/>
      <c r="C2471" s="205" t="s">
        <v>2620</v>
      </c>
      <c r="D2471" s="205" t="s">
        <v>368</v>
      </c>
      <c r="E2471" s="206" t="s">
        <v>2621</v>
      </c>
      <c r="F2471" s="207" t="s">
        <v>2622</v>
      </c>
      <c r="G2471" s="208" t="s">
        <v>350</v>
      </c>
      <c r="H2471" s="209">
        <v>16</v>
      </c>
      <c r="I2471" s="210"/>
      <c r="J2471" s="209">
        <f t="shared" si="120"/>
        <v>0</v>
      </c>
      <c r="K2471" s="211"/>
      <c r="L2471" s="212"/>
      <c r="M2471" s="213" t="s">
        <v>1</v>
      </c>
      <c r="N2471" s="214" t="s">
        <v>42</v>
      </c>
      <c r="O2471" s="59"/>
      <c r="P2471" s="168">
        <f t="shared" si="121"/>
        <v>0</v>
      </c>
      <c r="Q2471" s="168">
        <v>1.2999999999999999E-2</v>
      </c>
      <c r="R2471" s="168">
        <f t="shared" si="122"/>
        <v>0.20799999999999999</v>
      </c>
      <c r="S2471" s="168">
        <v>0</v>
      </c>
      <c r="T2471" s="169">
        <f t="shared" si="123"/>
        <v>0</v>
      </c>
      <c r="U2471" s="33"/>
      <c r="V2471" s="33"/>
      <c r="W2471" s="33"/>
      <c r="X2471" s="33"/>
      <c r="Y2471" s="33"/>
      <c r="Z2471" s="33"/>
      <c r="AA2471" s="33"/>
      <c r="AB2471" s="33"/>
      <c r="AC2471" s="33"/>
      <c r="AD2471" s="33"/>
      <c r="AE2471" s="33"/>
      <c r="AR2471" s="170" t="s">
        <v>189</v>
      </c>
      <c r="AT2471" s="170" t="s">
        <v>368</v>
      </c>
      <c r="AU2471" s="170" t="s">
        <v>157</v>
      </c>
      <c r="AY2471" s="18" t="s">
        <v>150</v>
      </c>
      <c r="BE2471" s="171">
        <f t="shared" si="124"/>
        <v>0</v>
      </c>
      <c r="BF2471" s="171">
        <f t="shared" si="125"/>
        <v>0</v>
      </c>
      <c r="BG2471" s="171">
        <f t="shared" si="126"/>
        <v>0</v>
      </c>
      <c r="BH2471" s="171">
        <f t="shared" si="127"/>
        <v>0</v>
      </c>
      <c r="BI2471" s="171">
        <f t="shared" si="128"/>
        <v>0</v>
      </c>
      <c r="BJ2471" s="18" t="s">
        <v>157</v>
      </c>
      <c r="BK2471" s="172">
        <f t="shared" si="129"/>
        <v>0</v>
      </c>
      <c r="BL2471" s="18" t="s">
        <v>156</v>
      </c>
      <c r="BM2471" s="170" t="s">
        <v>2623</v>
      </c>
    </row>
    <row r="2472" spans="1:65" s="2" customFormat="1" ht="16.5" customHeight="1">
      <c r="A2472" s="33"/>
      <c r="B2472" s="158"/>
      <c r="C2472" s="205" t="s">
        <v>2624</v>
      </c>
      <c r="D2472" s="205" t="s">
        <v>368</v>
      </c>
      <c r="E2472" s="206" t="s">
        <v>2625</v>
      </c>
      <c r="F2472" s="207" t="s">
        <v>2626</v>
      </c>
      <c r="G2472" s="208" t="s">
        <v>350</v>
      </c>
      <c r="H2472" s="209">
        <v>2</v>
      </c>
      <c r="I2472" s="210"/>
      <c r="J2472" s="209">
        <f t="shared" si="120"/>
        <v>0</v>
      </c>
      <c r="K2472" s="211"/>
      <c r="L2472" s="212"/>
      <c r="M2472" s="213" t="s">
        <v>1</v>
      </c>
      <c r="N2472" s="214" t="s">
        <v>42</v>
      </c>
      <c r="O2472" s="59"/>
      <c r="P2472" s="168">
        <f t="shared" si="121"/>
        <v>0</v>
      </c>
      <c r="Q2472" s="168">
        <v>1.2999999999999999E-2</v>
      </c>
      <c r="R2472" s="168">
        <f t="shared" si="122"/>
        <v>2.5999999999999999E-2</v>
      </c>
      <c r="S2472" s="168">
        <v>0</v>
      </c>
      <c r="T2472" s="169">
        <f t="shared" si="123"/>
        <v>0</v>
      </c>
      <c r="U2472" s="33"/>
      <c r="V2472" s="33"/>
      <c r="W2472" s="33"/>
      <c r="X2472" s="33"/>
      <c r="Y2472" s="33"/>
      <c r="Z2472" s="33"/>
      <c r="AA2472" s="33"/>
      <c r="AB2472" s="33"/>
      <c r="AC2472" s="33"/>
      <c r="AD2472" s="33"/>
      <c r="AE2472" s="33"/>
      <c r="AR2472" s="170" t="s">
        <v>189</v>
      </c>
      <c r="AT2472" s="170" t="s">
        <v>368</v>
      </c>
      <c r="AU2472" s="170" t="s">
        <v>157</v>
      </c>
      <c r="AY2472" s="18" t="s">
        <v>150</v>
      </c>
      <c r="BE2472" s="171">
        <f t="shared" si="124"/>
        <v>0</v>
      </c>
      <c r="BF2472" s="171">
        <f t="shared" si="125"/>
        <v>0</v>
      </c>
      <c r="BG2472" s="171">
        <f t="shared" si="126"/>
        <v>0</v>
      </c>
      <c r="BH2472" s="171">
        <f t="shared" si="127"/>
        <v>0</v>
      </c>
      <c r="BI2472" s="171">
        <f t="shared" si="128"/>
        <v>0</v>
      </c>
      <c r="BJ2472" s="18" t="s">
        <v>157</v>
      </c>
      <c r="BK2472" s="172">
        <f t="shared" si="129"/>
        <v>0</v>
      </c>
      <c r="BL2472" s="18" t="s">
        <v>156</v>
      </c>
      <c r="BM2472" s="170" t="s">
        <v>2627</v>
      </c>
    </row>
    <row r="2473" spans="1:65" s="2" customFormat="1" ht="16.5" customHeight="1">
      <c r="A2473" s="33"/>
      <c r="B2473" s="158"/>
      <c r="C2473" s="205" t="s">
        <v>2628</v>
      </c>
      <c r="D2473" s="205" t="s">
        <v>368</v>
      </c>
      <c r="E2473" s="206" t="s">
        <v>2629</v>
      </c>
      <c r="F2473" s="207" t="s">
        <v>2630</v>
      </c>
      <c r="G2473" s="208" t="s">
        <v>350</v>
      </c>
      <c r="H2473" s="209">
        <v>1</v>
      </c>
      <c r="I2473" s="210"/>
      <c r="J2473" s="209">
        <f t="shared" si="120"/>
        <v>0</v>
      </c>
      <c r="K2473" s="211"/>
      <c r="L2473" s="212"/>
      <c r="M2473" s="213" t="s">
        <v>1</v>
      </c>
      <c r="N2473" s="214" t="s">
        <v>42</v>
      </c>
      <c r="O2473" s="59"/>
      <c r="P2473" s="168">
        <f t="shared" si="121"/>
        <v>0</v>
      </c>
      <c r="Q2473" s="168">
        <v>1.2999999999999999E-2</v>
      </c>
      <c r="R2473" s="168">
        <f t="shared" si="122"/>
        <v>1.2999999999999999E-2</v>
      </c>
      <c r="S2473" s="168">
        <v>0</v>
      </c>
      <c r="T2473" s="169">
        <f t="shared" si="123"/>
        <v>0</v>
      </c>
      <c r="U2473" s="33"/>
      <c r="V2473" s="33"/>
      <c r="W2473" s="33"/>
      <c r="X2473" s="33"/>
      <c r="Y2473" s="33"/>
      <c r="Z2473" s="33"/>
      <c r="AA2473" s="33"/>
      <c r="AB2473" s="33"/>
      <c r="AC2473" s="33"/>
      <c r="AD2473" s="33"/>
      <c r="AE2473" s="33"/>
      <c r="AR2473" s="170" t="s">
        <v>189</v>
      </c>
      <c r="AT2473" s="170" t="s">
        <v>368</v>
      </c>
      <c r="AU2473" s="170" t="s">
        <v>157</v>
      </c>
      <c r="AY2473" s="18" t="s">
        <v>150</v>
      </c>
      <c r="BE2473" s="171">
        <f t="shared" si="124"/>
        <v>0</v>
      </c>
      <c r="BF2473" s="171">
        <f t="shared" si="125"/>
        <v>0</v>
      </c>
      <c r="BG2473" s="171">
        <f t="shared" si="126"/>
        <v>0</v>
      </c>
      <c r="BH2473" s="171">
        <f t="shared" si="127"/>
        <v>0</v>
      </c>
      <c r="BI2473" s="171">
        <f t="shared" si="128"/>
        <v>0</v>
      </c>
      <c r="BJ2473" s="18" t="s">
        <v>157</v>
      </c>
      <c r="BK2473" s="172">
        <f t="shared" si="129"/>
        <v>0</v>
      </c>
      <c r="BL2473" s="18" t="s">
        <v>156</v>
      </c>
      <c r="BM2473" s="170" t="s">
        <v>2631</v>
      </c>
    </row>
    <row r="2474" spans="1:65" s="2" customFormat="1" ht="16.5" customHeight="1">
      <c r="A2474" s="33"/>
      <c r="B2474" s="158"/>
      <c r="C2474" s="205" t="s">
        <v>2632</v>
      </c>
      <c r="D2474" s="205" t="s">
        <v>368</v>
      </c>
      <c r="E2474" s="206" t="s">
        <v>2633</v>
      </c>
      <c r="F2474" s="207" t="s">
        <v>2634</v>
      </c>
      <c r="G2474" s="208" t="s">
        <v>350</v>
      </c>
      <c r="H2474" s="209">
        <v>4</v>
      </c>
      <c r="I2474" s="210"/>
      <c r="J2474" s="209">
        <f t="shared" si="120"/>
        <v>0</v>
      </c>
      <c r="K2474" s="211"/>
      <c r="L2474" s="212"/>
      <c r="M2474" s="213" t="s">
        <v>1</v>
      </c>
      <c r="N2474" s="214" t="s">
        <v>42</v>
      </c>
      <c r="O2474" s="59"/>
      <c r="P2474" s="168">
        <f t="shared" si="121"/>
        <v>0</v>
      </c>
      <c r="Q2474" s="168">
        <v>1.2999999999999999E-2</v>
      </c>
      <c r="R2474" s="168">
        <f t="shared" si="122"/>
        <v>5.1999999999999998E-2</v>
      </c>
      <c r="S2474" s="168">
        <v>0</v>
      </c>
      <c r="T2474" s="169">
        <f t="shared" si="123"/>
        <v>0</v>
      </c>
      <c r="U2474" s="33"/>
      <c r="V2474" s="33"/>
      <c r="W2474" s="33"/>
      <c r="X2474" s="33"/>
      <c r="Y2474" s="33"/>
      <c r="Z2474" s="33"/>
      <c r="AA2474" s="33"/>
      <c r="AB2474" s="33"/>
      <c r="AC2474" s="33"/>
      <c r="AD2474" s="33"/>
      <c r="AE2474" s="33"/>
      <c r="AR2474" s="170" t="s">
        <v>189</v>
      </c>
      <c r="AT2474" s="170" t="s">
        <v>368</v>
      </c>
      <c r="AU2474" s="170" t="s">
        <v>157</v>
      </c>
      <c r="AY2474" s="18" t="s">
        <v>150</v>
      </c>
      <c r="BE2474" s="171">
        <f t="shared" si="124"/>
        <v>0</v>
      </c>
      <c r="BF2474" s="171">
        <f t="shared" si="125"/>
        <v>0</v>
      </c>
      <c r="BG2474" s="171">
        <f t="shared" si="126"/>
        <v>0</v>
      </c>
      <c r="BH2474" s="171">
        <f t="shared" si="127"/>
        <v>0</v>
      </c>
      <c r="BI2474" s="171">
        <f t="shared" si="128"/>
        <v>0</v>
      </c>
      <c r="BJ2474" s="18" t="s">
        <v>157</v>
      </c>
      <c r="BK2474" s="172">
        <f t="shared" si="129"/>
        <v>0</v>
      </c>
      <c r="BL2474" s="18" t="s">
        <v>156</v>
      </c>
      <c r="BM2474" s="170" t="s">
        <v>2635</v>
      </c>
    </row>
    <row r="2475" spans="1:65" s="2" customFormat="1" ht="16.5" customHeight="1">
      <c r="A2475" s="33"/>
      <c r="B2475" s="158"/>
      <c r="C2475" s="205" t="s">
        <v>2636</v>
      </c>
      <c r="D2475" s="205" t="s">
        <v>368</v>
      </c>
      <c r="E2475" s="206" t="s">
        <v>2637</v>
      </c>
      <c r="F2475" s="207" t="s">
        <v>2638</v>
      </c>
      <c r="G2475" s="208" t="s">
        <v>350</v>
      </c>
      <c r="H2475" s="209">
        <v>1</v>
      </c>
      <c r="I2475" s="210"/>
      <c r="J2475" s="209">
        <f t="shared" si="120"/>
        <v>0</v>
      </c>
      <c r="K2475" s="211"/>
      <c r="L2475" s="212"/>
      <c r="M2475" s="213" t="s">
        <v>1</v>
      </c>
      <c r="N2475" s="214" t="s">
        <v>42</v>
      </c>
      <c r="O2475" s="59"/>
      <c r="P2475" s="168">
        <f t="shared" si="121"/>
        <v>0</v>
      </c>
      <c r="Q2475" s="168">
        <v>1.2999999999999999E-2</v>
      </c>
      <c r="R2475" s="168">
        <f t="shared" si="122"/>
        <v>1.2999999999999999E-2</v>
      </c>
      <c r="S2475" s="168">
        <v>0</v>
      </c>
      <c r="T2475" s="169">
        <f t="shared" si="123"/>
        <v>0</v>
      </c>
      <c r="U2475" s="33"/>
      <c r="V2475" s="33"/>
      <c r="W2475" s="33"/>
      <c r="X2475" s="33"/>
      <c r="Y2475" s="33"/>
      <c r="Z2475" s="33"/>
      <c r="AA2475" s="33"/>
      <c r="AB2475" s="33"/>
      <c r="AC2475" s="33"/>
      <c r="AD2475" s="33"/>
      <c r="AE2475" s="33"/>
      <c r="AR2475" s="170" t="s">
        <v>189</v>
      </c>
      <c r="AT2475" s="170" t="s">
        <v>368</v>
      </c>
      <c r="AU2475" s="170" t="s">
        <v>157</v>
      </c>
      <c r="AY2475" s="18" t="s">
        <v>150</v>
      </c>
      <c r="BE2475" s="171">
        <f t="shared" si="124"/>
        <v>0</v>
      </c>
      <c r="BF2475" s="171">
        <f t="shared" si="125"/>
        <v>0</v>
      </c>
      <c r="BG2475" s="171">
        <f t="shared" si="126"/>
        <v>0</v>
      </c>
      <c r="BH2475" s="171">
        <f t="shared" si="127"/>
        <v>0</v>
      </c>
      <c r="BI2475" s="171">
        <f t="shared" si="128"/>
        <v>0</v>
      </c>
      <c r="BJ2475" s="18" t="s">
        <v>157</v>
      </c>
      <c r="BK2475" s="172">
        <f t="shared" si="129"/>
        <v>0</v>
      </c>
      <c r="BL2475" s="18" t="s">
        <v>156</v>
      </c>
      <c r="BM2475" s="170" t="s">
        <v>2639</v>
      </c>
    </row>
    <row r="2476" spans="1:65" s="2" customFormat="1" ht="16.5" customHeight="1">
      <c r="A2476" s="33"/>
      <c r="B2476" s="158"/>
      <c r="C2476" s="205" t="s">
        <v>2640</v>
      </c>
      <c r="D2476" s="205" t="s">
        <v>368</v>
      </c>
      <c r="E2476" s="206" t="s">
        <v>2641</v>
      </c>
      <c r="F2476" s="207" t="s">
        <v>2642</v>
      </c>
      <c r="G2476" s="208" t="s">
        <v>350</v>
      </c>
      <c r="H2476" s="209">
        <v>1</v>
      </c>
      <c r="I2476" s="210"/>
      <c r="J2476" s="209">
        <f t="shared" si="120"/>
        <v>0</v>
      </c>
      <c r="K2476" s="211"/>
      <c r="L2476" s="212"/>
      <c r="M2476" s="213" t="s">
        <v>1</v>
      </c>
      <c r="N2476" s="214" t="s">
        <v>42</v>
      </c>
      <c r="O2476" s="59"/>
      <c r="P2476" s="168">
        <f t="shared" si="121"/>
        <v>0</v>
      </c>
      <c r="Q2476" s="168">
        <v>1.2999999999999999E-2</v>
      </c>
      <c r="R2476" s="168">
        <f t="shared" si="122"/>
        <v>1.2999999999999999E-2</v>
      </c>
      <c r="S2476" s="168">
        <v>0</v>
      </c>
      <c r="T2476" s="169">
        <f t="shared" si="123"/>
        <v>0</v>
      </c>
      <c r="U2476" s="33"/>
      <c r="V2476" s="33"/>
      <c r="W2476" s="33"/>
      <c r="X2476" s="33"/>
      <c r="Y2476" s="33"/>
      <c r="Z2476" s="33"/>
      <c r="AA2476" s="33"/>
      <c r="AB2476" s="33"/>
      <c r="AC2476" s="33"/>
      <c r="AD2476" s="33"/>
      <c r="AE2476" s="33"/>
      <c r="AR2476" s="170" t="s">
        <v>189</v>
      </c>
      <c r="AT2476" s="170" t="s">
        <v>368</v>
      </c>
      <c r="AU2476" s="170" t="s">
        <v>157</v>
      </c>
      <c r="AY2476" s="18" t="s">
        <v>150</v>
      </c>
      <c r="BE2476" s="171">
        <f t="shared" si="124"/>
        <v>0</v>
      </c>
      <c r="BF2476" s="171">
        <f t="shared" si="125"/>
        <v>0</v>
      </c>
      <c r="BG2476" s="171">
        <f t="shared" si="126"/>
        <v>0</v>
      </c>
      <c r="BH2476" s="171">
        <f t="shared" si="127"/>
        <v>0</v>
      </c>
      <c r="BI2476" s="171">
        <f t="shared" si="128"/>
        <v>0</v>
      </c>
      <c r="BJ2476" s="18" t="s">
        <v>157</v>
      </c>
      <c r="BK2476" s="172">
        <f t="shared" si="129"/>
        <v>0</v>
      </c>
      <c r="BL2476" s="18" t="s">
        <v>156</v>
      </c>
      <c r="BM2476" s="170" t="s">
        <v>2643</v>
      </c>
    </row>
    <row r="2477" spans="1:65" s="2" customFormat="1" ht="16.5" customHeight="1">
      <c r="A2477" s="33"/>
      <c r="B2477" s="158"/>
      <c r="C2477" s="205" t="s">
        <v>2644</v>
      </c>
      <c r="D2477" s="205" t="s">
        <v>368</v>
      </c>
      <c r="E2477" s="206" t="s">
        <v>2645</v>
      </c>
      <c r="F2477" s="207" t="s">
        <v>2646</v>
      </c>
      <c r="G2477" s="208" t="s">
        <v>350</v>
      </c>
      <c r="H2477" s="209">
        <v>1</v>
      </c>
      <c r="I2477" s="210"/>
      <c r="J2477" s="209">
        <f t="shared" si="120"/>
        <v>0</v>
      </c>
      <c r="K2477" s="211"/>
      <c r="L2477" s="212"/>
      <c r="M2477" s="213" t="s">
        <v>1</v>
      </c>
      <c r="N2477" s="214" t="s">
        <v>42</v>
      </c>
      <c r="O2477" s="59"/>
      <c r="P2477" s="168">
        <f t="shared" si="121"/>
        <v>0</v>
      </c>
      <c r="Q2477" s="168">
        <v>1.2999999999999999E-2</v>
      </c>
      <c r="R2477" s="168">
        <f t="shared" si="122"/>
        <v>1.2999999999999999E-2</v>
      </c>
      <c r="S2477" s="168">
        <v>0</v>
      </c>
      <c r="T2477" s="169">
        <f t="shared" si="123"/>
        <v>0</v>
      </c>
      <c r="U2477" s="33"/>
      <c r="V2477" s="33"/>
      <c r="W2477" s="33"/>
      <c r="X2477" s="33"/>
      <c r="Y2477" s="33"/>
      <c r="Z2477" s="33"/>
      <c r="AA2477" s="33"/>
      <c r="AB2477" s="33"/>
      <c r="AC2477" s="33"/>
      <c r="AD2477" s="33"/>
      <c r="AE2477" s="33"/>
      <c r="AR2477" s="170" t="s">
        <v>189</v>
      </c>
      <c r="AT2477" s="170" t="s">
        <v>368</v>
      </c>
      <c r="AU2477" s="170" t="s">
        <v>157</v>
      </c>
      <c r="AY2477" s="18" t="s">
        <v>150</v>
      </c>
      <c r="BE2477" s="171">
        <f t="shared" si="124"/>
        <v>0</v>
      </c>
      <c r="BF2477" s="171">
        <f t="shared" si="125"/>
        <v>0</v>
      </c>
      <c r="BG2477" s="171">
        <f t="shared" si="126"/>
        <v>0</v>
      </c>
      <c r="BH2477" s="171">
        <f t="shared" si="127"/>
        <v>0</v>
      </c>
      <c r="BI2477" s="171">
        <f t="shared" si="128"/>
        <v>0</v>
      </c>
      <c r="BJ2477" s="18" t="s">
        <v>157</v>
      </c>
      <c r="BK2477" s="172">
        <f t="shared" si="129"/>
        <v>0</v>
      </c>
      <c r="BL2477" s="18" t="s">
        <v>156</v>
      </c>
      <c r="BM2477" s="170" t="s">
        <v>2647</v>
      </c>
    </row>
    <row r="2478" spans="1:65" s="2" customFormat="1" ht="16.5" customHeight="1">
      <c r="A2478" s="33"/>
      <c r="B2478" s="158"/>
      <c r="C2478" s="205" t="s">
        <v>2648</v>
      </c>
      <c r="D2478" s="205" t="s">
        <v>368</v>
      </c>
      <c r="E2478" s="206" t="s">
        <v>2649</v>
      </c>
      <c r="F2478" s="207" t="s">
        <v>2650</v>
      </c>
      <c r="G2478" s="208" t="s">
        <v>350</v>
      </c>
      <c r="H2478" s="209">
        <v>1</v>
      </c>
      <c r="I2478" s="210"/>
      <c r="J2478" s="209">
        <f t="shared" si="120"/>
        <v>0</v>
      </c>
      <c r="K2478" s="211"/>
      <c r="L2478" s="212"/>
      <c r="M2478" s="213" t="s">
        <v>1</v>
      </c>
      <c r="N2478" s="214" t="s">
        <v>42</v>
      </c>
      <c r="O2478" s="59"/>
      <c r="P2478" s="168">
        <f t="shared" si="121"/>
        <v>0</v>
      </c>
      <c r="Q2478" s="168">
        <v>1.2999999999999999E-2</v>
      </c>
      <c r="R2478" s="168">
        <f t="shared" si="122"/>
        <v>1.2999999999999999E-2</v>
      </c>
      <c r="S2478" s="168">
        <v>0</v>
      </c>
      <c r="T2478" s="169">
        <f t="shared" si="123"/>
        <v>0</v>
      </c>
      <c r="U2478" s="33"/>
      <c r="V2478" s="33"/>
      <c r="W2478" s="33"/>
      <c r="X2478" s="33"/>
      <c r="Y2478" s="33"/>
      <c r="Z2478" s="33"/>
      <c r="AA2478" s="33"/>
      <c r="AB2478" s="33"/>
      <c r="AC2478" s="33"/>
      <c r="AD2478" s="33"/>
      <c r="AE2478" s="33"/>
      <c r="AR2478" s="170" t="s">
        <v>189</v>
      </c>
      <c r="AT2478" s="170" t="s">
        <v>368</v>
      </c>
      <c r="AU2478" s="170" t="s">
        <v>157</v>
      </c>
      <c r="AY2478" s="18" t="s">
        <v>150</v>
      </c>
      <c r="BE2478" s="171">
        <f t="shared" si="124"/>
        <v>0</v>
      </c>
      <c r="BF2478" s="171">
        <f t="shared" si="125"/>
        <v>0</v>
      </c>
      <c r="BG2478" s="171">
        <f t="shared" si="126"/>
        <v>0</v>
      </c>
      <c r="BH2478" s="171">
        <f t="shared" si="127"/>
        <v>0</v>
      </c>
      <c r="BI2478" s="171">
        <f t="shared" si="128"/>
        <v>0</v>
      </c>
      <c r="BJ2478" s="18" t="s">
        <v>157</v>
      </c>
      <c r="BK2478" s="172">
        <f t="shared" si="129"/>
        <v>0</v>
      </c>
      <c r="BL2478" s="18" t="s">
        <v>156</v>
      </c>
      <c r="BM2478" s="170" t="s">
        <v>2651</v>
      </c>
    </row>
    <row r="2479" spans="1:65" s="2" customFormat="1" ht="16.5" customHeight="1">
      <c r="A2479" s="33"/>
      <c r="B2479" s="158"/>
      <c r="C2479" s="205" t="s">
        <v>2652</v>
      </c>
      <c r="D2479" s="205" t="s">
        <v>368</v>
      </c>
      <c r="E2479" s="206" t="s">
        <v>2653</v>
      </c>
      <c r="F2479" s="207" t="s">
        <v>2654</v>
      </c>
      <c r="G2479" s="208" t="s">
        <v>350</v>
      </c>
      <c r="H2479" s="209">
        <v>1</v>
      </c>
      <c r="I2479" s="210"/>
      <c r="J2479" s="209">
        <f t="shared" si="120"/>
        <v>0</v>
      </c>
      <c r="K2479" s="211"/>
      <c r="L2479" s="212"/>
      <c r="M2479" s="213" t="s">
        <v>1</v>
      </c>
      <c r="N2479" s="214" t="s">
        <v>42</v>
      </c>
      <c r="O2479" s="59"/>
      <c r="P2479" s="168">
        <f t="shared" si="121"/>
        <v>0</v>
      </c>
      <c r="Q2479" s="168">
        <v>1.2999999999999999E-2</v>
      </c>
      <c r="R2479" s="168">
        <f t="shared" si="122"/>
        <v>1.2999999999999999E-2</v>
      </c>
      <c r="S2479" s="168">
        <v>0</v>
      </c>
      <c r="T2479" s="169">
        <f t="shared" si="123"/>
        <v>0</v>
      </c>
      <c r="U2479" s="33"/>
      <c r="V2479" s="33"/>
      <c r="W2479" s="33"/>
      <c r="X2479" s="33"/>
      <c r="Y2479" s="33"/>
      <c r="Z2479" s="33"/>
      <c r="AA2479" s="33"/>
      <c r="AB2479" s="33"/>
      <c r="AC2479" s="33"/>
      <c r="AD2479" s="33"/>
      <c r="AE2479" s="33"/>
      <c r="AR2479" s="170" t="s">
        <v>189</v>
      </c>
      <c r="AT2479" s="170" t="s">
        <v>368</v>
      </c>
      <c r="AU2479" s="170" t="s">
        <v>157</v>
      </c>
      <c r="AY2479" s="18" t="s">
        <v>150</v>
      </c>
      <c r="BE2479" s="171">
        <f t="shared" si="124"/>
        <v>0</v>
      </c>
      <c r="BF2479" s="171">
        <f t="shared" si="125"/>
        <v>0</v>
      </c>
      <c r="BG2479" s="171">
        <f t="shared" si="126"/>
        <v>0</v>
      </c>
      <c r="BH2479" s="171">
        <f t="shared" si="127"/>
        <v>0</v>
      </c>
      <c r="BI2479" s="171">
        <f t="shared" si="128"/>
        <v>0</v>
      </c>
      <c r="BJ2479" s="18" t="s">
        <v>157</v>
      </c>
      <c r="BK2479" s="172">
        <f t="shared" si="129"/>
        <v>0</v>
      </c>
      <c r="BL2479" s="18" t="s">
        <v>156</v>
      </c>
      <c r="BM2479" s="170" t="s">
        <v>2655</v>
      </c>
    </row>
    <row r="2480" spans="1:65" s="2" customFormat="1" ht="16.5" customHeight="1">
      <c r="A2480" s="33"/>
      <c r="B2480" s="158"/>
      <c r="C2480" s="205" t="s">
        <v>2656</v>
      </c>
      <c r="D2480" s="205" t="s">
        <v>368</v>
      </c>
      <c r="E2480" s="206" t="s">
        <v>2657</v>
      </c>
      <c r="F2480" s="207" t="s">
        <v>2658</v>
      </c>
      <c r="G2480" s="208" t="s">
        <v>350</v>
      </c>
      <c r="H2480" s="209">
        <v>1</v>
      </c>
      <c r="I2480" s="210"/>
      <c r="J2480" s="209">
        <f t="shared" si="120"/>
        <v>0</v>
      </c>
      <c r="K2480" s="211"/>
      <c r="L2480" s="212"/>
      <c r="M2480" s="213" t="s">
        <v>1</v>
      </c>
      <c r="N2480" s="214" t="s">
        <v>42</v>
      </c>
      <c r="O2480" s="59"/>
      <c r="P2480" s="168">
        <f t="shared" si="121"/>
        <v>0</v>
      </c>
      <c r="Q2480" s="168">
        <v>1.2999999999999999E-2</v>
      </c>
      <c r="R2480" s="168">
        <f t="shared" si="122"/>
        <v>1.2999999999999999E-2</v>
      </c>
      <c r="S2480" s="168">
        <v>0</v>
      </c>
      <c r="T2480" s="169">
        <f t="shared" si="123"/>
        <v>0</v>
      </c>
      <c r="U2480" s="33"/>
      <c r="V2480" s="33"/>
      <c r="W2480" s="33"/>
      <c r="X2480" s="33"/>
      <c r="Y2480" s="33"/>
      <c r="Z2480" s="33"/>
      <c r="AA2480" s="33"/>
      <c r="AB2480" s="33"/>
      <c r="AC2480" s="33"/>
      <c r="AD2480" s="33"/>
      <c r="AE2480" s="33"/>
      <c r="AR2480" s="170" t="s">
        <v>189</v>
      </c>
      <c r="AT2480" s="170" t="s">
        <v>368</v>
      </c>
      <c r="AU2480" s="170" t="s">
        <v>157</v>
      </c>
      <c r="AY2480" s="18" t="s">
        <v>150</v>
      </c>
      <c r="BE2480" s="171">
        <f t="shared" si="124"/>
        <v>0</v>
      </c>
      <c r="BF2480" s="171">
        <f t="shared" si="125"/>
        <v>0</v>
      </c>
      <c r="BG2480" s="171">
        <f t="shared" si="126"/>
        <v>0</v>
      </c>
      <c r="BH2480" s="171">
        <f t="shared" si="127"/>
        <v>0</v>
      </c>
      <c r="BI2480" s="171">
        <f t="shared" si="128"/>
        <v>0</v>
      </c>
      <c r="BJ2480" s="18" t="s">
        <v>157</v>
      </c>
      <c r="BK2480" s="172">
        <f t="shared" si="129"/>
        <v>0</v>
      </c>
      <c r="BL2480" s="18" t="s">
        <v>156</v>
      </c>
      <c r="BM2480" s="170" t="s">
        <v>2659</v>
      </c>
    </row>
    <row r="2481" spans="1:65" s="2" customFormat="1" ht="16.5" customHeight="1">
      <c r="A2481" s="33"/>
      <c r="B2481" s="158"/>
      <c r="C2481" s="205" t="s">
        <v>2660</v>
      </c>
      <c r="D2481" s="205" t="s">
        <v>368</v>
      </c>
      <c r="E2481" s="206" t="s">
        <v>2661</v>
      </c>
      <c r="F2481" s="207" t="s">
        <v>2662</v>
      </c>
      <c r="G2481" s="208" t="s">
        <v>350</v>
      </c>
      <c r="H2481" s="209">
        <v>1</v>
      </c>
      <c r="I2481" s="210"/>
      <c r="J2481" s="209">
        <f t="shared" si="120"/>
        <v>0</v>
      </c>
      <c r="K2481" s="211"/>
      <c r="L2481" s="212"/>
      <c r="M2481" s="213" t="s">
        <v>1</v>
      </c>
      <c r="N2481" s="214" t="s">
        <v>42</v>
      </c>
      <c r="O2481" s="59"/>
      <c r="P2481" s="168">
        <f t="shared" si="121"/>
        <v>0</v>
      </c>
      <c r="Q2481" s="168">
        <v>1.2999999999999999E-2</v>
      </c>
      <c r="R2481" s="168">
        <f t="shared" si="122"/>
        <v>1.2999999999999999E-2</v>
      </c>
      <c r="S2481" s="168">
        <v>0</v>
      </c>
      <c r="T2481" s="169">
        <f t="shared" si="123"/>
        <v>0</v>
      </c>
      <c r="U2481" s="33"/>
      <c r="V2481" s="33"/>
      <c r="W2481" s="33"/>
      <c r="X2481" s="33"/>
      <c r="Y2481" s="33"/>
      <c r="Z2481" s="33"/>
      <c r="AA2481" s="33"/>
      <c r="AB2481" s="33"/>
      <c r="AC2481" s="33"/>
      <c r="AD2481" s="33"/>
      <c r="AE2481" s="33"/>
      <c r="AR2481" s="170" t="s">
        <v>189</v>
      </c>
      <c r="AT2481" s="170" t="s">
        <v>368</v>
      </c>
      <c r="AU2481" s="170" t="s">
        <v>157</v>
      </c>
      <c r="AY2481" s="18" t="s">
        <v>150</v>
      </c>
      <c r="BE2481" s="171">
        <f t="shared" si="124"/>
        <v>0</v>
      </c>
      <c r="BF2481" s="171">
        <f t="shared" si="125"/>
        <v>0</v>
      </c>
      <c r="BG2481" s="171">
        <f t="shared" si="126"/>
        <v>0</v>
      </c>
      <c r="BH2481" s="171">
        <f t="shared" si="127"/>
        <v>0</v>
      </c>
      <c r="BI2481" s="171">
        <f t="shared" si="128"/>
        <v>0</v>
      </c>
      <c r="BJ2481" s="18" t="s">
        <v>157</v>
      </c>
      <c r="BK2481" s="172">
        <f t="shared" si="129"/>
        <v>0</v>
      </c>
      <c r="BL2481" s="18" t="s">
        <v>156</v>
      </c>
      <c r="BM2481" s="170" t="s">
        <v>2663</v>
      </c>
    </row>
    <row r="2482" spans="1:65" s="2" customFormat="1" ht="16.5" customHeight="1">
      <c r="A2482" s="33"/>
      <c r="B2482" s="158"/>
      <c r="C2482" s="205" t="s">
        <v>2664</v>
      </c>
      <c r="D2482" s="205" t="s">
        <v>368</v>
      </c>
      <c r="E2482" s="206" t="s">
        <v>2665</v>
      </c>
      <c r="F2482" s="207" t="s">
        <v>2666</v>
      </c>
      <c r="G2482" s="208" t="s">
        <v>350</v>
      </c>
      <c r="H2482" s="209">
        <v>1</v>
      </c>
      <c r="I2482" s="210"/>
      <c r="J2482" s="209">
        <f t="shared" si="120"/>
        <v>0</v>
      </c>
      <c r="K2482" s="211"/>
      <c r="L2482" s="212"/>
      <c r="M2482" s="213" t="s">
        <v>1</v>
      </c>
      <c r="N2482" s="214" t="s">
        <v>42</v>
      </c>
      <c r="O2482" s="59"/>
      <c r="P2482" s="168">
        <f t="shared" si="121"/>
        <v>0</v>
      </c>
      <c r="Q2482" s="168">
        <v>1.2999999999999999E-2</v>
      </c>
      <c r="R2482" s="168">
        <f t="shared" si="122"/>
        <v>1.2999999999999999E-2</v>
      </c>
      <c r="S2482" s="168">
        <v>0</v>
      </c>
      <c r="T2482" s="169">
        <f t="shared" si="123"/>
        <v>0</v>
      </c>
      <c r="U2482" s="33"/>
      <c r="V2482" s="33"/>
      <c r="W2482" s="33"/>
      <c r="X2482" s="33"/>
      <c r="Y2482" s="33"/>
      <c r="Z2482" s="33"/>
      <c r="AA2482" s="33"/>
      <c r="AB2482" s="33"/>
      <c r="AC2482" s="33"/>
      <c r="AD2482" s="33"/>
      <c r="AE2482" s="33"/>
      <c r="AR2482" s="170" t="s">
        <v>189</v>
      </c>
      <c r="AT2482" s="170" t="s">
        <v>368</v>
      </c>
      <c r="AU2482" s="170" t="s">
        <v>157</v>
      </c>
      <c r="AY2482" s="18" t="s">
        <v>150</v>
      </c>
      <c r="BE2482" s="171">
        <f t="shared" si="124"/>
        <v>0</v>
      </c>
      <c r="BF2482" s="171">
        <f t="shared" si="125"/>
        <v>0</v>
      </c>
      <c r="BG2482" s="171">
        <f t="shared" si="126"/>
        <v>0</v>
      </c>
      <c r="BH2482" s="171">
        <f t="shared" si="127"/>
        <v>0</v>
      </c>
      <c r="BI2482" s="171">
        <f t="shared" si="128"/>
        <v>0</v>
      </c>
      <c r="BJ2482" s="18" t="s">
        <v>157</v>
      </c>
      <c r="BK2482" s="172">
        <f t="shared" si="129"/>
        <v>0</v>
      </c>
      <c r="BL2482" s="18" t="s">
        <v>156</v>
      </c>
      <c r="BM2482" s="170" t="s">
        <v>2667</v>
      </c>
    </row>
    <row r="2483" spans="1:65" s="2" customFormat="1" ht="36" customHeight="1">
      <c r="A2483" s="33"/>
      <c r="B2483" s="158"/>
      <c r="C2483" s="159" t="s">
        <v>2668</v>
      </c>
      <c r="D2483" s="159" t="s">
        <v>152</v>
      </c>
      <c r="E2483" s="160" t="s">
        <v>2669</v>
      </c>
      <c r="F2483" s="161" t="s">
        <v>2670</v>
      </c>
      <c r="G2483" s="162" t="s">
        <v>350</v>
      </c>
      <c r="H2483" s="163">
        <v>1</v>
      </c>
      <c r="I2483" s="164"/>
      <c r="J2483" s="163">
        <f t="shared" si="120"/>
        <v>0</v>
      </c>
      <c r="K2483" s="165"/>
      <c r="L2483" s="34"/>
      <c r="M2483" s="166" t="s">
        <v>1</v>
      </c>
      <c r="N2483" s="167" t="s">
        <v>42</v>
      </c>
      <c r="O2483" s="59"/>
      <c r="P2483" s="168">
        <f t="shared" si="121"/>
        <v>0</v>
      </c>
      <c r="Q2483" s="168">
        <v>0.03</v>
      </c>
      <c r="R2483" s="168">
        <f t="shared" si="122"/>
        <v>0.03</v>
      </c>
      <c r="S2483" s="168">
        <v>0</v>
      </c>
      <c r="T2483" s="169">
        <f t="shared" si="123"/>
        <v>0</v>
      </c>
      <c r="U2483" s="33"/>
      <c r="V2483" s="33"/>
      <c r="W2483" s="33"/>
      <c r="X2483" s="33"/>
      <c r="Y2483" s="33"/>
      <c r="Z2483" s="33"/>
      <c r="AA2483" s="33"/>
      <c r="AB2483" s="33"/>
      <c r="AC2483" s="33"/>
      <c r="AD2483" s="33"/>
      <c r="AE2483" s="33"/>
      <c r="AR2483" s="170" t="s">
        <v>156</v>
      </c>
      <c r="AT2483" s="170" t="s">
        <v>152</v>
      </c>
      <c r="AU2483" s="170" t="s">
        <v>157</v>
      </c>
      <c r="AY2483" s="18" t="s">
        <v>150</v>
      </c>
      <c r="BE2483" s="171">
        <f t="shared" si="124"/>
        <v>0</v>
      </c>
      <c r="BF2483" s="171">
        <f t="shared" si="125"/>
        <v>0</v>
      </c>
      <c r="BG2483" s="171">
        <f t="shared" si="126"/>
        <v>0</v>
      </c>
      <c r="BH2483" s="171">
        <f t="shared" si="127"/>
        <v>0</v>
      </c>
      <c r="BI2483" s="171">
        <f t="shared" si="128"/>
        <v>0</v>
      </c>
      <c r="BJ2483" s="18" t="s">
        <v>157</v>
      </c>
      <c r="BK2483" s="172">
        <f t="shared" si="129"/>
        <v>0</v>
      </c>
      <c r="BL2483" s="18" t="s">
        <v>156</v>
      </c>
      <c r="BM2483" s="170" t="s">
        <v>2671</v>
      </c>
    </row>
    <row r="2484" spans="1:65" s="2" customFormat="1" ht="24" customHeight="1">
      <c r="A2484" s="33"/>
      <c r="B2484" s="158"/>
      <c r="C2484" s="159" t="s">
        <v>2672</v>
      </c>
      <c r="D2484" s="159" t="s">
        <v>152</v>
      </c>
      <c r="E2484" s="160" t="s">
        <v>2673</v>
      </c>
      <c r="F2484" s="161" t="s">
        <v>2674</v>
      </c>
      <c r="G2484" s="162" t="s">
        <v>196</v>
      </c>
      <c r="H2484" s="163">
        <v>5.1050000000000004</v>
      </c>
      <c r="I2484" s="164"/>
      <c r="J2484" s="163">
        <f t="shared" si="120"/>
        <v>0</v>
      </c>
      <c r="K2484" s="165"/>
      <c r="L2484" s="34"/>
      <c r="M2484" s="166" t="s">
        <v>1</v>
      </c>
      <c r="N2484" s="167" t="s">
        <v>42</v>
      </c>
      <c r="O2484" s="59"/>
      <c r="P2484" s="168">
        <f t="shared" si="121"/>
        <v>0</v>
      </c>
      <c r="Q2484" s="168">
        <v>0</v>
      </c>
      <c r="R2484" s="168">
        <f t="shared" si="122"/>
        <v>0</v>
      </c>
      <c r="S2484" s="168">
        <v>0</v>
      </c>
      <c r="T2484" s="169">
        <f t="shared" si="123"/>
        <v>0</v>
      </c>
      <c r="U2484" s="33"/>
      <c r="V2484" s="33"/>
      <c r="W2484" s="33"/>
      <c r="X2484" s="33"/>
      <c r="Y2484" s="33"/>
      <c r="Z2484" s="33"/>
      <c r="AA2484" s="33"/>
      <c r="AB2484" s="33"/>
      <c r="AC2484" s="33"/>
      <c r="AD2484" s="33"/>
      <c r="AE2484" s="33"/>
      <c r="AR2484" s="170" t="s">
        <v>156</v>
      </c>
      <c r="AT2484" s="170" t="s">
        <v>152</v>
      </c>
      <c r="AU2484" s="170" t="s">
        <v>157</v>
      </c>
      <c r="AY2484" s="18" t="s">
        <v>150</v>
      </c>
      <c r="BE2484" s="171">
        <f t="shared" si="124"/>
        <v>0</v>
      </c>
      <c r="BF2484" s="171">
        <f t="shared" si="125"/>
        <v>0</v>
      </c>
      <c r="BG2484" s="171">
        <f t="shared" si="126"/>
        <v>0</v>
      </c>
      <c r="BH2484" s="171">
        <f t="shared" si="127"/>
        <v>0</v>
      </c>
      <c r="BI2484" s="171">
        <f t="shared" si="128"/>
        <v>0</v>
      </c>
      <c r="BJ2484" s="18" t="s">
        <v>157</v>
      </c>
      <c r="BK2484" s="172">
        <f t="shared" si="129"/>
        <v>0</v>
      </c>
      <c r="BL2484" s="18" t="s">
        <v>156</v>
      </c>
      <c r="BM2484" s="170" t="s">
        <v>2675</v>
      </c>
    </row>
    <row r="2485" spans="1:65" s="12" customFormat="1" ht="22.9" customHeight="1">
      <c r="B2485" s="145"/>
      <c r="D2485" s="146" t="s">
        <v>75</v>
      </c>
      <c r="E2485" s="156" t="s">
        <v>2676</v>
      </c>
      <c r="F2485" s="156" t="s">
        <v>2677</v>
      </c>
      <c r="I2485" s="148"/>
      <c r="J2485" s="157">
        <f>BK2485</f>
        <v>0</v>
      </c>
      <c r="L2485" s="145"/>
      <c r="M2485" s="150"/>
      <c r="N2485" s="151"/>
      <c r="O2485" s="151"/>
      <c r="P2485" s="152">
        <f>SUM(P2486:P2928)</f>
        <v>0</v>
      </c>
      <c r="Q2485" s="151"/>
      <c r="R2485" s="152">
        <f>SUM(R2486:R2928)</f>
        <v>0</v>
      </c>
      <c r="S2485" s="151"/>
      <c r="T2485" s="153">
        <f>SUM(T2486:T2928)</f>
        <v>0</v>
      </c>
      <c r="AR2485" s="146" t="s">
        <v>81</v>
      </c>
      <c r="AT2485" s="154" t="s">
        <v>75</v>
      </c>
      <c r="AU2485" s="154" t="s">
        <v>81</v>
      </c>
      <c r="AY2485" s="146" t="s">
        <v>150</v>
      </c>
      <c r="BK2485" s="155">
        <f>SUM(BK2486:BK2928)</f>
        <v>0</v>
      </c>
    </row>
    <row r="2486" spans="1:65" s="2" customFormat="1" ht="16.5" customHeight="1">
      <c r="A2486" s="33"/>
      <c r="B2486" s="158"/>
      <c r="C2486" s="159" t="s">
        <v>2678</v>
      </c>
      <c r="D2486" s="159" t="s">
        <v>152</v>
      </c>
      <c r="E2486" s="160" t="s">
        <v>2679</v>
      </c>
      <c r="F2486" s="161" t="s">
        <v>2680</v>
      </c>
      <c r="G2486" s="162" t="s">
        <v>2346</v>
      </c>
      <c r="H2486" s="163">
        <v>4</v>
      </c>
      <c r="I2486" s="164"/>
      <c r="J2486" s="163">
        <f>ROUND(I2486*H2486,3)</f>
        <v>0</v>
      </c>
      <c r="K2486" s="165"/>
      <c r="L2486" s="34"/>
      <c r="M2486" s="166" t="s">
        <v>1</v>
      </c>
      <c r="N2486" s="167" t="s">
        <v>42</v>
      </c>
      <c r="O2486" s="59"/>
      <c r="P2486" s="168">
        <f>O2486*H2486</f>
        <v>0</v>
      </c>
      <c r="Q2486" s="168">
        <v>0</v>
      </c>
      <c r="R2486" s="168">
        <f>Q2486*H2486</f>
        <v>0</v>
      </c>
      <c r="S2486" s="168">
        <v>0</v>
      </c>
      <c r="T2486" s="169">
        <f>S2486*H2486</f>
        <v>0</v>
      </c>
      <c r="U2486" s="33"/>
      <c r="V2486" s="33"/>
      <c r="W2486" s="33"/>
      <c r="X2486" s="33"/>
      <c r="Y2486" s="33"/>
      <c r="Z2486" s="33"/>
      <c r="AA2486" s="33"/>
      <c r="AB2486" s="33"/>
      <c r="AC2486" s="33"/>
      <c r="AD2486" s="33"/>
      <c r="AE2486" s="33"/>
      <c r="AR2486" s="170" t="s">
        <v>2681</v>
      </c>
      <c r="AT2486" s="170" t="s">
        <v>152</v>
      </c>
      <c r="AU2486" s="170" t="s">
        <v>157</v>
      </c>
      <c r="AY2486" s="18" t="s">
        <v>150</v>
      </c>
      <c r="BE2486" s="171">
        <f>IF(N2486="základná",J2486,0)</f>
        <v>0</v>
      </c>
      <c r="BF2486" s="171">
        <f>IF(N2486="znížená",J2486,0)</f>
        <v>0</v>
      </c>
      <c r="BG2486" s="171">
        <f>IF(N2486="zákl. prenesená",J2486,0)</f>
        <v>0</v>
      </c>
      <c r="BH2486" s="171">
        <f>IF(N2486="zníž. prenesená",J2486,0)</f>
        <v>0</v>
      </c>
      <c r="BI2486" s="171">
        <f>IF(N2486="nulová",J2486,0)</f>
        <v>0</v>
      </c>
      <c r="BJ2486" s="18" t="s">
        <v>157</v>
      </c>
      <c r="BK2486" s="172">
        <f>ROUND(I2486*H2486,3)</f>
        <v>0</v>
      </c>
      <c r="BL2486" s="18" t="s">
        <v>2681</v>
      </c>
      <c r="BM2486" s="170" t="s">
        <v>2682</v>
      </c>
    </row>
    <row r="2487" spans="1:65" s="13" customFormat="1" ht="11.25">
      <c r="B2487" s="173"/>
      <c r="D2487" s="174" t="s">
        <v>167</v>
      </c>
      <c r="E2487" s="175" t="s">
        <v>1</v>
      </c>
      <c r="F2487" s="176" t="s">
        <v>2683</v>
      </c>
      <c r="H2487" s="175" t="s">
        <v>1</v>
      </c>
      <c r="I2487" s="177"/>
      <c r="L2487" s="173"/>
      <c r="M2487" s="178"/>
      <c r="N2487" s="179"/>
      <c r="O2487" s="179"/>
      <c r="P2487" s="179"/>
      <c r="Q2487" s="179"/>
      <c r="R2487" s="179"/>
      <c r="S2487" s="179"/>
      <c r="T2487" s="180"/>
      <c r="AT2487" s="175" t="s">
        <v>167</v>
      </c>
      <c r="AU2487" s="175" t="s">
        <v>157</v>
      </c>
      <c r="AV2487" s="13" t="s">
        <v>81</v>
      </c>
      <c r="AW2487" s="13" t="s">
        <v>30</v>
      </c>
      <c r="AX2487" s="13" t="s">
        <v>76</v>
      </c>
      <c r="AY2487" s="175" t="s">
        <v>150</v>
      </c>
    </row>
    <row r="2488" spans="1:65" s="13" customFormat="1" ht="11.25">
      <c r="B2488" s="173"/>
      <c r="D2488" s="174" t="s">
        <v>167</v>
      </c>
      <c r="E2488" s="175" t="s">
        <v>1</v>
      </c>
      <c r="F2488" s="176" t="s">
        <v>2684</v>
      </c>
      <c r="H2488" s="175" t="s">
        <v>1</v>
      </c>
      <c r="I2488" s="177"/>
      <c r="L2488" s="173"/>
      <c r="M2488" s="178"/>
      <c r="N2488" s="179"/>
      <c r="O2488" s="179"/>
      <c r="P2488" s="179"/>
      <c r="Q2488" s="179"/>
      <c r="R2488" s="179"/>
      <c r="S2488" s="179"/>
      <c r="T2488" s="180"/>
      <c r="AT2488" s="175" t="s">
        <v>167</v>
      </c>
      <c r="AU2488" s="175" t="s">
        <v>157</v>
      </c>
      <c r="AV2488" s="13" t="s">
        <v>81</v>
      </c>
      <c r="AW2488" s="13" t="s">
        <v>30</v>
      </c>
      <c r="AX2488" s="13" t="s">
        <v>76</v>
      </c>
      <c r="AY2488" s="175" t="s">
        <v>150</v>
      </c>
    </row>
    <row r="2489" spans="1:65" s="13" customFormat="1" ht="11.25">
      <c r="B2489" s="173"/>
      <c r="D2489" s="174" t="s">
        <v>167</v>
      </c>
      <c r="E2489" s="175" t="s">
        <v>1</v>
      </c>
      <c r="F2489" s="176" t="s">
        <v>2685</v>
      </c>
      <c r="H2489" s="175" t="s">
        <v>1</v>
      </c>
      <c r="I2489" s="177"/>
      <c r="L2489" s="173"/>
      <c r="M2489" s="178"/>
      <c r="N2489" s="179"/>
      <c r="O2489" s="179"/>
      <c r="P2489" s="179"/>
      <c r="Q2489" s="179"/>
      <c r="R2489" s="179"/>
      <c r="S2489" s="179"/>
      <c r="T2489" s="180"/>
      <c r="AT2489" s="175" t="s">
        <v>167</v>
      </c>
      <c r="AU2489" s="175" t="s">
        <v>157</v>
      </c>
      <c r="AV2489" s="13" t="s">
        <v>81</v>
      </c>
      <c r="AW2489" s="13" t="s">
        <v>30</v>
      </c>
      <c r="AX2489" s="13" t="s">
        <v>76</v>
      </c>
      <c r="AY2489" s="175" t="s">
        <v>150</v>
      </c>
    </row>
    <row r="2490" spans="1:65" s="13" customFormat="1" ht="11.25">
      <c r="B2490" s="173"/>
      <c r="D2490" s="174" t="s">
        <v>167</v>
      </c>
      <c r="E2490" s="175" t="s">
        <v>1</v>
      </c>
      <c r="F2490" s="176" t="s">
        <v>2686</v>
      </c>
      <c r="H2490" s="175" t="s">
        <v>1</v>
      </c>
      <c r="I2490" s="177"/>
      <c r="L2490" s="173"/>
      <c r="M2490" s="178"/>
      <c r="N2490" s="179"/>
      <c r="O2490" s="179"/>
      <c r="P2490" s="179"/>
      <c r="Q2490" s="179"/>
      <c r="R2490" s="179"/>
      <c r="S2490" s="179"/>
      <c r="T2490" s="180"/>
      <c r="AT2490" s="175" t="s">
        <v>167</v>
      </c>
      <c r="AU2490" s="175" t="s">
        <v>157</v>
      </c>
      <c r="AV2490" s="13" t="s">
        <v>81</v>
      </c>
      <c r="AW2490" s="13" t="s">
        <v>30</v>
      </c>
      <c r="AX2490" s="13" t="s">
        <v>76</v>
      </c>
      <c r="AY2490" s="175" t="s">
        <v>150</v>
      </c>
    </row>
    <row r="2491" spans="1:65" s="13" customFormat="1" ht="11.25">
      <c r="B2491" s="173"/>
      <c r="D2491" s="174" t="s">
        <v>167</v>
      </c>
      <c r="E2491" s="175" t="s">
        <v>1</v>
      </c>
      <c r="F2491" s="176" t="s">
        <v>2687</v>
      </c>
      <c r="H2491" s="175" t="s">
        <v>1</v>
      </c>
      <c r="I2491" s="177"/>
      <c r="L2491" s="173"/>
      <c r="M2491" s="178"/>
      <c r="N2491" s="179"/>
      <c r="O2491" s="179"/>
      <c r="P2491" s="179"/>
      <c r="Q2491" s="179"/>
      <c r="R2491" s="179"/>
      <c r="S2491" s="179"/>
      <c r="T2491" s="180"/>
      <c r="AT2491" s="175" t="s">
        <v>167</v>
      </c>
      <c r="AU2491" s="175" t="s">
        <v>157</v>
      </c>
      <c r="AV2491" s="13" t="s">
        <v>81</v>
      </c>
      <c r="AW2491" s="13" t="s">
        <v>30</v>
      </c>
      <c r="AX2491" s="13" t="s">
        <v>76</v>
      </c>
      <c r="AY2491" s="175" t="s">
        <v>150</v>
      </c>
    </row>
    <row r="2492" spans="1:65" s="13" customFormat="1" ht="11.25">
      <c r="B2492" s="173"/>
      <c r="D2492" s="174" t="s">
        <v>167</v>
      </c>
      <c r="E2492" s="175" t="s">
        <v>1</v>
      </c>
      <c r="F2492" s="176" t="s">
        <v>2688</v>
      </c>
      <c r="H2492" s="175" t="s">
        <v>1</v>
      </c>
      <c r="I2492" s="177"/>
      <c r="L2492" s="173"/>
      <c r="M2492" s="178"/>
      <c r="N2492" s="179"/>
      <c r="O2492" s="179"/>
      <c r="P2492" s="179"/>
      <c r="Q2492" s="179"/>
      <c r="R2492" s="179"/>
      <c r="S2492" s="179"/>
      <c r="T2492" s="180"/>
      <c r="AT2492" s="175" t="s">
        <v>167</v>
      </c>
      <c r="AU2492" s="175" t="s">
        <v>157</v>
      </c>
      <c r="AV2492" s="13" t="s">
        <v>81</v>
      </c>
      <c r="AW2492" s="13" t="s">
        <v>30</v>
      </c>
      <c r="AX2492" s="13" t="s">
        <v>76</v>
      </c>
      <c r="AY2492" s="175" t="s">
        <v>150</v>
      </c>
    </row>
    <row r="2493" spans="1:65" s="14" customFormat="1" ht="11.25">
      <c r="B2493" s="181"/>
      <c r="D2493" s="174" t="s">
        <v>167</v>
      </c>
      <c r="E2493" s="182" t="s">
        <v>1</v>
      </c>
      <c r="F2493" s="183" t="s">
        <v>156</v>
      </c>
      <c r="H2493" s="184">
        <v>4</v>
      </c>
      <c r="I2493" s="185"/>
      <c r="L2493" s="181"/>
      <c r="M2493" s="186"/>
      <c r="N2493" s="187"/>
      <c r="O2493" s="187"/>
      <c r="P2493" s="187"/>
      <c r="Q2493" s="187"/>
      <c r="R2493" s="187"/>
      <c r="S2493" s="187"/>
      <c r="T2493" s="188"/>
      <c r="AT2493" s="182" t="s">
        <v>167</v>
      </c>
      <c r="AU2493" s="182" t="s">
        <v>157</v>
      </c>
      <c r="AV2493" s="14" t="s">
        <v>157</v>
      </c>
      <c r="AW2493" s="14" t="s">
        <v>30</v>
      </c>
      <c r="AX2493" s="14" t="s">
        <v>81</v>
      </c>
      <c r="AY2493" s="182" t="s">
        <v>150</v>
      </c>
    </row>
    <row r="2494" spans="1:65" s="2" customFormat="1" ht="16.5" customHeight="1">
      <c r="A2494" s="33"/>
      <c r="B2494" s="158"/>
      <c r="C2494" s="159" t="s">
        <v>2689</v>
      </c>
      <c r="D2494" s="159" t="s">
        <v>152</v>
      </c>
      <c r="E2494" s="160" t="s">
        <v>2690</v>
      </c>
      <c r="F2494" s="161" t="s">
        <v>2691</v>
      </c>
      <c r="G2494" s="162" t="s">
        <v>2346</v>
      </c>
      <c r="H2494" s="163">
        <v>1</v>
      </c>
      <c r="I2494" s="164"/>
      <c r="J2494" s="163">
        <f t="shared" ref="J2494:J2510" si="130">ROUND(I2494*H2494,3)</f>
        <v>0</v>
      </c>
      <c r="K2494" s="165"/>
      <c r="L2494" s="34"/>
      <c r="M2494" s="166" t="s">
        <v>1</v>
      </c>
      <c r="N2494" s="167" t="s">
        <v>42</v>
      </c>
      <c r="O2494" s="59"/>
      <c r="P2494" s="168">
        <f t="shared" ref="P2494:P2510" si="131">O2494*H2494</f>
        <v>0</v>
      </c>
      <c r="Q2494" s="168">
        <v>0</v>
      </c>
      <c r="R2494" s="168">
        <f t="shared" ref="R2494:R2510" si="132">Q2494*H2494</f>
        <v>0</v>
      </c>
      <c r="S2494" s="168">
        <v>0</v>
      </c>
      <c r="T2494" s="169">
        <f t="shared" ref="T2494:T2510" si="133">S2494*H2494</f>
        <v>0</v>
      </c>
      <c r="U2494" s="33"/>
      <c r="V2494" s="33"/>
      <c r="W2494" s="33"/>
      <c r="X2494" s="33"/>
      <c r="Y2494" s="33"/>
      <c r="Z2494" s="33"/>
      <c r="AA2494" s="33"/>
      <c r="AB2494" s="33"/>
      <c r="AC2494" s="33"/>
      <c r="AD2494" s="33"/>
      <c r="AE2494" s="33"/>
      <c r="AR2494" s="170" t="s">
        <v>2681</v>
      </c>
      <c r="AT2494" s="170" t="s">
        <v>152</v>
      </c>
      <c r="AU2494" s="170" t="s">
        <v>157</v>
      </c>
      <c r="AY2494" s="18" t="s">
        <v>150</v>
      </c>
      <c r="BE2494" s="171">
        <f t="shared" ref="BE2494:BE2510" si="134">IF(N2494="základná",J2494,0)</f>
        <v>0</v>
      </c>
      <c r="BF2494" s="171">
        <f t="shared" ref="BF2494:BF2510" si="135">IF(N2494="znížená",J2494,0)</f>
        <v>0</v>
      </c>
      <c r="BG2494" s="171">
        <f t="shared" ref="BG2494:BG2510" si="136">IF(N2494="zákl. prenesená",J2494,0)</f>
        <v>0</v>
      </c>
      <c r="BH2494" s="171">
        <f t="shared" ref="BH2494:BH2510" si="137">IF(N2494="zníž. prenesená",J2494,0)</f>
        <v>0</v>
      </c>
      <c r="BI2494" s="171">
        <f t="shared" ref="BI2494:BI2510" si="138">IF(N2494="nulová",J2494,0)</f>
        <v>0</v>
      </c>
      <c r="BJ2494" s="18" t="s">
        <v>157</v>
      </c>
      <c r="BK2494" s="172">
        <f t="shared" ref="BK2494:BK2510" si="139">ROUND(I2494*H2494,3)</f>
        <v>0</v>
      </c>
      <c r="BL2494" s="18" t="s">
        <v>2681</v>
      </c>
      <c r="BM2494" s="170" t="s">
        <v>2692</v>
      </c>
    </row>
    <row r="2495" spans="1:65" s="2" customFormat="1" ht="24" customHeight="1">
      <c r="A2495" s="33"/>
      <c r="B2495" s="158"/>
      <c r="C2495" s="159" t="s">
        <v>2693</v>
      </c>
      <c r="D2495" s="159" t="s">
        <v>152</v>
      </c>
      <c r="E2495" s="160" t="s">
        <v>2694</v>
      </c>
      <c r="F2495" s="161" t="s">
        <v>2695</v>
      </c>
      <c r="G2495" s="162" t="s">
        <v>2346</v>
      </c>
      <c r="H2495" s="163">
        <v>2</v>
      </c>
      <c r="I2495" s="164"/>
      <c r="J2495" s="163">
        <f t="shared" si="130"/>
        <v>0</v>
      </c>
      <c r="K2495" s="165"/>
      <c r="L2495" s="34"/>
      <c r="M2495" s="166" t="s">
        <v>1</v>
      </c>
      <c r="N2495" s="167" t="s">
        <v>42</v>
      </c>
      <c r="O2495" s="59"/>
      <c r="P2495" s="168">
        <f t="shared" si="131"/>
        <v>0</v>
      </c>
      <c r="Q2495" s="168">
        <v>0</v>
      </c>
      <c r="R2495" s="168">
        <f t="shared" si="132"/>
        <v>0</v>
      </c>
      <c r="S2495" s="168">
        <v>0</v>
      </c>
      <c r="T2495" s="169">
        <f t="shared" si="133"/>
        <v>0</v>
      </c>
      <c r="U2495" s="33"/>
      <c r="V2495" s="33"/>
      <c r="W2495" s="33"/>
      <c r="X2495" s="33"/>
      <c r="Y2495" s="33"/>
      <c r="Z2495" s="33"/>
      <c r="AA2495" s="33"/>
      <c r="AB2495" s="33"/>
      <c r="AC2495" s="33"/>
      <c r="AD2495" s="33"/>
      <c r="AE2495" s="33"/>
      <c r="AR2495" s="170" t="s">
        <v>2681</v>
      </c>
      <c r="AT2495" s="170" t="s">
        <v>152</v>
      </c>
      <c r="AU2495" s="170" t="s">
        <v>157</v>
      </c>
      <c r="AY2495" s="18" t="s">
        <v>150</v>
      </c>
      <c r="BE2495" s="171">
        <f t="shared" si="134"/>
        <v>0</v>
      </c>
      <c r="BF2495" s="171">
        <f t="shared" si="135"/>
        <v>0</v>
      </c>
      <c r="BG2495" s="171">
        <f t="shared" si="136"/>
        <v>0</v>
      </c>
      <c r="BH2495" s="171">
        <f t="shared" si="137"/>
        <v>0</v>
      </c>
      <c r="BI2495" s="171">
        <f t="shared" si="138"/>
        <v>0</v>
      </c>
      <c r="BJ2495" s="18" t="s">
        <v>157</v>
      </c>
      <c r="BK2495" s="172">
        <f t="shared" si="139"/>
        <v>0</v>
      </c>
      <c r="BL2495" s="18" t="s">
        <v>2681</v>
      </c>
      <c r="BM2495" s="170" t="s">
        <v>2696</v>
      </c>
    </row>
    <row r="2496" spans="1:65" s="2" customFormat="1" ht="24" customHeight="1">
      <c r="A2496" s="33"/>
      <c r="B2496" s="158"/>
      <c r="C2496" s="159" t="s">
        <v>2697</v>
      </c>
      <c r="D2496" s="159" t="s">
        <v>152</v>
      </c>
      <c r="E2496" s="160" t="s">
        <v>2698</v>
      </c>
      <c r="F2496" s="161" t="s">
        <v>2699</v>
      </c>
      <c r="G2496" s="162" t="s">
        <v>2346</v>
      </c>
      <c r="H2496" s="163">
        <v>1</v>
      </c>
      <c r="I2496" s="164"/>
      <c r="J2496" s="163">
        <f t="shared" si="130"/>
        <v>0</v>
      </c>
      <c r="K2496" s="165"/>
      <c r="L2496" s="34"/>
      <c r="M2496" s="166" t="s">
        <v>1</v>
      </c>
      <c r="N2496" s="167" t="s">
        <v>42</v>
      </c>
      <c r="O2496" s="59"/>
      <c r="P2496" s="168">
        <f t="shared" si="131"/>
        <v>0</v>
      </c>
      <c r="Q2496" s="168">
        <v>0</v>
      </c>
      <c r="R2496" s="168">
        <f t="shared" si="132"/>
        <v>0</v>
      </c>
      <c r="S2496" s="168">
        <v>0</v>
      </c>
      <c r="T2496" s="169">
        <f t="shared" si="133"/>
        <v>0</v>
      </c>
      <c r="U2496" s="33"/>
      <c r="V2496" s="33"/>
      <c r="W2496" s="33"/>
      <c r="X2496" s="33"/>
      <c r="Y2496" s="33"/>
      <c r="Z2496" s="33"/>
      <c r="AA2496" s="33"/>
      <c r="AB2496" s="33"/>
      <c r="AC2496" s="33"/>
      <c r="AD2496" s="33"/>
      <c r="AE2496" s="33"/>
      <c r="AR2496" s="170" t="s">
        <v>2681</v>
      </c>
      <c r="AT2496" s="170" t="s">
        <v>152</v>
      </c>
      <c r="AU2496" s="170" t="s">
        <v>157</v>
      </c>
      <c r="AY2496" s="18" t="s">
        <v>150</v>
      </c>
      <c r="BE2496" s="171">
        <f t="shared" si="134"/>
        <v>0</v>
      </c>
      <c r="BF2496" s="171">
        <f t="shared" si="135"/>
        <v>0</v>
      </c>
      <c r="BG2496" s="171">
        <f t="shared" si="136"/>
        <v>0</v>
      </c>
      <c r="BH2496" s="171">
        <f t="shared" si="137"/>
        <v>0</v>
      </c>
      <c r="BI2496" s="171">
        <f t="shared" si="138"/>
        <v>0</v>
      </c>
      <c r="BJ2496" s="18" t="s">
        <v>157</v>
      </c>
      <c r="BK2496" s="172">
        <f t="shared" si="139"/>
        <v>0</v>
      </c>
      <c r="BL2496" s="18" t="s">
        <v>2681</v>
      </c>
      <c r="BM2496" s="170" t="s">
        <v>2700</v>
      </c>
    </row>
    <row r="2497" spans="1:65" s="2" customFormat="1" ht="16.5" customHeight="1">
      <c r="A2497" s="33"/>
      <c r="B2497" s="158"/>
      <c r="C2497" s="159" t="s">
        <v>2701</v>
      </c>
      <c r="D2497" s="159" t="s">
        <v>152</v>
      </c>
      <c r="E2497" s="160" t="s">
        <v>2702</v>
      </c>
      <c r="F2497" s="161" t="s">
        <v>2703</v>
      </c>
      <c r="G2497" s="162" t="s">
        <v>2346</v>
      </c>
      <c r="H2497" s="163">
        <v>4</v>
      </c>
      <c r="I2497" s="164"/>
      <c r="J2497" s="163">
        <f t="shared" si="130"/>
        <v>0</v>
      </c>
      <c r="K2497" s="165"/>
      <c r="L2497" s="34"/>
      <c r="M2497" s="166" t="s">
        <v>1</v>
      </c>
      <c r="N2497" s="167" t="s">
        <v>42</v>
      </c>
      <c r="O2497" s="59"/>
      <c r="P2497" s="168">
        <f t="shared" si="131"/>
        <v>0</v>
      </c>
      <c r="Q2497" s="168">
        <v>0</v>
      </c>
      <c r="R2497" s="168">
        <f t="shared" si="132"/>
        <v>0</v>
      </c>
      <c r="S2497" s="168">
        <v>0</v>
      </c>
      <c r="T2497" s="169">
        <f t="shared" si="133"/>
        <v>0</v>
      </c>
      <c r="U2497" s="33"/>
      <c r="V2497" s="33"/>
      <c r="W2497" s="33"/>
      <c r="X2497" s="33"/>
      <c r="Y2497" s="33"/>
      <c r="Z2497" s="33"/>
      <c r="AA2497" s="33"/>
      <c r="AB2497" s="33"/>
      <c r="AC2497" s="33"/>
      <c r="AD2497" s="33"/>
      <c r="AE2497" s="33"/>
      <c r="AR2497" s="170" t="s">
        <v>2681</v>
      </c>
      <c r="AT2497" s="170" t="s">
        <v>152</v>
      </c>
      <c r="AU2497" s="170" t="s">
        <v>157</v>
      </c>
      <c r="AY2497" s="18" t="s">
        <v>150</v>
      </c>
      <c r="BE2497" s="171">
        <f t="shared" si="134"/>
        <v>0</v>
      </c>
      <c r="BF2497" s="171">
        <f t="shared" si="135"/>
        <v>0</v>
      </c>
      <c r="BG2497" s="171">
        <f t="shared" si="136"/>
        <v>0</v>
      </c>
      <c r="BH2497" s="171">
        <f t="shared" si="137"/>
        <v>0</v>
      </c>
      <c r="BI2497" s="171">
        <f t="shared" si="138"/>
        <v>0</v>
      </c>
      <c r="BJ2497" s="18" t="s">
        <v>157</v>
      </c>
      <c r="BK2497" s="172">
        <f t="shared" si="139"/>
        <v>0</v>
      </c>
      <c r="BL2497" s="18" t="s">
        <v>2681</v>
      </c>
      <c r="BM2497" s="170" t="s">
        <v>2704</v>
      </c>
    </row>
    <row r="2498" spans="1:65" s="2" customFormat="1" ht="16.5" customHeight="1">
      <c r="A2498" s="33"/>
      <c r="B2498" s="158"/>
      <c r="C2498" s="159" t="s">
        <v>2705</v>
      </c>
      <c r="D2498" s="159" t="s">
        <v>152</v>
      </c>
      <c r="E2498" s="160" t="s">
        <v>2706</v>
      </c>
      <c r="F2498" s="161" t="s">
        <v>2707</v>
      </c>
      <c r="G2498" s="162" t="s">
        <v>350</v>
      </c>
      <c r="H2498" s="163">
        <v>7</v>
      </c>
      <c r="I2498" s="164"/>
      <c r="J2498" s="163">
        <f t="shared" si="130"/>
        <v>0</v>
      </c>
      <c r="K2498" s="165"/>
      <c r="L2498" s="34"/>
      <c r="M2498" s="166" t="s">
        <v>1</v>
      </c>
      <c r="N2498" s="167" t="s">
        <v>42</v>
      </c>
      <c r="O2498" s="59"/>
      <c r="P2498" s="168">
        <f t="shared" si="131"/>
        <v>0</v>
      </c>
      <c r="Q2498" s="168">
        <v>0</v>
      </c>
      <c r="R2498" s="168">
        <f t="shared" si="132"/>
        <v>0</v>
      </c>
      <c r="S2498" s="168">
        <v>0</v>
      </c>
      <c r="T2498" s="169">
        <f t="shared" si="133"/>
        <v>0</v>
      </c>
      <c r="U2498" s="33"/>
      <c r="V2498" s="33"/>
      <c r="W2498" s="33"/>
      <c r="X2498" s="33"/>
      <c r="Y2498" s="33"/>
      <c r="Z2498" s="33"/>
      <c r="AA2498" s="33"/>
      <c r="AB2498" s="33"/>
      <c r="AC2498" s="33"/>
      <c r="AD2498" s="33"/>
      <c r="AE2498" s="33"/>
      <c r="AR2498" s="170" t="s">
        <v>2681</v>
      </c>
      <c r="AT2498" s="170" t="s">
        <v>152</v>
      </c>
      <c r="AU2498" s="170" t="s">
        <v>157</v>
      </c>
      <c r="AY2498" s="18" t="s">
        <v>150</v>
      </c>
      <c r="BE2498" s="171">
        <f t="shared" si="134"/>
        <v>0</v>
      </c>
      <c r="BF2498" s="171">
        <f t="shared" si="135"/>
        <v>0</v>
      </c>
      <c r="BG2498" s="171">
        <f t="shared" si="136"/>
        <v>0</v>
      </c>
      <c r="BH2498" s="171">
        <f t="shared" si="137"/>
        <v>0</v>
      </c>
      <c r="BI2498" s="171">
        <f t="shared" si="138"/>
        <v>0</v>
      </c>
      <c r="BJ2498" s="18" t="s">
        <v>157</v>
      </c>
      <c r="BK2498" s="172">
        <f t="shared" si="139"/>
        <v>0</v>
      </c>
      <c r="BL2498" s="18" t="s">
        <v>2681</v>
      </c>
      <c r="BM2498" s="170" t="s">
        <v>2708</v>
      </c>
    </row>
    <row r="2499" spans="1:65" s="2" customFormat="1" ht="16.5" customHeight="1">
      <c r="A2499" s="33"/>
      <c r="B2499" s="158"/>
      <c r="C2499" s="159" t="s">
        <v>2709</v>
      </c>
      <c r="D2499" s="159" t="s">
        <v>152</v>
      </c>
      <c r="E2499" s="160" t="s">
        <v>2710</v>
      </c>
      <c r="F2499" s="161" t="s">
        <v>2711</v>
      </c>
      <c r="G2499" s="162" t="s">
        <v>350</v>
      </c>
      <c r="H2499" s="163">
        <v>3</v>
      </c>
      <c r="I2499" s="164"/>
      <c r="J2499" s="163">
        <f t="shared" si="130"/>
        <v>0</v>
      </c>
      <c r="K2499" s="165"/>
      <c r="L2499" s="34"/>
      <c r="M2499" s="166" t="s">
        <v>1</v>
      </c>
      <c r="N2499" s="167" t="s">
        <v>42</v>
      </c>
      <c r="O2499" s="59"/>
      <c r="P2499" s="168">
        <f t="shared" si="131"/>
        <v>0</v>
      </c>
      <c r="Q2499" s="168">
        <v>0</v>
      </c>
      <c r="R2499" s="168">
        <f t="shared" si="132"/>
        <v>0</v>
      </c>
      <c r="S2499" s="168">
        <v>0</v>
      </c>
      <c r="T2499" s="169">
        <f t="shared" si="133"/>
        <v>0</v>
      </c>
      <c r="U2499" s="33"/>
      <c r="V2499" s="33"/>
      <c r="W2499" s="33"/>
      <c r="X2499" s="33"/>
      <c r="Y2499" s="33"/>
      <c r="Z2499" s="33"/>
      <c r="AA2499" s="33"/>
      <c r="AB2499" s="33"/>
      <c r="AC2499" s="33"/>
      <c r="AD2499" s="33"/>
      <c r="AE2499" s="33"/>
      <c r="AR2499" s="170" t="s">
        <v>2681</v>
      </c>
      <c r="AT2499" s="170" t="s">
        <v>152</v>
      </c>
      <c r="AU2499" s="170" t="s">
        <v>157</v>
      </c>
      <c r="AY2499" s="18" t="s">
        <v>150</v>
      </c>
      <c r="BE2499" s="171">
        <f t="shared" si="134"/>
        <v>0</v>
      </c>
      <c r="BF2499" s="171">
        <f t="shared" si="135"/>
        <v>0</v>
      </c>
      <c r="BG2499" s="171">
        <f t="shared" si="136"/>
        <v>0</v>
      </c>
      <c r="BH2499" s="171">
        <f t="shared" si="137"/>
        <v>0</v>
      </c>
      <c r="BI2499" s="171">
        <f t="shared" si="138"/>
        <v>0</v>
      </c>
      <c r="BJ2499" s="18" t="s">
        <v>157</v>
      </c>
      <c r="BK2499" s="172">
        <f t="shared" si="139"/>
        <v>0</v>
      </c>
      <c r="BL2499" s="18" t="s">
        <v>2681</v>
      </c>
      <c r="BM2499" s="170" t="s">
        <v>2712</v>
      </c>
    </row>
    <row r="2500" spans="1:65" s="2" customFormat="1" ht="16.5" customHeight="1">
      <c r="A2500" s="33"/>
      <c r="B2500" s="158"/>
      <c r="C2500" s="159" t="s">
        <v>2713</v>
      </c>
      <c r="D2500" s="159" t="s">
        <v>152</v>
      </c>
      <c r="E2500" s="160" t="s">
        <v>2714</v>
      </c>
      <c r="F2500" s="161" t="s">
        <v>2715</v>
      </c>
      <c r="G2500" s="162" t="s">
        <v>2716</v>
      </c>
      <c r="H2500" s="163">
        <v>1</v>
      </c>
      <c r="I2500" s="164"/>
      <c r="J2500" s="163">
        <f t="shared" si="130"/>
        <v>0</v>
      </c>
      <c r="K2500" s="165"/>
      <c r="L2500" s="34"/>
      <c r="M2500" s="166" t="s">
        <v>1</v>
      </c>
      <c r="N2500" s="167" t="s">
        <v>42</v>
      </c>
      <c r="O2500" s="59"/>
      <c r="P2500" s="168">
        <f t="shared" si="131"/>
        <v>0</v>
      </c>
      <c r="Q2500" s="168">
        <v>0</v>
      </c>
      <c r="R2500" s="168">
        <f t="shared" si="132"/>
        <v>0</v>
      </c>
      <c r="S2500" s="168">
        <v>0</v>
      </c>
      <c r="T2500" s="169">
        <f t="shared" si="133"/>
        <v>0</v>
      </c>
      <c r="U2500" s="33"/>
      <c r="V2500" s="33"/>
      <c r="W2500" s="33"/>
      <c r="X2500" s="33"/>
      <c r="Y2500" s="33"/>
      <c r="Z2500" s="33"/>
      <c r="AA2500" s="33"/>
      <c r="AB2500" s="33"/>
      <c r="AC2500" s="33"/>
      <c r="AD2500" s="33"/>
      <c r="AE2500" s="33"/>
      <c r="AR2500" s="170" t="s">
        <v>2681</v>
      </c>
      <c r="AT2500" s="170" t="s">
        <v>152</v>
      </c>
      <c r="AU2500" s="170" t="s">
        <v>157</v>
      </c>
      <c r="AY2500" s="18" t="s">
        <v>150</v>
      </c>
      <c r="BE2500" s="171">
        <f t="shared" si="134"/>
        <v>0</v>
      </c>
      <c r="BF2500" s="171">
        <f t="shared" si="135"/>
        <v>0</v>
      </c>
      <c r="BG2500" s="171">
        <f t="shared" si="136"/>
        <v>0</v>
      </c>
      <c r="BH2500" s="171">
        <f t="shared" si="137"/>
        <v>0</v>
      </c>
      <c r="BI2500" s="171">
        <f t="shared" si="138"/>
        <v>0</v>
      </c>
      <c r="BJ2500" s="18" t="s">
        <v>157</v>
      </c>
      <c r="BK2500" s="172">
        <f t="shared" si="139"/>
        <v>0</v>
      </c>
      <c r="BL2500" s="18" t="s">
        <v>2681</v>
      </c>
      <c r="BM2500" s="170" t="s">
        <v>2717</v>
      </c>
    </row>
    <row r="2501" spans="1:65" s="2" customFormat="1" ht="16.5" customHeight="1">
      <c r="A2501" s="33"/>
      <c r="B2501" s="158"/>
      <c r="C2501" s="159" t="s">
        <v>2718</v>
      </c>
      <c r="D2501" s="159" t="s">
        <v>152</v>
      </c>
      <c r="E2501" s="160" t="s">
        <v>2719</v>
      </c>
      <c r="F2501" s="161" t="s">
        <v>2720</v>
      </c>
      <c r="G2501" s="162" t="s">
        <v>2346</v>
      </c>
      <c r="H2501" s="163">
        <v>1</v>
      </c>
      <c r="I2501" s="164"/>
      <c r="J2501" s="163">
        <f t="shared" si="130"/>
        <v>0</v>
      </c>
      <c r="K2501" s="165"/>
      <c r="L2501" s="34"/>
      <c r="M2501" s="166" t="s">
        <v>1</v>
      </c>
      <c r="N2501" s="167" t="s">
        <v>42</v>
      </c>
      <c r="O2501" s="59"/>
      <c r="P2501" s="168">
        <f t="shared" si="131"/>
        <v>0</v>
      </c>
      <c r="Q2501" s="168">
        <v>0</v>
      </c>
      <c r="R2501" s="168">
        <f t="shared" si="132"/>
        <v>0</v>
      </c>
      <c r="S2501" s="168">
        <v>0</v>
      </c>
      <c r="T2501" s="169">
        <f t="shared" si="133"/>
        <v>0</v>
      </c>
      <c r="U2501" s="33"/>
      <c r="V2501" s="33"/>
      <c r="W2501" s="33"/>
      <c r="X2501" s="33"/>
      <c r="Y2501" s="33"/>
      <c r="Z2501" s="33"/>
      <c r="AA2501" s="33"/>
      <c r="AB2501" s="33"/>
      <c r="AC2501" s="33"/>
      <c r="AD2501" s="33"/>
      <c r="AE2501" s="33"/>
      <c r="AR2501" s="170" t="s">
        <v>2681</v>
      </c>
      <c r="AT2501" s="170" t="s">
        <v>152</v>
      </c>
      <c r="AU2501" s="170" t="s">
        <v>157</v>
      </c>
      <c r="AY2501" s="18" t="s">
        <v>150</v>
      </c>
      <c r="BE2501" s="171">
        <f t="shared" si="134"/>
        <v>0</v>
      </c>
      <c r="BF2501" s="171">
        <f t="shared" si="135"/>
        <v>0</v>
      </c>
      <c r="BG2501" s="171">
        <f t="shared" si="136"/>
        <v>0</v>
      </c>
      <c r="BH2501" s="171">
        <f t="shared" si="137"/>
        <v>0</v>
      </c>
      <c r="BI2501" s="171">
        <f t="shared" si="138"/>
        <v>0</v>
      </c>
      <c r="BJ2501" s="18" t="s">
        <v>157</v>
      </c>
      <c r="BK2501" s="172">
        <f t="shared" si="139"/>
        <v>0</v>
      </c>
      <c r="BL2501" s="18" t="s">
        <v>2681</v>
      </c>
      <c r="BM2501" s="170" t="s">
        <v>2721</v>
      </c>
    </row>
    <row r="2502" spans="1:65" s="2" customFormat="1" ht="16.5" customHeight="1">
      <c r="A2502" s="33"/>
      <c r="B2502" s="158"/>
      <c r="C2502" s="159" t="s">
        <v>2722</v>
      </c>
      <c r="D2502" s="159" t="s">
        <v>152</v>
      </c>
      <c r="E2502" s="160" t="s">
        <v>2723</v>
      </c>
      <c r="F2502" s="161" t="s">
        <v>2724</v>
      </c>
      <c r="G2502" s="162" t="s">
        <v>2346</v>
      </c>
      <c r="H2502" s="163">
        <v>1</v>
      </c>
      <c r="I2502" s="164"/>
      <c r="J2502" s="163">
        <f t="shared" si="130"/>
        <v>0</v>
      </c>
      <c r="K2502" s="165"/>
      <c r="L2502" s="34"/>
      <c r="M2502" s="166" t="s">
        <v>1</v>
      </c>
      <c r="N2502" s="167" t="s">
        <v>42</v>
      </c>
      <c r="O2502" s="59"/>
      <c r="P2502" s="168">
        <f t="shared" si="131"/>
        <v>0</v>
      </c>
      <c r="Q2502" s="168">
        <v>0</v>
      </c>
      <c r="R2502" s="168">
        <f t="shared" si="132"/>
        <v>0</v>
      </c>
      <c r="S2502" s="168">
        <v>0</v>
      </c>
      <c r="T2502" s="169">
        <f t="shared" si="133"/>
        <v>0</v>
      </c>
      <c r="U2502" s="33"/>
      <c r="V2502" s="33"/>
      <c r="W2502" s="33"/>
      <c r="X2502" s="33"/>
      <c r="Y2502" s="33"/>
      <c r="Z2502" s="33"/>
      <c r="AA2502" s="33"/>
      <c r="AB2502" s="33"/>
      <c r="AC2502" s="33"/>
      <c r="AD2502" s="33"/>
      <c r="AE2502" s="33"/>
      <c r="AR2502" s="170" t="s">
        <v>2681</v>
      </c>
      <c r="AT2502" s="170" t="s">
        <v>152</v>
      </c>
      <c r="AU2502" s="170" t="s">
        <v>157</v>
      </c>
      <c r="AY2502" s="18" t="s">
        <v>150</v>
      </c>
      <c r="BE2502" s="171">
        <f t="shared" si="134"/>
        <v>0</v>
      </c>
      <c r="BF2502" s="171">
        <f t="shared" si="135"/>
        <v>0</v>
      </c>
      <c r="BG2502" s="171">
        <f t="shared" si="136"/>
        <v>0</v>
      </c>
      <c r="BH2502" s="171">
        <f t="shared" si="137"/>
        <v>0</v>
      </c>
      <c r="BI2502" s="171">
        <f t="shared" si="138"/>
        <v>0</v>
      </c>
      <c r="BJ2502" s="18" t="s">
        <v>157</v>
      </c>
      <c r="BK2502" s="172">
        <f t="shared" si="139"/>
        <v>0</v>
      </c>
      <c r="BL2502" s="18" t="s">
        <v>2681</v>
      </c>
      <c r="BM2502" s="170" t="s">
        <v>2725</v>
      </c>
    </row>
    <row r="2503" spans="1:65" s="2" customFormat="1" ht="16.5" customHeight="1">
      <c r="A2503" s="33"/>
      <c r="B2503" s="158"/>
      <c r="C2503" s="159" t="s">
        <v>2726</v>
      </c>
      <c r="D2503" s="159" t="s">
        <v>152</v>
      </c>
      <c r="E2503" s="160" t="s">
        <v>2727</v>
      </c>
      <c r="F2503" s="161" t="s">
        <v>2728</v>
      </c>
      <c r="G2503" s="162" t="s">
        <v>350</v>
      </c>
      <c r="H2503" s="163">
        <v>3</v>
      </c>
      <c r="I2503" s="164"/>
      <c r="J2503" s="163">
        <f t="shared" si="130"/>
        <v>0</v>
      </c>
      <c r="K2503" s="165"/>
      <c r="L2503" s="34"/>
      <c r="M2503" s="166" t="s">
        <v>1</v>
      </c>
      <c r="N2503" s="167" t="s">
        <v>42</v>
      </c>
      <c r="O2503" s="59"/>
      <c r="P2503" s="168">
        <f t="shared" si="131"/>
        <v>0</v>
      </c>
      <c r="Q2503" s="168">
        <v>0</v>
      </c>
      <c r="R2503" s="168">
        <f t="shared" si="132"/>
        <v>0</v>
      </c>
      <c r="S2503" s="168">
        <v>0</v>
      </c>
      <c r="T2503" s="169">
        <f t="shared" si="133"/>
        <v>0</v>
      </c>
      <c r="U2503" s="33"/>
      <c r="V2503" s="33"/>
      <c r="W2503" s="33"/>
      <c r="X2503" s="33"/>
      <c r="Y2503" s="33"/>
      <c r="Z2503" s="33"/>
      <c r="AA2503" s="33"/>
      <c r="AB2503" s="33"/>
      <c r="AC2503" s="33"/>
      <c r="AD2503" s="33"/>
      <c r="AE2503" s="33"/>
      <c r="AR2503" s="170" t="s">
        <v>2681</v>
      </c>
      <c r="AT2503" s="170" t="s">
        <v>152</v>
      </c>
      <c r="AU2503" s="170" t="s">
        <v>157</v>
      </c>
      <c r="AY2503" s="18" t="s">
        <v>150</v>
      </c>
      <c r="BE2503" s="171">
        <f t="shared" si="134"/>
        <v>0</v>
      </c>
      <c r="BF2503" s="171">
        <f t="shared" si="135"/>
        <v>0</v>
      </c>
      <c r="BG2503" s="171">
        <f t="shared" si="136"/>
        <v>0</v>
      </c>
      <c r="BH2503" s="171">
        <f t="shared" si="137"/>
        <v>0</v>
      </c>
      <c r="BI2503" s="171">
        <f t="shared" si="138"/>
        <v>0</v>
      </c>
      <c r="BJ2503" s="18" t="s">
        <v>157</v>
      </c>
      <c r="BK2503" s="172">
        <f t="shared" si="139"/>
        <v>0</v>
      </c>
      <c r="BL2503" s="18" t="s">
        <v>2681</v>
      </c>
      <c r="BM2503" s="170" t="s">
        <v>2729</v>
      </c>
    </row>
    <row r="2504" spans="1:65" s="2" customFormat="1" ht="16.5" customHeight="1">
      <c r="A2504" s="33"/>
      <c r="B2504" s="158"/>
      <c r="C2504" s="159" t="s">
        <v>2730</v>
      </c>
      <c r="D2504" s="159" t="s">
        <v>152</v>
      </c>
      <c r="E2504" s="160" t="s">
        <v>2731</v>
      </c>
      <c r="F2504" s="161" t="s">
        <v>2732</v>
      </c>
      <c r="G2504" s="162" t="s">
        <v>350</v>
      </c>
      <c r="H2504" s="163">
        <v>1</v>
      </c>
      <c r="I2504" s="164"/>
      <c r="J2504" s="163">
        <f t="shared" si="130"/>
        <v>0</v>
      </c>
      <c r="K2504" s="165"/>
      <c r="L2504" s="34"/>
      <c r="M2504" s="166" t="s">
        <v>1</v>
      </c>
      <c r="N2504" s="167" t="s">
        <v>42</v>
      </c>
      <c r="O2504" s="59"/>
      <c r="P2504" s="168">
        <f t="shared" si="131"/>
        <v>0</v>
      </c>
      <c r="Q2504" s="168">
        <v>0</v>
      </c>
      <c r="R2504" s="168">
        <f t="shared" si="132"/>
        <v>0</v>
      </c>
      <c r="S2504" s="168">
        <v>0</v>
      </c>
      <c r="T2504" s="169">
        <f t="shared" si="133"/>
        <v>0</v>
      </c>
      <c r="U2504" s="33"/>
      <c r="V2504" s="33"/>
      <c r="W2504" s="33"/>
      <c r="X2504" s="33"/>
      <c r="Y2504" s="33"/>
      <c r="Z2504" s="33"/>
      <c r="AA2504" s="33"/>
      <c r="AB2504" s="33"/>
      <c r="AC2504" s="33"/>
      <c r="AD2504" s="33"/>
      <c r="AE2504" s="33"/>
      <c r="AR2504" s="170" t="s">
        <v>2681</v>
      </c>
      <c r="AT2504" s="170" t="s">
        <v>152</v>
      </c>
      <c r="AU2504" s="170" t="s">
        <v>157</v>
      </c>
      <c r="AY2504" s="18" t="s">
        <v>150</v>
      </c>
      <c r="BE2504" s="171">
        <f t="shared" si="134"/>
        <v>0</v>
      </c>
      <c r="BF2504" s="171">
        <f t="shared" si="135"/>
        <v>0</v>
      </c>
      <c r="BG2504" s="171">
        <f t="shared" si="136"/>
        <v>0</v>
      </c>
      <c r="BH2504" s="171">
        <f t="shared" si="137"/>
        <v>0</v>
      </c>
      <c r="BI2504" s="171">
        <f t="shared" si="138"/>
        <v>0</v>
      </c>
      <c r="BJ2504" s="18" t="s">
        <v>157</v>
      </c>
      <c r="BK2504" s="172">
        <f t="shared" si="139"/>
        <v>0</v>
      </c>
      <c r="BL2504" s="18" t="s">
        <v>2681</v>
      </c>
      <c r="BM2504" s="170" t="s">
        <v>2733</v>
      </c>
    </row>
    <row r="2505" spans="1:65" s="2" customFormat="1" ht="16.5" customHeight="1">
      <c r="A2505" s="33"/>
      <c r="B2505" s="158"/>
      <c r="C2505" s="159" t="s">
        <v>2734</v>
      </c>
      <c r="D2505" s="159" t="s">
        <v>152</v>
      </c>
      <c r="E2505" s="160" t="s">
        <v>2735</v>
      </c>
      <c r="F2505" s="161" t="s">
        <v>2736</v>
      </c>
      <c r="G2505" s="162" t="s">
        <v>350</v>
      </c>
      <c r="H2505" s="163">
        <v>1</v>
      </c>
      <c r="I2505" s="164"/>
      <c r="J2505" s="163">
        <f t="shared" si="130"/>
        <v>0</v>
      </c>
      <c r="K2505" s="165"/>
      <c r="L2505" s="34"/>
      <c r="M2505" s="166" t="s">
        <v>1</v>
      </c>
      <c r="N2505" s="167" t="s">
        <v>42</v>
      </c>
      <c r="O2505" s="59"/>
      <c r="P2505" s="168">
        <f t="shared" si="131"/>
        <v>0</v>
      </c>
      <c r="Q2505" s="168">
        <v>0</v>
      </c>
      <c r="R2505" s="168">
        <f t="shared" si="132"/>
        <v>0</v>
      </c>
      <c r="S2505" s="168">
        <v>0</v>
      </c>
      <c r="T2505" s="169">
        <f t="shared" si="133"/>
        <v>0</v>
      </c>
      <c r="U2505" s="33"/>
      <c r="V2505" s="33"/>
      <c r="W2505" s="33"/>
      <c r="X2505" s="33"/>
      <c r="Y2505" s="33"/>
      <c r="Z2505" s="33"/>
      <c r="AA2505" s="33"/>
      <c r="AB2505" s="33"/>
      <c r="AC2505" s="33"/>
      <c r="AD2505" s="33"/>
      <c r="AE2505" s="33"/>
      <c r="AR2505" s="170" t="s">
        <v>2681</v>
      </c>
      <c r="AT2505" s="170" t="s">
        <v>152</v>
      </c>
      <c r="AU2505" s="170" t="s">
        <v>157</v>
      </c>
      <c r="AY2505" s="18" t="s">
        <v>150</v>
      </c>
      <c r="BE2505" s="171">
        <f t="shared" si="134"/>
        <v>0</v>
      </c>
      <c r="BF2505" s="171">
        <f t="shared" si="135"/>
        <v>0</v>
      </c>
      <c r="BG2505" s="171">
        <f t="shared" si="136"/>
        <v>0</v>
      </c>
      <c r="BH2505" s="171">
        <f t="shared" si="137"/>
        <v>0</v>
      </c>
      <c r="BI2505" s="171">
        <f t="shared" si="138"/>
        <v>0</v>
      </c>
      <c r="BJ2505" s="18" t="s">
        <v>157</v>
      </c>
      <c r="BK2505" s="172">
        <f t="shared" si="139"/>
        <v>0</v>
      </c>
      <c r="BL2505" s="18" t="s">
        <v>2681</v>
      </c>
      <c r="BM2505" s="170" t="s">
        <v>2737</v>
      </c>
    </row>
    <row r="2506" spans="1:65" s="2" customFormat="1" ht="24" customHeight="1">
      <c r="A2506" s="33"/>
      <c r="B2506" s="158"/>
      <c r="C2506" s="159" t="s">
        <v>2738</v>
      </c>
      <c r="D2506" s="159" t="s">
        <v>152</v>
      </c>
      <c r="E2506" s="160" t="s">
        <v>2739</v>
      </c>
      <c r="F2506" s="161" t="s">
        <v>2740</v>
      </c>
      <c r="G2506" s="162" t="s">
        <v>350</v>
      </c>
      <c r="H2506" s="163">
        <v>1</v>
      </c>
      <c r="I2506" s="164"/>
      <c r="J2506" s="163">
        <f t="shared" si="130"/>
        <v>0</v>
      </c>
      <c r="K2506" s="165"/>
      <c r="L2506" s="34"/>
      <c r="M2506" s="166" t="s">
        <v>1</v>
      </c>
      <c r="N2506" s="167" t="s">
        <v>42</v>
      </c>
      <c r="O2506" s="59"/>
      <c r="P2506" s="168">
        <f t="shared" si="131"/>
        <v>0</v>
      </c>
      <c r="Q2506" s="168">
        <v>0</v>
      </c>
      <c r="R2506" s="168">
        <f t="shared" si="132"/>
        <v>0</v>
      </c>
      <c r="S2506" s="168">
        <v>0</v>
      </c>
      <c r="T2506" s="169">
        <f t="shared" si="133"/>
        <v>0</v>
      </c>
      <c r="U2506" s="33"/>
      <c r="V2506" s="33"/>
      <c r="W2506" s="33"/>
      <c r="X2506" s="33"/>
      <c r="Y2506" s="33"/>
      <c r="Z2506" s="33"/>
      <c r="AA2506" s="33"/>
      <c r="AB2506" s="33"/>
      <c r="AC2506" s="33"/>
      <c r="AD2506" s="33"/>
      <c r="AE2506" s="33"/>
      <c r="AR2506" s="170" t="s">
        <v>2681</v>
      </c>
      <c r="AT2506" s="170" t="s">
        <v>152</v>
      </c>
      <c r="AU2506" s="170" t="s">
        <v>157</v>
      </c>
      <c r="AY2506" s="18" t="s">
        <v>150</v>
      </c>
      <c r="BE2506" s="171">
        <f t="shared" si="134"/>
        <v>0</v>
      </c>
      <c r="BF2506" s="171">
        <f t="shared" si="135"/>
        <v>0</v>
      </c>
      <c r="BG2506" s="171">
        <f t="shared" si="136"/>
        <v>0</v>
      </c>
      <c r="BH2506" s="171">
        <f t="shared" si="137"/>
        <v>0</v>
      </c>
      <c r="BI2506" s="171">
        <f t="shared" si="138"/>
        <v>0</v>
      </c>
      <c r="BJ2506" s="18" t="s">
        <v>157</v>
      </c>
      <c r="BK2506" s="172">
        <f t="shared" si="139"/>
        <v>0</v>
      </c>
      <c r="BL2506" s="18" t="s">
        <v>2681</v>
      </c>
      <c r="BM2506" s="170" t="s">
        <v>2741</v>
      </c>
    </row>
    <row r="2507" spans="1:65" s="2" customFormat="1" ht="16.5" customHeight="1">
      <c r="A2507" s="33"/>
      <c r="B2507" s="158"/>
      <c r="C2507" s="159" t="s">
        <v>2742</v>
      </c>
      <c r="D2507" s="159" t="s">
        <v>152</v>
      </c>
      <c r="E2507" s="160" t="s">
        <v>2743</v>
      </c>
      <c r="F2507" s="161" t="s">
        <v>2744</v>
      </c>
      <c r="G2507" s="162" t="s">
        <v>350</v>
      </c>
      <c r="H2507" s="163">
        <v>1</v>
      </c>
      <c r="I2507" s="164"/>
      <c r="J2507" s="163">
        <f t="shared" si="130"/>
        <v>0</v>
      </c>
      <c r="K2507" s="165"/>
      <c r="L2507" s="34"/>
      <c r="M2507" s="166" t="s">
        <v>1</v>
      </c>
      <c r="N2507" s="167" t="s">
        <v>42</v>
      </c>
      <c r="O2507" s="59"/>
      <c r="P2507" s="168">
        <f t="shared" si="131"/>
        <v>0</v>
      </c>
      <c r="Q2507" s="168">
        <v>0</v>
      </c>
      <c r="R2507" s="168">
        <f t="shared" si="132"/>
        <v>0</v>
      </c>
      <c r="S2507" s="168">
        <v>0</v>
      </c>
      <c r="T2507" s="169">
        <f t="shared" si="133"/>
        <v>0</v>
      </c>
      <c r="U2507" s="33"/>
      <c r="V2507" s="33"/>
      <c r="W2507" s="33"/>
      <c r="X2507" s="33"/>
      <c r="Y2507" s="33"/>
      <c r="Z2507" s="33"/>
      <c r="AA2507" s="33"/>
      <c r="AB2507" s="33"/>
      <c r="AC2507" s="33"/>
      <c r="AD2507" s="33"/>
      <c r="AE2507" s="33"/>
      <c r="AR2507" s="170" t="s">
        <v>2681</v>
      </c>
      <c r="AT2507" s="170" t="s">
        <v>152</v>
      </c>
      <c r="AU2507" s="170" t="s">
        <v>157</v>
      </c>
      <c r="AY2507" s="18" t="s">
        <v>150</v>
      </c>
      <c r="BE2507" s="171">
        <f t="shared" si="134"/>
        <v>0</v>
      </c>
      <c r="BF2507" s="171">
        <f t="shared" si="135"/>
        <v>0</v>
      </c>
      <c r="BG2507" s="171">
        <f t="shared" si="136"/>
        <v>0</v>
      </c>
      <c r="BH2507" s="171">
        <f t="shared" si="137"/>
        <v>0</v>
      </c>
      <c r="BI2507" s="171">
        <f t="shared" si="138"/>
        <v>0</v>
      </c>
      <c r="BJ2507" s="18" t="s">
        <v>157</v>
      </c>
      <c r="BK2507" s="172">
        <f t="shared" si="139"/>
        <v>0</v>
      </c>
      <c r="BL2507" s="18" t="s">
        <v>2681</v>
      </c>
      <c r="BM2507" s="170" t="s">
        <v>2745</v>
      </c>
    </row>
    <row r="2508" spans="1:65" s="2" customFormat="1" ht="16.5" customHeight="1">
      <c r="A2508" s="33"/>
      <c r="B2508" s="158"/>
      <c r="C2508" s="159" t="s">
        <v>2746</v>
      </c>
      <c r="D2508" s="159" t="s">
        <v>152</v>
      </c>
      <c r="E2508" s="160" t="s">
        <v>2747</v>
      </c>
      <c r="F2508" s="161" t="s">
        <v>2748</v>
      </c>
      <c r="G2508" s="162" t="s">
        <v>350</v>
      </c>
      <c r="H2508" s="163">
        <v>1</v>
      </c>
      <c r="I2508" s="164"/>
      <c r="J2508" s="163">
        <f t="shared" si="130"/>
        <v>0</v>
      </c>
      <c r="K2508" s="165"/>
      <c r="L2508" s="34"/>
      <c r="M2508" s="166" t="s">
        <v>1</v>
      </c>
      <c r="N2508" s="167" t="s">
        <v>42</v>
      </c>
      <c r="O2508" s="59"/>
      <c r="P2508" s="168">
        <f t="shared" si="131"/>
        <v>0</v>
      </c>
      <c r="Q2508" s="168">
        <v>0</v>
      </c>
      <c r="R2508" s="168">
        <f t="shared" si="132"/>
        <v>0</v>
      </c>
      <c r="S2508" s="168">
        <v>0</v>
      </c>
      <c r="T2508" s="169">
        <f t="shared" si="133"/>
        <v>0</v>
      </c>
      <c r="U2508" s="33"/>
      <c r="V2508" s="33"/>
      <c r="W2508" s="33"/>
      <c r="X2508" s="33"/>
      <c r="Y2508" s="33"/>
      <c r="Z2508" s="33"/>
      <c r="AA2508" s="33"/>
      <c r="AB2508" s="33"/>
      <c r="AC2508" s="33"/>
      <c r="AD2508" s="33"/>
      <c r="AE2508" s="33"/>
      <c r="AR2508" s="170" t="s">
        <v>2681</v>
      </c>
      <c r="AT2508" s="170" t="s">
        <v>152</v>
      </c>
      <c r="AU2508" s="170" t="s">
        <v>157</v>
      </c>
      <c r="AY2508" s="18" t="s">
        <v>150</v>
      </c>
      <c r="BE2508" s="171">
        <f t="shared" si="134"/>
        <v>0</v>
      </c>
      <c r="BF2508" s="171">
        <f t="shared" si="135"/>
        <v>0</v>
      </c>
      <c r="BG2508" s="171">
        <f t="shared" si="136"/>
        <v>0</v>
      </c>
      <c r="BH2508" s="171">
        <f t="shared" si="137"/>
        <v>0</v>
      </c>
      <c r="BI2508" s="171">
        <f t="shared" si="138"/>
        <v>0</v>
      </c>
      <c r="BJ2508" s="18" t="s">
        <v>157</v>
      </c>
      <c r="BK2508" s="172">
        <f t="shared" si="139"/>
        <v>0</v>
      </c>
      <c r="BL2508" s="18" t="s">
        <v>2681</v>
      </c>
      <c r="BM2508" s="170" t="s">
        <v>2749</v>
      </c>
    </row>
    <row r="2509" spans="1:65" s="2" customFormat="1" ht="16.5" customHeight="1">
      <c r="A2509" s="33"/>
      <c r="B2509" s="158"/>
      <c r="C2509" s="159" t="s">
        <v>2750</v>
      </c>
      <c r="D2509" s="159" t="s">
        <v>152</v>
      </c>
      <c r="E2509" s="160" t="s">
        <v>2751</v>
      </c>
      <c r="F2509" s="161" t="s">
        <v>2752</v>
      </c>
      <c r="G2509" s="162" t="s">
        <v>350</v>
      </c>
      <c r="H2509" s="163">
        <v>3</v>
      </c>
      <c r="I2509" s="164"/>
      <c r="J2509" s="163">
        <f t="shared" si="130"/>
        <v>0</v>
      </c>
      <c r="K2509" s="165"/>
      <c r="L2509" s="34"/>
      <c r="M2509" s="166" t="s">
        <v>1</v>
      </c>
      <c r="N2509" s="167" t="s">
        <v>42</v>
      </c>
      <c r="O2509" s="59"/>
      <c r="P2509" s="168">
        <f t="shared" si="131"/>
        <v>0</v>
      </c>
      <c r="Q2509" s="168">
        <v>0</v>
      </c>
      <c r="R2509" s="168">
        <f t="shared" si="132"/>
        <v>0</v>
      </c>
      <c r="S2509" s="168">
        <v>0</v>
      </c>
      <c r="T2509" s="169">
        <f t="shared" si="133"/>
        <v>0</v>
      </c>
      <c r="U2509" s="33"/>
      <c r="V2509" s="33"/>
      <c r="W2509" s="33"/>
      <c r="X2509" s="33"/>
      <c r="Y2509" s="33"/>
      <c r="Z2509" s="33"/>
      <c r="AA2509" s="33"/>
      <c r="AB2509" s="33"/>
      <c r="AC2509" s="33"/>
      <c r="AD2509" s="33"/>
      <c r="AE2509" s="33"/>
      <c r="AR2509" s="170" t="s">
        <v>2681</v>
      </c>
      <c r="AT2509" s="170" t="s">
        <v>152</v>
      </c>
      <c r="AU2509" s="170" t="s">
        <v>157</v>
      </c>
      <c r="AY2509" s="18" t="s">
        <v>150</v>
      </c>
      <c r="BE2509" s="171">
        <f t="shared" si="134"/>
        <v>0</v>
      </c>
      <c r="BF2509" s="171">
        <f t="shared" si="135"/>
        <v>0</v>
      </c>
      <c r="BG2509" s="171">
        <f t="shared" si="136"/>
        <v>0</v>
      </c>
      <c r="BH2509" s="171">
        <f t="shared" si="137"/>
        <v>0</v>
      </c>
      <c r="BI2509" s="171">
        <f t="shared" si="138"/>
        <v>0</v>
      </c>
      <c r="BJ2509" s="18" t="s">
        <v>157</v>
      </c>
      <c r="BK2509" s="172">
        <f t="shared" si="139"/>
        <v>0</v>
      </c>
      <c r="BL2509" s="18" t="s">
        <v>2681</v>
      </c>
      <c r="BM2509" s="170" t="s">
        <v>2753</v>
      </c>
    </row>
    <row r="2510" spans="1:65" s="2" customFormat="1" ht="24" customHeight="1">
      <c r="A2510" s="33"/>
      <c r="B2510" s="158"/>
      <c r="C2510" s="159" t="s">
        <v>2754</v>
      </c>
      <c r="D2510" s="159" t="s">
        <v>152</v>
      </c>
      <c r="E2510" s="160" t="s">
        <v>2755</v>
      </c>
      <c r="F2510" s="161" t="s">
        <v>2756</v>
      </c>
      <c r="G2510" s="162" t="s">
        <v>2346</v>
      </c>
      <c r="H2510" s="163">
        <v>2</v>
      </c>
      <c r="I2510" s="164"/>
      <c r="J2510" s="163">
        <f t="shared" si="130"/>
        <v>0</v>
      </c>
      <c r="K2510" s="165"/>
      <c r="L2510" s="34"/>
      <c r="M2510" s="166" t="s">
        <v>1</v>
      </c>
      <c r="N2510" s="167" t="s">
        <v>42</v>
      </c>
      <c r="O2510" s="59"/>
      <c r="P2510" s="168">
        <f t="shared" si="131"/>
        <v>0</v>
      </c>
      <c r="Q2510" s="168">
        <v>0</v>
      </c>
      <c r="R2510" s="168">
        <f t="shared" si="132"/>
        <v>0</v>
      </c>
      <c r="S2510" s="168">
        <v>0</v>
      </c>
      <c r="T2510" s="169">
        <f t="shared" si="133"/>
        <v>0</v>
      </c>
      <c r="U2510" s="33"/>
      <c r="V2510" s="33"/>
      <c r="W2510" s="33"/>
      <c r="X2510" s="33"/>
      <c r="Y2510" s="33"/>
      <c r="Z2510" s="33"/>
      <c r="AA2510" s="33"/>
      <c r="AB2510" s="33"/>
      <c r="AC2510" s="33"/>
      <c r="AD2510" s="33"/>
      <c r="AE2510" s="33"/>
      <c r="AR2510" s="170" t="s">
        <v>2681</v>
      </c>
      <c r="AT2510" s="170" t="s">
        <v>152</v>
      </c>
      <c r="AU2510" s="170" t="s">
        <v>157</v>
      </c>
      <c r="AY2510" s="18" t="s">
        <v>150</v>
      </c>
      <c r="BE2510" s="171">
        <f t="shared" si="134"/>
        <v>0</v>
      </c>
      <c r="BF2510" s="171">
        <f t="shared" si="135"/>
        <v>0</v>
      </c>
      <c r="BG2510" s="171">
        <f t="shared" si="136"/>
        <v>0</v>
      </c>
      <c r="BH2510" s="171">
        <f t="shared" si="137"/>
        <v>0</v>
      </c>
      <c r="BI2510" s="171">
        <f t="shared" si="138"/>
        <v>0</v>
      </c>
      <c r="BJ2510" s="18" t="s">
        <v>157</v>
      </c>
      <c r="BK2510" s="172">
        <f t="shared" si="139"/>
        <v>0</v>
      </c>
      <c r="BL2510" s="18" t="s">
        <v>2681</v>
      </c>
      <c r="BM2510" s="170" t="s">
        <v>2757</v>
      </c>
    </row>
    <row r="2511" spans="1:65" s="13" customFormat="1" ht="11.25">
      <c r="B2511" s="173"/>
      <c r="D2511" s="174" t="s">
        <v>167</v>
      </c>
      <c r="E2511" s="175" t="s">
        <v>1</v>
      </c>
      <c r="F2511" s="176" t="s">
        <v>2758</v>
      </c>
      <c r="H2511" s="175" t="s">
        <v>1</v>
      </c>
      <c r="I2511" s="177"/>
      <c r="L2511" s="173"/>
      <c r="M2511" s="178"/>
      <c r="N2511" s="179"/>
      <c r="O2511" s="179"/>
      <c r="P2511" s="179"/>
      <c r="Q2511" s="179"/>
      <c r="R2511" s="179"/>
      <c r="S2511" s="179"/>
      <c r="T2511" s="180"/>
      <c r="AT2511" s="175" t="s">
        <v>167</v>
      </c>
      <c r="AU2511" s="175" t="s">
        <v>157</v>
      </c>
      <c r="AV2511" s="13" t="s">
        <v>81</v>
      </c>
      <c r="AW2511" s="13" t="s">
        <v>30</v>
      </c>
      <c r="AX2511" s="13" t="s">
        <v>76</v>
      </c>
      <c r="AY2511" s="175" t="s">
        <v>150</v>
      </c>
    </row>
    <row r="2512" spans="1:65" s="13" customFormat="1" ht="11.25">
      <c r="B2512" s="173"/>
      <c r="D2512" s="174" t="s">
        <v>167</v>
      </c>
      <c r="E2512" s="175" t="s">
        <v>1</v>
      </c>
      <c r="F2512" s="176" t="s">
        <v>2759</v>
      </c>
      <c r="H2512" s="175" t="s">
        <v>1</v>
      </c>
      <c r="I2512" s="177"/>
      <c r="L2512" s="173"/>
      <c r="M2512" s="178"/>
      <c r="N2512" s="179"/>
      <c r="O2512" s="179"/>
      <c r="P2512" s="179"/>
      <c r="Q2512" s="179"/>
      <c r="R2512" s="179"/>
      <c r="S2512" s="179"/>
      <c r="T2512" s="180"/>
      <c r="AT2512" s="175" t="s">
        <v>167</v>
      </c>
      <c r="AU2512" s="175" t="s">
        <v>157</v>
      </c>
      <c r="AV2512" s="13" t="s">
        <v>81</v>
      </c>
      <c r="AW2512" s="13" t="s">
        <v>30</v>
      </c>
      <c r="AX2512" s="13" t="s">
        <v>76</v>
      </c>
      <c r="AY2512" s="175" t="s">
        <v>150</v>
      </c>
    </row>
    <row r="2513" spans="1:65" s="13" customFormat="1" ht="11.25">
      <c r="B2513" s="173"/>
      <c r="D2513" s="174" t="s">
        <v>167</v>
      </c>
      <c r="E2513" s="175" t="s">
        <v>1</v>
      </c>
      <c r="F2513" s="176" t="s">
        <v>2760</v>
      </c>
      <c r="H2513" s="175" t="s">
        <v>1</v>
      </c>
      <c r="I2513" s="177"/>
      <c r="L2513" s="173"/>
      <c r="M2513" s="178"/>
      <c r="N2513" s="179"/>
      <c r="O2513" s="179"/>
      <c r="P2513" s="179"/>
      <c r="Q2513" s="179"/>
      <c r="R2513" s="179"/>
      <c r="S2513" s="179"/>
      <c r="T2513" s="180"/>
      <c r="AT2513" s="175" t="s">
        <v>167</v>
      </c>
      <c r="AU2513" s="175" t="s">
        <v>157</v>
      </c>
      <c r="AV2513" s="13" t="s">
        <v>81</v>
      </c>
      <c r="AW2513" s="13" t="s">
        <v>30</v>
      </c>
      <c r="AX2513" s="13" t="s">
        <v>76</v>
      </c>
      <c r="AY2513" s="175" t="s">
        <v>150</v>
      </c>
    </row>
    <row r="2514" spans="1:65" s="14" customFormat="1" ht="11.25">
      <c r="B2514" s="181"/>
      <c r="D2514" s="174" t="s">
        <v>167</v>
      </c>
      <c r="E2514" s="182" t="s">
        <v>1</v>
      </c>
      <c r="F2514" s="183" t="s">
        <v>157</v>
      </c>
      <c r="H2514" s="184">
        <v>2</v>
      </c>
      <c r="I2514" s="185"/>
      <c r="L2514" s="181"/>
      <c r="M2514" s="186"/>
      <c r="N2514" s="187"/>
      <c r="O2514" s="187"/>
      <c r="P2514" s="187"/>
      <c r="Q2514" s="187"/>
      <c r="R2514" s="187"/>
      <c r="S2514" s="187"/>
      <c r="T2514" s="188"/>
      <c r="AT2514" s="182" t="s">
        <v>167</v>
      </c>
      <c r="AU2514" s="182" t="s">
        <v>157</v>
      </c>
      <c r="AV2514" s="14" t="s">
        <v>157</v>
      </c>
      <c r="AW2514" s="14" t="s">
        <v>30</v>
      </c>
      <c r="AX2514" s="14" t="s">
        <v>81</v>
      </c>
      <c r="AY2514" s="182" t="s">
        <v>150</v>
      </c>
    </row>
    <row r="2515" spans="1:65" s="2" customFormat="1" ht="24" customHeight="1">
      <c r="A2515" s="33"/>
      <c r="B2515" s="158"/>
      <c r="C2515" s="159" t="s">
        <v>2761</v>
      </c>
      <c r="D2515" s="159" t="s">
        <v>152</v>
      </c>
      <c r="E2515" s="160" t="s">
        <v>2762</v>
      </c>
      <c r="F2515" s="161" t="s">
        <v>2763</v>
      </c>
      <c r="G2515" s="162" t="s">
        <v>2346</v>
      </c>
      <c r="H2515" s="163">
        <v>1</v>
      </c>
      <c r="I2515" s="164"/>
      <c r="J2515" s="163">
        <f t="shared" ref="J2515:J2528" si="140">ROUND(I2515*H2515,3)</f>
        <v>0</v>
      </c>
      <c r="K2515" s="165"/>
      <c r="L2515" s="34"/>
      <c r="M2515" s="166" t="s">
        <v>1</v>
      </c>
      <c r="N2515" s="167" t="s">
        <v>42</v>
      </c>
      <c r="O2515" s="59"/>
      <c r="P2515" s="168">
        <f t="shared" ref="P2515:P2528" si="141">O2515*H2515</f>
        <v>0</v>
      </c>
      <c r="Q2515" s="168">
        <v>0</v>
      </c>
      <c r="R2515" s="168">
        <f t="shared" ref="R2515:R2528" si="142">Q2515*H2515</f>
        <v>0</v>
      </c>
      <c r="S2515" s="168">
        <v>0</v>
      </c>
      <c r="T2515" s="169">
        <f t="shared" ref="T2515:T2528" si="143">S2515*H2515</f>
        <v>0</v>
      </c>
      <c r="U2515" s="33"/>
      <c r="V2515" s="33"/>
      <c r="W2515" s="33"/>
      <c r="X2515" s="33"/>
      <c r="Y2515" s="33"/>
      <c r="Z2515" s="33"/>
      <c r="AA2515" s="33"/>
      <c r="AB2515" s="33"/>
      <c r="AC2515" s="33"/>
      <c r="AD2515" s="33"/>
      <c r="AE2515" s="33"/>
      <c r="AR2515" s="170" t="s">
        <v>2681</v>
      </c>
      <c r="AT2515" s="170" t="s">
        <v>152</v>
      </c>
      <c r="AU2515" s="170" t="s">
        <v>157</v>
      </c>
      <c r="AY2515" s="18" t="s">
        <v>150</v>
      </c>
      <c r="BE2515" s="171">
        <f t="shared" ref="BE2515:BE2528" si="144">IF(N2515="základná",J2515,0)</f>
        <v>0</v>
      </c>
      <c r="BF2515" s="171">
        <f t="shared" ref="BF2515:BF2528" si="145">IF(N2515="znížená",J2515,0)</f>
        <v>0</v>
      </c>
      <c r="BG2515" s="171">
        <f t="shared" ref="BG2515:BG2528" si="146">IF(N2515="zákl. prenesená",J2515,0)</f>
        <v>0</v>
      </c>
      <c r="BH2515" s="171">
        <f t="shared" ref="BH2515:BH2528" si="147">IF(N2515="zníž. prenesená",J2515,0)</f>
        <v>0</v>
      </c>
      <c r="BI2515" s="171">
        <f t="shared" ref="BI2515:BI2528" si="148">IF(N2515="nulová",J2515,0)</f>
        <v>0</v>
      </c>
      <c r="BJ2515" s="18" t="s">
        <v>157</v>
      </c>
      <c r="BK2515" s="172">
        <f t="shared" ref="BK2515:BK2528" si="149">ROUND(I2515*H2515,3)</f>
        <v>0</v>
      </c>
      <c r="BL2515" s="18" t="s">
        <v>2681</v>
      </c>
      <c r="BM2515" s="170" t="s">
        <v>2764</v>
      </c>
    </row>
    <row r="2516" spans="1:65" s="2" customFormat="1" ht="16.5" customHeight="1">
      <c r="A2516" s="33"/>
      <c r="B2516" s="158"/>
      <c r="C2516" s="159" t="s">
        <v>2765</v>
      </c>
      <c r="D2516" s="159" t="s">
        <v>152</v>
      </c>
      <c r="E2516" s="160" t="s">
        <v>2766</v>
      </c>
      <c r="F2516" s="161" t="s">
        <v>2767</v>
      </c>
      <c r="G2516" s="162" t="s">
        <v>2346</v>
      </c>
      <c r="H2516" s="163">
        <v>2</v>
      </c>
      <c r="I2516" s="164"/>
      <c r="J2516" s="163">
        <f t="shared" si="140"/>
        <v>0</v>
      </c>
      <c r="K2516" s="165"/>
      <c r="L2516" s="34"/>
      <c r="M2516" s="166" t="s">
        <v>1</v>
      </c>
      <c r="N2516" s="167" t="s">
        <v>42</v>
      </c>
      <c r="O2516" s="59"/>
      <c r="P2516" s="168">
        <f t="shared" si="141"/>
        <v>0</v>
      </c>
      <c r="Q2516" s="168">
        <v>0</v>
      </c>
      <c r="R2516" s="168">
        <f t="shared" si="142"/>
        <v>0</v>
      </c>
      <c r="S2516" s="168">
        <v>0</v>
      </c>
      <c r="T2516" s="169">
        <f t="shared" si="143"/>
        <v>0</v>
      </c>
      <c r="U2516" s="33"/>
      <c r="V2516" s="33"/>
      <c r="W2516" s="33"/>
      <c r="X2516" s="33"/>
      <c r="Y2516" s="33"/>
      <c r="Z2516" s="33"/>
      <c r="AA2516" s="33"/>
      <c r="AB2516" s="33"/>
      <c r="AC2516" s="33"/>
      <c r="AD2516" s="33"/>
      <c r="AE2516" s="33"/>
      <c r="AR2516" s="170" t="s">
        <v>2681</v>
      </c>
      <c r="AT2516" s="170" t="s">
        <v>152</v>
      </c>
      <c r="AU2516" s="170" t="s">
        <v>157</v>
      </c>
      <c r="AY2516" s="18" t="s">
        <v>150</v>
      </c>
      <c r="BE2516" s="171">
        <f t="shared" si="144"/>
        <v>0</v>
      </c>
      <c r="BF2516" s="171">
        <f t="shared" si="145"/>
        <v>0</v>
      </c>
      <c r="BG2516" s="171">
        <f t="shared" si="146"/>
        <v>0</v>
      </c>
      <c r="BH2516" s="171">
        <f t="shared" si="147"/>
        <v>0</v>
      </c>
      <c r="BI2516" s="171">
        <f t="shared" si="148"/>
        <v>0</v>
      </c>
      <c r="BJ2516" s="18" t="s">
        <v>157</v>
      </c>
      <c r="BK2516" s="172">
        <f t="shared" si="149"/>
        <v>0</v>
      </c>
      <c r="BL2516" s="18" t="s">
        <v>2681</v>
      </c>
      <c r="BM2516" s="170" t="s">
        <v>2768</v>
      </c>
    </row>
    <row r="2517" spans="1:65" s="2" customFormat="1" ht="24" customHeight="1">
      <c r="A2517" s="33"/>
      <c r="B2517" s="158"/>
      <c r="C2517" s="159" t="s">
        <v>2769</v>
      </c>
      <c r="D2517" s="159" t="s">
        <v>152</v>
      </c>
      <c r="E2517" s="160" t="s">
        <v>2770</v>
      </c>
      <c r="F2517" s="161" t="s">
        <v>2771</v>
      </c>
      <c r="G2517" s="162" t="s">
        <v>2346</v>
      </c>
      <c r="H2517" s="163">
        <v>2</v>
      </c>
      <c r="I2517" s="164"/>
      <c r="J2517" s="163">
        <f t="shared" si="140"/>
        <v>0</v>
      </c>
      <c r="K2517" s="165"/>
      <c r="L2517" s="34"/>
      <c r="M2517" s="166" t="s">
        <v>1</v>
      </c>
      <c r="N2517" s="167" t="s">
        <v>42</v>
      </c>
      <c r="O2517" s="59"/>
      <c r="P2517" s="168">
        <f t="shared" si="141"/>
        <v>0</v>
      </c>
      <c r="Q2517" s="168">
        <v>0</v>
      </c>
      <c r="R2517" s="168">
        <f t="shared" si="142"/>
        <v>0</v>
      </c>
      <c r="S2517" s="168">
        <v>0</v>
      </c>
      <c r="T2517" s="169">
        <f t="shared" si="143"/>
        <v>0</v>
      </c>
      <c r="U2517" s="33"/>
      <c r="V2517" s="33"/>
      <c r="W2517" s="33"/>
      <c r="X2517" s="33"/>
      <c r="Y2517" s="33"/>
      <c r="Z2517" s="33"/>
      <c r="AA2517" s="33"/>
      <c r="AB2517" s="33"/>
      <c r="AC2517" s="33"/>
      <c r="AD2517" s="33"/>
      <c r="AE2517" s="33"/>
      <c r="AR2517" s="170" t="s">
        <v>2681</v>
      </c>
      <c r="AT2517" s="170" t="s">
        <v>152</v>
      </c>
      <c r="AU2517" s="170" t="s">
        <v>157</v>
      </c>
      <c r="AY2517" s="18" t="s">
        <v>150</v>
      </c>
      <c r="BE2517" s="171">
        <f t="shared" si="144"/>
        <v>0</v>
      </c>
      <c r="BF2517" s="171">
        <f t="shared" si="145"/>
        <v>0</v>
      </c>
      <c r="BG2517" s="171">
        <f t="shared" si="146"/>
        <v>0</v>
      </c>
      <c r="BH2517" s="171">
        <f t="shared" si="147"/>
        <v>0</v>
      </c>
      <c r="BI2517" s="171">
        <f t="shared" si="148"/>
        <v>0</v>
      </c>
      <c r="BJ2517" s="18" t="s">
        <v>157</v>
      </c>
      <c r="BK2517" s="172">
        <f t="shared" si="149"/>
        <v>0</v>
      </c>
      <c r="BL2517" s="18" t="s">
        <v>2681</v>
      </c>
      <c r="BM2517" s="170" t="s">
        <v>2772</v>
      </c>
    </row>
    <row r="2518" spans="1:65" s="2" customFormat="1" ht="24" customHeight="1">
      <c r="A2518" s="33"/>
      <c r="B2518" s="158"/>
      <c r="C2518" s="159" t="s">
        <v>2773</v>
      </c>
      <c r="D2518" s="159" t="s">
        <v>152</v>
      </c>
      <c r="E2518" s="160" t="s">
        <v>2774</v>
      </c>
      <c r="F2518" s="161" t="s">
        <v>2775</v>
      </c>
      <c r="G2518" s="162" t="s">
        <v>2346</v>
      </c>
      <c r="H2518" s="163">
        <v>8</v>
      </c>
      <c r="I2518" s="164"/>
      <c r="J2518" s="163">
        <f t="shared" si="140"/>
        <v>0</v>
      </c>
      <c r="K2518" s="165"/>
      <c r="L2518" s="34"/>
      <c r="M2518" s="166" t="s">
        <v>1</v>
      </c>
      <c r="N2518" s="167" t="s">
        <v>42</v>
      </c>
      <c r="O2518" s="59"/>
      <c r="P2518" s="168">
        <f t="shared" si="141"/>
        <v>0</v>
      </c>
      <c r="Q2518" s="168">
        <v>0</v>
      </c>
      <c r="R2518" s="168">
        <f t="shared" si="142"/>
        <v>0</v>
      </c>
      <c r="S2518" s="168">
        <v>0</v>
      </c>
      <c r="T2518" s="169">
        <f t="shared" si="143"/>
        <v>0</v>
      </c>
      <c r="U2518" s="33"/>
      <c r="V2518" s="33"/>
      <c r="W2518" s="33"/>
      <c r="X2518" s="33"/>
      <c r="Y2518" s="33"/>
      <c r="Z2518" s="33"/>
      <c r="AA2518" s="33"/>
      <c r="AB2518" s="33"/>
      <c r="AC2518" s="33"/>
      <c r="AD2518" s="33"/>
      <c r="AE2518" s="33"/>
      <c r="AR2518" s="170" t="s">
        <v>2681</v>
      </c>
      <c r="AT2518" s="170" t="s">
        <v>152</v>
      </c>
      <c r="AU2518" s="170" t="s">
        <v>157</v>
      </c>
      <c r="AY2518" s="18" t="s">
        <v>150</v>
      </c>
      <c r="BE2518" s="171">
        <f t="shared" si="144"/>
        <v>0</v>
      </c>
      <c r="BF2518" s="171">
        <f t="shared" si="145"/>
        <v>0</v>
      </c>
      <c r="BG2518" s="171">
        <f t="shared" si="146"/>
        <v>0</v>
      </c>
      <c r="BH2518" s="171">
        <f t="shared" si="147"/>
        <v>0</v>
      </c>
      <c r="BI2518" s="171">
        <f t="shared" si="148"/>
        <v>0</v>
      </c>
      <c r="BJ2518" s="18" t="s">
        <v>157</v>
      </c>
      <c r="BK2518" s="172">
        <f t="shared" si="149"/>
        <v>0</v>
      </c>
      <c r="BL2518" s="18" t="s">
        <v>2681</v>
      </c>
      <c r="BM2518" s="170" t="s">
        <v>2776</v>
      </c>
    </row>
    <row r="2519" spans="1:65" s="2" customFormat="1" ht="16.5" customHeight="1">
      <c r="A2519" s="33"/>
      <c r="B2519" s="158"/>
      <c r="C2519" s="159" t="s">
        <v>2777</v>
      </c>
      <c r="D2519" s="159" t="s">
        <v>152</v>
      </c>
      <c r="E2519" s="160" t="s">
        <v>2778</v>
      </c>
      <c r="F2519" s="161" t="s">
        <v>2779</v>
      </c>
      <c r="G2519" s="162" t="s">
        <v>350</v>
      </c>
      <c r="H2519" s="163">
        <v>2</v>
      </c>
      <c r="I2519" s="164"/>
      <c r="J2519" s="163">
        <f t="shared" si="140"/>
        <v>0</v>
      </c>
      <c r="K2519" s="165"/>
      <c r="L2519" s="34"/>
      <c r="M2519" s="166" t="s">
        <v>1</v>
      </c>
      <c r="N2519" s="167" t="s">
        <v>42</v>
      </c>
      <c r="O2519" s="59"/>
      <c r="P2519" s="168">
        <f t="shared" si="141"/>
        <v>0</v>
      </c>
      <c r="Q2519" s="168">
        <v>0</v>
      </c>
      <c r="R2519" s="168">
        <f t="shared" si="142"/>
        <v>0</v>
      </c>
      <c r="S2519" s="168">
        <v>0</v>
      </c>
      <c r="T2519" s="169">
        <f t="shared" si="143"/>
        <v>0</v>
      </c>
      <c r="U2519" s="33"/>
      <c r="V2519" s="33"/>
      <c r="W2519" s="33"/>
      <c r="X2519" s="33"/>
      <c r="Y2519" s="33"/>
      <c r="Z2519" s="33"/>
      <c r="AA2519" s="33"/>
      <c r="AB2519" s="33"/>
      <c r="AC2519" s="33"/>
      <c r="AD2519" s="33"/>
      <c r="AE2519" s="33"/>
      <c r="AR2519" s="170" t="s">
        <v>2681</v>
      </c>
      <c r="AT2519" s="170" t="s">
        <v>152</v>
      </c>
      <c r="AU2519" s="170" t="s">
        <v>157</v>
      </c>
      <c r="AY2519" s="18" t="s">
        <v>150</v>
      </c>
      <c r="BE2519" s="171">
        <f t="shared" si="144"/>
        <v>0</v>
      </c>
      <c r="BF2519" s="171">
        <f t="shared" si="145"/>
        <v>0</v>
      </c>
      <c r="BG2519" s="171">
        <f t="shared" si="146"/>
        <v>0</v>
      </c>
      <c r="BH2519" s="171">
        <f t="shared" si="147"/>
        <v>0</v>
      </c>
      <c r="BI2519" s="171">
        <f t="shared" si="148"/>
        <v>0</v>
      </c>
      <c r="BJ2519" s="18" t="s">
        <v>157</v>
      </c>
      <c r="BK2519" s="172">
        <f t="shared" si="149"/>
        <v>0</v>
      </c>
      <c r="BL2519" s="18" t="s">
        <v>2681</v>
      </c>
      <c r="BM2519" s="170" t="s">
        <v>2780</v>
      </c>
    </row>
    <row r="2520" spans="1:65" s="2" customFormat="1" ht="16.5" customHeight="1">
      <c r="A2520" s="33"/>
      <c r="B2520" s="158"/>
      <c r="C2520" s="159" t="s">
        <v>2781</v>
      </c>
      <c r="D2520" s="159" t="s">
        <v>152</v>
      </c>
      <c r="E2520" s="160" t="s">
        <v>2782</v>
      </c>
      <c r="F2520" s="161" t="s">
        <v>2783</v>
      </c>
      <c r="G2520" s="162" t="s">
        <v>350</v>
      </c>
      <c r="H2520" s="163">
        <v>2</v>
      </c>
      <c r="I2520" s="164"/>
      <c r="J2520" s="163">
        <f t="shared" si="140"/>
        <v>0</v>
      </c>
      <c r="K2520" s="165"/>
      <c r="L2520" s="34"/>
      <c r="M2520" s="166" t="s">
        <v>1</v>
      </c>
      <c r="N2520" s="167" t="s">
        <v>42</v>
      </c>
      <c r="O2520" s="59"/>
      <c r="P2520" s="168">
        <f t="shared" si="141"/>
        <v>0</v>
      </c>
      <c r="Q2520" s="168">
        <v>0</v>
      </c>
      <c r="R2520" s="168">
        <f t="shared" si="142"/>
        <v>0</v>
      </c>
      <c r="S2520" s="168">
        <v>0</v>
      </c>
      <c r="T2520" s="169">
        <f t="shared" si="143"/>
        <v>0</v>
      </c>
      <c r="U2520" s="33"/>
      <c r="V2520" s="33"/>
      <c r="W2520" s="33"/>
      <c r="X2520" s="33"/>
      <c r="Y2520" s="33"/>
      <c r="Z2520" s="33"/>
      <c r="AA2520" s="33"/>
      <c r="AB2520" s="33"/>
      <c r="AC2520" s="33"/>
      <c r="AD2520" s="33"/>
      <c r="AE2520" s="33"/>
      <c r="AR2520" s="170" t="s">
        <v>2681</v>
      </c>
      <c r="AT2520" s="170" t="s">
        <v>152</v>
      </c>
      <c r="AU2520" s="170" t="s">
        <v>157</v>
      </c>
      <c r="AY2520" s="18" t="s">
        <v>150</v>
      </c>
      <c r="BE2520" s="171">
        <f t="shared" si="144"/>
        <v>0</v>
      </c>
      <c r="BF2520" s="171">
        <f t="shared" si="145"/>
        <v>0</v>
      </c>
      <c r="BG2520" s="171">
        <f t="shared" si="146"/>
        <v>0</v>
      </c>
      <c r="BH2520" s="171">
        <f t="shared" si="147"/>
        <v>0</v>
      </c>
      <c r="BI2520" s="171">
        <f t="shared" si="148"/>
        <v>0</v>
      </c>
      <c r="BJ2520" s="18" t="s">
        <v>157</v>
      </c>
      <c r="BK2520" s="172">
        <f t="shared" si="149"/>
        <v>0</v>
      </c>
      <c r="BL2520" s="18" t="s">
        <v>2681</v>
      </c>
      <c r="BM2520" s="170" t="s">
        <v>2784</v>
      </c>
    </row>
    <row r="2521" spans="1:65" s="2" customFormat="1" ht="16.5" customHeight="1">
      <c r="A2521" s="33"/>
      <c r="B2521" s="158"/>
      <c r="C2521" s="159" t="s">
        <v>2785</v>
      </c>
      <c r="D2521" s="159" t="s">
        <v>152</v>
      </c>
      <c r="E2521" s="160" t="s">
        <v>2786</v>
      </c>
      <c r="F2521" s="161" t="s">
        <v>2787</v>
      </c>
      <c r="G2521" s="162" t="s">
        <v>350</v>
      </c>
      <c r="H2521" s="163">
        <v>1</v>
      </c>
      <c r="I2521" s="164"/>
      <c r="J2521" s="163">
        <f t="shared" si="140"/>
        <v>0</v>
      </c>
      <c r="K2521" s="165"/>
      <c r="L2521" s="34"/>
      <c r="M2521" s="166" t="s">
        <v>1</v>
      </c>
      <c r="N2521" s="167" t="s">
        <v>42</v>
      </c>
      <c r="O2521" s="59"/>
      <c r="P2521" s="168">
        <f t="shared" si="141"/>
        <v>0</v>
      </c>
      <c r="Q2521" s="168">
        <v>0</v>
      </c>
      <c r="R2521" s="168">
        <f t="shared" si="142"/>
        <v>0</v>
      </c>
      <c r="S2521" s="168">
        <v>0</v>
      </c>
      <c r="T2521" s="169">
        <f t="shared" si="143"/>
        <v>0</v>
      </c>
      <c r="U2521" s="33"/>
      <c r="V2521" s="33"/>
      <c r="W2521" s="33"/>
      <c r="X2521" s="33"/>
      <c r="Y2521" s="33"/>
      <c r="Z2521" s="33"/>
      <c r="AA2521" s="33"/>
      <c r="AB2521" s="33"/>
      <c r="AC2521" s="33"/>
      <c r="AD2521" s="33"/>
      <c r="AE2521" s="33"/>
      <c r="AR2521" s="170" t="s">
        <v>2681</v>
      </c>
      <c r="AT2521" s="170" t="s">
        <v>152</v>
      </c>
      <c r="AU2521" s="170" t="s">
        <v>157</v>
      </c>
      <c r="AY2521" s="18" t="s">
        <v>150</v>
      </c>
      <c r="BE2521" s="171">
        <f t="shared" si="144"/>
        <v>0</v>
      </c>
      <c r="BF2521" s="171">
        <f t="shared" si="145"/>
        <v>0</v>
      </c>
      <c r="BG2521" s="171">
        <f t="shared" si="146"/>
        <v>0</v>
      </c>
      <c r="BH2521" s="171">
        <f t="shared" si="147"/>
        <v>0</v>
      </c>
      <c r="BI2521" s="171">
        <f t="shared" si="148"/>
        <v>0</v>
      </c>
      <c r="BJ2521" s="18" t="s">
        <v>157</v>
      </c>
      <c r="BK2521" s="172">
        <f t="shared" si="149"/>
        <v>0</v>
      </c>
      <c r="BL2521" s="18" t="s">
        <v>2681</v>
      </c>
      <c r="BM2521" s="170" t="s">
        <v>2788</v>
      </c>
    </row>
    <row r="2522" spans="1:65" s="2" customFormat="1" ht="16.5" customHeight="1">
      <c r="A2522" s="33"/>
      <c r="B2522" s="158"/>
      <c r="C2522" s="159" t="s">
        <v>2789</v>
      </c>
      <c r="D2522" s="159" t="s">
        <v>152</v>
      </c>
      <c r="E2522" s="160" t="s">
        <v>2790</v>
      </c>
      <c r="F2522" s="161" t="s">
        <v>2791</v>
      </c>
      <c r="G2522" s="162" t="s">
        <v>350</v>
      </c>
      <c r="H2522" s="163">
        <v>2</v>
      </c>
      <c r="I2522" s="164"/>
      <c r="J2522" s="163">
        <f t="shared" si="140"/>
        <v>0</v>
      </c>
      <c r="K2522" s="165"/>
      <c r="L2522" s="34"/>
      <c r="M2522" s="166" t="s">
        <v>1</v>
      </c>
      <c r="N2522" s="167" t="s">
        <v>42</v>
      </c>
      <c r="O2522" s="59"/>
      <c r="P2522" s="168">
        <f t="shared" si="141"/>
        <v>0</v>
      </c>
      <c r="Q2522" s="168">
        <v>0</v>
      </c>
      <c r="R2522" s="168">
        <f t="shared" si="142"/>
        <v>0</v>
      </c>
      <c r="S2522" s="168">
        <v>0</v>
      </c>
      <c r="T2522" s="169">
        <f t="shared" si="143"/>
        <v>0</v>
      </c>
      <c r="U2522" s="33"/>
      <c r="V2522" s="33"/>
      <c r="W2522" s="33"/>
      <c r="X2522" s="33"/>
      <c r="Y2522" s="33"/>
      <c r="Z2522" s="33"/>
      <c r="AA2522" s="33"/>
      <c r="AB2522" s="33"/>
      <c r="AC2522" s="33"/>
      <c r="AD2522" s="33"/>
      <c r="AE2522" s="33"/>
      <c r="AR2522" s="170" t="s">
        <v>2681</v>
      </c>
      <c r="AT2522" s="170" t="s">
        <v>152</v>
      </c>
      <c r="AU2522" s="170" t="s">
        <v>157</v>
      </c>
      <c r="AY2522" s="18" t="s">
        <v>150</v>
      </c>
      <c r="BE2522" s="171">
        <f t="shared" si="144"/>
        <v>0</v>
      </c>
      <c r="BF2522" s="171">
        <f t="shared" si="145"/>
        <v>0</v>
      </c>
      <c r="BG2522" s="171">
        <f t="shared" si="146"/>
        <v>0</v>
      </c>
      <c r="BH2522" s="171">
        <f t="shared" si="147"/>
        <v>0</v>
      </c>
      <c r="BI2522" s="171">
        <f t="shared" si="148"/>
        <v>0</v>
      </c>
      <c r="BJ2522" s="18" t="s">
        <v>157</v>
      </c>
      <c r="BK2522" s="172">
        <f t="shared" si="149"/>
        <v>0</v>
      </c>
      <c r="BL2522" s="18" t="s">
        <v>2681</v>
      </c>
      <c r="BM2522" s="170" t="s">
        <v>2792</v>
      </c>
    </row>
    <row r="2523" spans="1:65" s="2" customFormat="1" ht="24" customHeight="1">
      <c r="A2523" s="33"/>
      <c r="B2523" s="158"/>
      <c r="C2523" s="159" t="s">
        <v>2793</v>
      </c>
      <c r="D2523" s="159" t="s">
        <v>152</v>
      </c>
      <c r="E2523" s="160" t="s">
        <v>2794</v>
      </c>
      <c r="F2523" s="161" t="s">
        <v>2795</v>
      </c>
      <c r="G2523" s="162" t="s">
        <v>2346</v>
      </c>
      <c r="H2523" s="163">
        <v>1</v>
      </c>
      <c r="I2523" s="164"/>
      <c r="J2523" s="163">
        <f t="shared" si="140"/>
        <v>0</v>
      </c>
      <c r="K2523" s="165"/>
      <c r="L2523" s="34"/>
      <c r="M2523" s="166" t="s">
        <v>1</v>
      </c>
      <c r="N2523" s="167" t="s">
        <v>42</v>
      </c>
      <c r="O2523" s="59"/>
      <c r="P2523" s="168">
        <f t="shared" si="141"/>
        <v>0</v>
      </c>
      <c r="Q2523" s="168">
        <v>0</v>
      </c>
      <c r="R2523" s="168">
        <f t="shared" si="142"/>
        <v>0</v>
      </c>
      <c r="S2523" s="168">
        <v>0</v>
      </c>
      <c r="T2523" s="169">
        <f t="shared" si="143"/>
        <v>0</v>
      </c>
      <c r="U2523" s="33"/>
      <c r="V2523" s="33"/>
      <c r="W2523" s="33"/>
      <c r="X2523" s="33"/>
      <c r="Y2523" s="33"/>
      <c r="Z2523" s="33"/>
      <c r="AA2523" s="33"/>
      <c r="AB2523" s="33"/>
      <c r="AC2523" s="33"/>
      <c r="AD2523" s="33"/>
      <c r="AE2523" s="33"/>
      <c r="AR2523" s="170" t="s">
        <v>2681</v>
      </c>
      <c r="AT2523" s="170" t="s">
        <v>152</v>
      </c>
      <c r="AU2523" s="170" t="s">
        <v>157</v>
      </c>
      <c r="AY2523" s="18" t="s">
        <v>150</v>
      </c>
      <c r="BE2523" s="171">
        <f t="shared" si="144"/>
        <v>0</v>
      </c>
      <c r="BF2523" s="171">
        <f t="shared" si="145"/>
        <v>0</v>
      </c>
      <c r="BG2523" s="171">
        <f t="shared" si="146"/>
        <v>0</v>
      </c>
      <c r="BH2523" s="171">
        <f t="shared" si="147"/>
        <v>0</v>
      </c>
      <c r="BI2523" s="171">
        <f t="shared" si="148"/>
        <v>0</v>
      </c>
      <c r="BJ2523" s="18" t="s">
        <v>157</v>
      </c>
      <c r="BK2523" s="172">
        <f t="shared" si="149"/>
        <v>0</v>
      </c>
      <c r="BL2523" s="18" t="s">
        <v>2681</v>
      </c>
      <c r="BM2523" s="170" t="s">
        <v>2796</v>
      </c>
    </row>
    <row r="2524" spans="1:65" s="2" customFormat="1" ht="24" customHeight="1">
      <c r="A2524" s="33"/>
      <c r="B2524" s="158"/>
      <c r="C2524" s="159" t="s">
        <v>2797</v>
      </c>
      <c r="D2524" s="159" t="s">
        <v>152</v>
      </c>
      <c r="E2524" s="160" t="s">
        <v>2798</v>
      </c>
      <c r="F2524" s="161" t="s">
        <v>2799</v>
      </c>
      <c r="G2524" s="162" t="s">
        <v>2346</v>
      </c>
      <c r="H2524" s="163">
        <v>1</v>
      </c>
      <c r="I2524" s="164"/>
      <c r="J2524" s="163">
        <f t="shared" si="140"/>
        <v>0</v>
      </c>
      <c r="K2524" s="165"/>
      <c r="L2524" s="34"/>
      <c r="M2524" s="166" t="s">
        <v>1</v>
      </c>
      <c r="N2524" s="167" t="s">
        <v>42</v>
      </c>
      <c r="O2524" s="59"/>
      <c r="P2524" s="168">
        <f t="shared" si="141"/>
        <v>0</v>
      </c>
      <c r="Q2524" s="168">
        <v>0</v>
      </c>
      <c r="R2524" s="168">
        <f t="shared" si="142"/>
        <v>0</v>
      </c>
      <c r="S2524" s="168">
        <v>0</v>
      </c>
      <c r="T2524" s="169">
        <f t="shared" si="143"/>
        <v>0</v>
      </c>
      <c r="U2524" s="33"/>
      <c r="V2524" s="33"/>
      <c r="W2524" s="33"/>
      <c r="X2524" s="33"/>
      <c r="Y2524" s="33"/>
      <c r="Z2524" s="33"/>
      <c r="AA2524" s="33"/>
      <c r="AB2524" s="33"/>
      <c r="AC2524" s="33"/>
      <c r="AD2524" s="33"/>
      <c r="AE2524" s="33"/>
      <c r="AR2524" s="170" t="s">
        <v>2681</v>
      </c>
      <c r="AT2524" s="170" t="s">
        <v>152</v>
      </c>
      <c r="AU2524" s="170" t="s">
        <v>157</v>
      </c>
      <c r="AY2524" s="18" t="s">
        <v>150</v>
      </c>
      <c r="BE2524" s="171">
        <f t="shared" si="144"/>
        <v>0</v>
      </c>
      <c r="BF2524" s="171">
        <f t="shared" si="145"/>
        <v>0</v>
      </c>
      <c r="BG2524" s="171">
        <f t="shared" si="146"/>
        <v>0</v>
      </c>
      <c r="BH2524" s="171">
        <f t="shared" si="147"/>
        <v>0</v>
      </c>
      <c r="BI2524" s="171">
        <f t="shared" si="148"/>
        <v>0</v>
      </c>
      <c r="BJ2524" s="18" t="s">
        <v>157</v>
      </c>
      <c r="BK2524" s="172">
        <f t="shared" si="149"/>
        <v>0</v>
      </c>
      <c r="BL2524" s="18" t="s">
        <v>2681</v>
      </c>
      <c r="BM2524" s="170" t="s">
        <v>2800</v>
      </c>
    </row>
    <row r="2525" spans="1:65" s="2" customFormat="1" ht="16.5" customHeight="1">
      <c r="A2525" s="33"/>
      <c r="B2525" s="158"/>
      <c r="C2525" s="159" t="s">
        <v>2801</v>
      </c>
      <c r="D2525" s="159" t="s">
        <v>152</v>
      </c>
      <c r="E2525" s="160" t="s">
        <v>2802</v>
      </c>
      <c r="F2525" s="161" t="s">
        <v>2803</v>
      </c>
      <c r="G2525" s="162" t="s">
        <v>350</v>
      </c>
      <c r="H2525" s="163">
        <v>1</v>
      </c>
      <c r="I2525" s="164"/>
      <c r="J2525" s="163">
        <f t="shared" si="140"/>
        <v>0</v>
      </c>
      <c r="K2525" s="165"/>
      <c r="L2525" s="34"/>
      <c r="M2525" s="166" t="s">
        <v>1</v>
      </c>
      <c r="N2525" s="167" t="s">
        <v>42</v>
      </c>
      <c r="O2525" s="59"/>
      <c r="P2525" s="168">
        <f t="shared" si="141"/>
        <v>0</v>
      </c>
      <c r="Q2525" s="168">
        <v>0</v>
      </c>
      <c r="R2525" s="168">
        <f t="shared" si="142"/>
        <v>0</v>
      </c>
      <c r="S2525" s="168">
        <v>0</v>
      </c>
      <c r="T2525" s="169">
        <f t="shared" si="143"/>
        <v>0</v>
      </c>
      <c r="U2525" s="33"/>
      <c r="V2525" s="33"/>
      <c r="W2525" s="33"/>
      <c r="X2525" s="33"/>
      <c r="Y2525" s="33"/>
      <c r="Z2525" s="33"/>
      <c r="AA2525" s="33"/>
      <c r="AB2525" s="33"/>
      <c r="AC2525" s="33"/>
      <c r="AD2525" s="33"/>
      <c r="AE2525" s="33"/>
      <c r="AR2525" s="170" t="s">
        <v>2681</v>
      </c>
      <c r="AT2525" s="170" t="s">
        <v>152</v>
      </c>
      <c r="AU2525" s="170" t="s">
        <v>157</v>
      </c>
      <c r="AY2525" s="18" t="s">
        <v>150</v>
      </c>
      <c r="BE2525" s="171">
        <f t="shared" si="144"/>
        <v>0</v>
      </c>
      <c r="BF2525" s="171">
        <f t="shared" si="145"/>
        <v>0</v>
      </c>
      <c r="BG2525" s="171">
        <f t="shared" si="146"/>
        <v>0</v>
      </c>
      <c r="BH2525" s="171">
        <f t="shared" si="147"/>
        <v>0</v>
      </c>
      <c r="BI2525" s="171">
        <f t="shared" si="148"/>
        <v>0</v>
      </c>
      <c r="BJ2525" s="18" t="s">
        <v>157</v>
      </c>
      <c r="BK2525" s="172">
        <f t="shared" si="149"/>
        <v>0</v>
      </c>
      <c r="BL2525" s="18" t="s">
        <v>2681</v>
      </c>
      <c r="BM2525" s="170" t="s">
        <v>2804</v>
      </c>
    </row>
    <row r="2526" spans="1:65" s="2" customFormat="1" ht="16.5" customHeight="1">
      <c r="A2526" s="33"/>
      <c r="B2526" s="158"/>
      <c r="C2526" s="159" t="s">
        <v>2805</v>
      </c>
      <c r="D2526" s="159" t="s">
        <v>152</v>
      </c>
      <c r="E2526" s="160" t="s">
        <v>2806</v>
      </c>
      <c r="F2526" s="161" t="s">
        <v>2807</v>
      </c>
      <c r="G2526" s="162" t="s">
        <v>350</v>
      </c>
      <c r="H2526" s="163">
        <v>1</v>
      </c>
      <c r="I2526" s="164"/>
      <c r="J2526" s="163">
        <f t="shared" si="140"/>
        <v>0</v>
      </c>
      <c r="K2526" s="165"/>
      <c r="L2526" s="34"/>
      <c r="M2526" s="166" t="s">
        <v>1</v>
      </c>
      <c r="N2526" s="167" t="s">
        <v>42</v>
      </c>
      <c r="O2526" s="59"/>
      <c r="P2526" s="168">
        <f t="shared" si="141"/>
        <v>0</v>
      </c>
      <c r="Q2526" s="168">
        <v>0</v>
      </c>
      <c r="R2526" s="168">
        <f t="shared" si="142"/>
        <v>0</v>
      </c>
      <c r="S2526" s="168">
        <v>0</v>
      </c>
      <c r="T2526" s="169">
        <f t="shared" si="143"/>
        <v>0</v>
      </c>
      <c r="U2526" s="33"/>
      <c r="V2526" s="33"/>
      <c r="W2526" s="33"/>
      <c r="X2526" s="33"/>
      <c r="Y2526" s="33"/>
      <c r="Z2526" s="33"/>
      <c r="AA2526" s="33"/>
      <c r="AB2526" s="33"/>
      <c r="AC2526" s="33"/>
      <c r="AD2526" s="33"/>
      <c r="AE2526" s="33"/>
      <c r="AR2526" s="170" t="s">
        <v>2681</v>
      </c>
      <c r="AT2526" s="170" t="s">
        <v>152</v>
      </c>
      <c r="AU2526" s="170" t="s">
        <v>157</v>
      </c>
      <c r="AY2526" s="18" t="s">
        <v>150</v>
      </c>
      <c r="BE2526" s="171">
        <f t="shared" si="144"/>
        <v>0</v>
      </c>
      <c r="BF2526" s="171">
        <f t="shared" si="145"/>
        <v>0</v>
      </c>
      <c r="BG2526" s="171">
        <f t="shared" si="146"/>
        <v>0</v>
      </c>
      <c r="BH2526" s="171">
        <f t="shared" si="147"/>
        <v>0</v>
      </c>
      <c r="BI2526" s="171">
        <f t="shared" si="148"/>
        <v>0</v>
      </c>
      <c r="BJ2526" s="18" t="s">
        <v>157</v>
      </c>
      <c r="BK2526" s="172">
        <f t="shared" si="149"/>
        <v>0</v>
      </c>
      <c r="BL2526" s="18" t="s">
        <v>2681</v>
      </c>
      <c r="BM2526" s="170" t="s">
        <v>2808</v>
      </c>
    </row>
    <row r="2527" spans="1:65" s="2" customFormat="1" ht="16.5" customHeight="1">
      <c r="A2527" s="33"/>
      <c r="B2527" s="158"/>
      <c r="C2527" s="159" t="s">
        <v>2809</v>
      </c>
      <c r="D2527" s="159" t="s">
        <v>152</v>
      </c>
      <c r="E2527" s="160" t="s">
        <v>2810</v>
      </c>
      <c r="F2527" s="161" t="s">
        <v>2811</v>
      </c>
      <c r="G2527" s="162" t="s">
        <v>350</v>
      </c>
      <c r="H2527" s="163">
        <v>1</v>
      </c>
      <c r="I2527" s="164"/>
      <c r="J2527" s="163">
        <f t="shared" si="140"/>
        <v>0</v>
      </c>
      <c r="K2527" s="165"/>
      <c r="L2527" s="34"/>
      <c r="M2527" s="166" t="s">
        <v>1</v>
      </c>
      <c r="N2527" s="167" t="s">
        <v>42</v>
      </c>
      <c r="O2527" s="59"/>
      <c r="P2527" s="168">
        <f t="shared" si="141"/>
        <v>0</v>
      </c>
      <c r="Q2527" s="168">
        <v>0</v>
      </c>
      <c r="R2527" s="168">
        <f t="shared" si="142"/>
        <v>0</v>
      </c>
      <c r="S2527" s="168">
        <v>0</v>
      </c>
      <c r="T2527" s="169">
        <f t="shared" si="143"/>
        <v>0</v>
      </c>
      <c r="U2527" s="33"/>
      <c r="V2527" s="33"/>
      <c r="W2527" s="33"/>
      <c r="X2527" s="33"/>
      <c r="Y2527" s="33"/>
      <c r="Z2527" s="33"/>
      <c r="AA2527" s="33"/>
      <c r="AB2527" s="33"/>
      <c r="AC2527" s="33"/>
      <c r="AD2527" s="33"/>
      <c r="AE2527" s="33"/>
      <c r="AR2527" s="170" t="s">
        <v>2681</v>
      </c>
      <c r="AT2527" s="170" t="s">
        <v>152</v>
      </c>
      <c r="AU2527" s="170" t="s">
        <v>157</v>
      </c>
      <c r="AY2527" s="18" t="s">
        <v>150</v>
      </c>
      <c r="BE2527" s="171">
        <f t="shared" si="144"/>
        <v>0</v>
      </c>
      <c r="BF2527" s="171">
        <f t="shared" si="145"/>
        <v>0</v>
      </c>
      <c r="BG2527" s="171">
        <f t="shared" si="146"/>
        <v>0</v>
      </c>
      <c r="BH2527" s="171">
        <f t="shared" si="147"/>
        <v>0</v>
      </c>
      <c r="BI2527" s="171">
        <f t="shared" si="148"/>
        <v>0</v>
      </c>
      <c r="BJ2527" s="18" t="s">
        <v>157</v>
      </c>
      <c r="BK2527" s="172">
        <f t="shared" si="149"/>
        <v>0</v>
      </c>
      <c r="BL2527" s="18" t="s">
        <v>2681</v>
      </c>
      <c r="BM2527" s="170" t="s">
        <v>2812</v>
      </c>
    </row>
    <row r="2528" spans="1:65" s="2" customFormat="1" ht="16.5" customHeight="1">
      <c r="A2528" s="33"/>
      <c r="B2528" s="158"/>
      <c r="C2528" s="159" t="s">
        <v>2813</v>
      </c>
      <c r="D2528" s="159" t="s">
        <v>152</v>
      </c>
      <c r="E2528" s="160" t="s">
        <v>2814</v>
      </c>
      <c r="F2528" s="161" t="s">
        <v>2815</v>
      </c>
      <c r="G2528" s="162" t="s">
        <v>2346</v>
      </c>
      <c r="H2528" s="163">
        <v>2</v>
      </c>
      <c r="I2528" s="164"/>
      <c r="J2528" s="163">
        <f t="shared" si="140"/>
        <v>0</v>
      </c>
      <c r="K2528" s="165"/>
      <c r="L2528" s="34"/>
      <c r="M2528" s="166" t="s">
        <v>1</v>
      </c>
      <c r="N2528" s="167" t="s">
        <v>42</v>
      </c>
      <c r="O2528" s="59"/>
      <c r="P2528" s="168">
        <f t="shared" si="141"/>
        <v>0</v>
      </c>
      <c r="Q2528" s="168">
        <v>0</v>
      </c>
      <c r="R2528" s="168">
        <f t="shared" si="142"/>
        <v>0</v>
      </c>
      <c r="S2528" s="168">
        <v>0</v>
      </c>
      <c r="T2528" s="169">
        <f t="shared" si="143"/>
        <v>0</v>
      </c>
      <c r="U2528" s="33"/>
      <c r="V2528" s="33"/>
      <c r="W2528" s="33"/>
      <c r="X2528" s="33"/>
      <c r="Y2528" s="33"/>
      <c r="Z2528" s="33"/>
      <c r="AA2528" s="33"/>
      <c r="AB2528" s="33"/>
      <c r="AC2528" s="33"/>
      <c r="AD2528" s="33"/>
      <c r="AE2528" s="33"/>
      <c r="AR2528" s="170" t="s">
        <v>2681</v>
      </c>
      <c r="AT2528" s="170" t="s">
        <v>152</v>
      </c>
      <c r="AU2528" s="170" t="s">
        <v>157</v>
      </c>
      <c r="AY2528" s="18" t="s">
        <v>150</v>
      </c>
      <c r="BE2528" s="171">
        <f t="shared" si="144"/>
        <v>0</v>
      </c>
      <c r="BF2528" s="171">
        <f t="shared" si="145"/>
        <v>0</v>
      </c>
      <c r="BG2528" s="171">
        <f t="shared" si="146"/>
        <v>0</v>
      </c>
      <c r="BH2528" s="171">
        <f t="shared" si="147"/>
        <v>0</v>
      </c>
      <c r="BI2528" s="171">
        <f t="shared" si="148"/>
        <v>0</v>
      </c>
      <c r="BJ2528" s="18" t="s">
        <v>157</v>
      </c>
      <c r="BK2528" s="172">
        <f t="shared" si="149"/>
        <v>0</v>
      </c>
      <c r="BL2528" s="18" t="s">
        <v>2681</v>
      </c>
      <c r="BM2528" s="170" t="s">
        <v>2816</v>
      </c>
    </row>
    <row r="2529" spans="1:65" s="13" customFormat="1" ht="11.25">
      <c r="B2529" s="173"/>
      <c r="D2529" s="174" t="s">
        <v>167</v>
      </c>
      <c r="E2529" s="175" t="s">
        <v>1</v>
      </c>
      <c r="F2529" s="176" t="s">
        <v>2817</v>
      </c>
      <c r="H2529" s="175" t="s">
        <v>1</v>
      </c>
      <c r="I2529" s="177"/>
      <c r="L2529" s="173"/>
      <c r="M2529" s="178"/>
      <c r="N2529" s="179"/>
      <c r="O2529" s="179"/>
      <c r="P2529" s="179"/>
      <c r="Q2529" s="179"/>
      <c r="R2529" s="179"/>
      <c r="S2529" s="179"/>
      <c r="T2529" s="180"/>
      <c r="AT2529" s="175" t="s">
        <v>167</v>
      </c>
      <c r="AU2529" s="175" t="s">
        <v>157</v>
      </c>
      <c r="AV2529" s="13" t="s">
        <v>81</v>
      </c>
      <c r="AW2529" s="13" t="s">
        <v>30</v>
      </c>
      <c r="AX2529" s="13" t="s">
        <v>76</v>
      </c>
      <c r="AY2529" s="175" t="s">
        <v>150</v>
      </c>
    </row>
    <row r="2530" spans="1:65" s="13" customFormat="1" ht="11.25">
      <c r="B2530" s="173"/>
      <c r="D2530" s="174" t="s">
        <v>167</v>
      </c>
      <c r="E2530" s="175" t="s">
        <v>1</v>
      </c>
      <c r="F2530" s="176" t="s">
        <v>2818</v>
      </c>
      <c r="H2530" s="175" t="s">
        <v>1</v>
      </c>
      <c r="I2530" s="177"/>
      <c r="L2530" s="173"/>
      <c r="M2530" s="178"/>
      <c r="N2530" s="179"/>
      <c r="O2530" s="179"/>
      <c r="P2530" s="179"/>
      <c r="Q2530" s="179"/>
      <c r="R2530" s="179"/>
      <c r="S2530" s="179"/>
      <c r="T2530" s="180"/>
      <c r="AT2530" s="175" t="s">
        <v>167</v>
      </c>
      <c r="AU2530" s="175" t="s">
        <v>157</v>
      </c>
      <c r="AV2530" s="13" t="s">
        <v>81</v>
      </c>
      <c r="AW2530" s="13" t="s">
        <v>30</v>
      </c>
      <c r="AX2530" s="13" t="s">
        <v>76</v>
      </c>
      <c r="AY2530" s="175" t="s">
        <v>150</v>
      </c>
    </row>
    <row r="2531" spans="1:65" s="13" customFormat="1" ht="11.25">
      <c r="B2531" s="173"/>
      <c r="D2531" s="174" t="s">
        <v>167</v>
      </c>
      <c r="E2531" s="175" t="s">
        <v>1</v>
      </c>
      <c r="F2531" s="176" t="s">
        <v>2819</v>
      </c>
      <c r="H2531" s="175" t="s">
        <v>1</v>
      </c>
      <c r="I2531" s="177"/>
      <c r="L2531" s="173"/>
      <c r="M2531" s="178"/>
      <c r="N2531" s="179"/>
      <c r="O2531" s="179"/>
      <c r="P2531" s="179"/>
      <c r="Q2531" s="179"/>
      <c r="R2531" s="179"/>
      <c r="S2531" s="179"/>
      <c r="T2531" s="180"/>
      <c r="AT2531" s="175" t="s">
        <v>167</v>
      </c>
      <c r="AU2531" s="175" t="s">
        <v>157</v>
      </c>
      <c r="AV2531" s="13" t="s">
        <v>81</v>
      </c>
      <c r="AW2531" s="13" t="s">
        <v>30</v>
      </c>
      <c r="AX2531" s="13" t="s">
        <v>76</v>
      </c>
      <c r="AY2531" s="175" t="s">
        <v>150</v>
      </c>
    </row>
    <row r="2532" spans="1:65" s="13" customFormat="1" ht="11.25">
      <c r="B2532" s="173"/>
      <c r="D2532" s="174" t="s">
        <v>167</v>
      </c>
      <c r="E2532" s="175" t="s">
        <v>1</v>
      </c>
      <c r="F2532" s="176" t="s">
        <v>2820</v>
      </c>
      <c r="H2532" s="175" t="s">
        <v>1</v>
      </c>
      <c r="I2532" s="177"/>
      <c r="L2532" s="173"/>
      <c r="M2532" s="178"/>
      <c r="N2532" s="179"/>
      <c r="O2532" s="179"/>
      <c r="P2532" s="179"/>
      <c r="Q2532" s="179"/>
      <c r="R2532" s="179"/>
      <c r="S2532" s="179"/>
      <c r="T2532" s="180"/>
      <c r="AT2532" s="175" t="s">
        <v>167</v>
      </c>
      <c r="AU2532" s="175" t="s">
        <v>157</v>
      </c>
      <c r="AV2532" s="13" t="s">
        <v>81</v>
      </c>
      <c r="AW2532" s="13" t="s">
        <v>30</v>
      </c>
      <c r="AX2532" s="13" t="s">
        <v>76</v>
      </c>
      <c r="AY2532" s="175" t="s">
        <v>150</v>
      </c>
    </row>
    <row r="2533" spans="1:65" s="13" customFormat="1" ht="11.25">
      <c r="B2533" s="173"/>
      <c r="D2533" s="174" t="s">
        <v>167</v>
      </c>
      <c r="E2533" s="175" t="s">
        <v>1</v>
      </c>
      <c r="F2533" s="176" t="s">
        <v>2821</v>
      </c>
      <c r="H2533" s="175" t="s">
        <v>1</v>
      </c>
      <c r="I2533" s="177"/>
      <c r="L2533" s="173"/>
      <c r="M2533" s="178"/>
      <c r="N2533" s="179"/>
      <c r="O2533" s="179"/>
      <c r="P2533" s="179"/>
      <c r="Q2533" s="179"/>
      <c r="R2533" s="179"/>
      <c r="S2533" s="179"/>
      <c r="T2533" s="180"/>
      <c r="AT2533" s="175" t="s">
        <v>167</v>
      </c>
      <c r="AU2533" s="175" t="s">
        <v>157</v>
      </c>
      <c r="AV2533" s="13" t="s">
        <v>81</v>
      </c>
      <c r="AW2533" s="13" t="s">
        <v>30</v>
      </c>
      <c r="AX2533" s="13" t="s">
        <v>76</v>
      </c>
      <c r="AY2533" s="175" t="s">
        <v>150</v>
      </c>
    </row>
    <row r="2534" spans="1:65" s="13" customFormat="1" ht="11.25">
      <c r="B2534" s="173"/>
      <c r="D2534" s="174" t="s">
        <v>167</v>
      </c>
      <c r="E2534" s="175" t="s">
        <v>1</v>
      </c>
      <c r="F2534" s="176" t="s">
        <v>2822</v>
      </c>
      <c r="H2534" s="175" t="s">
        <v>1</v>
      </c>
      <c r="I2534" s="177"/>
      <c r="L2534" s="173"/>
      <c r="M2534" s="178"/>
      <c r="N2534" s="179"/>
      <c r="O2534" s="179"/>
      <c r="P2534" s="179"/>
      <c r="Q2534" s="179"/>
      <c r="R2534" s="179"/>
      <c r="S2534" s="179"/>
      <c r="T2534" s="180"/>
      <c r="AT2534" s="175" t="s">
        <v>167</v>
      </c>
      <c r="AU2534" s="175" t="s">
        <v>157</v>
      </c>
      <c r="AV2534" s="13" t="s">
        <v>81</v>
      </c>
      <c r="AW2534" s="13" t="s">
        <v>30</v>
      </c>
      <c r="AX2534" s="13" t="s">
        <v>76</v>
      </c>
      <c r="AY2534" s="175" t="s">
        <v>150</v>
      </c>
    </row>
    <row r="2535" spans="1:65" s="13" customFormat="1" ht="11.25">
      <c r="B2535" s="173"/>
      <c r="D2535" s="174" t="s">
        <v>167</v>
      </c>
      <c r="E2535" s="175" t="s">
        <v>1</v>
      </c>
      <c r="F2535" s="176" t="s">
        <v>2823</v>
      </c>
      <c r="H2535" s="175" t="s">
        <v>1</v>
      </c>
      <c r="I2535" s="177"/>
      <c r="L2535" s="173"/>
      <c r="M2535" s="178"/>
      <c r="N2535" s="179"/>
      <c r="O2535" s="179"/>
      <c r="P2535" s="179"/>
      <c r="Q2535" s="179"/>
      <c r="R2535" s="179"/>
      <c r="S2535" s="179"/>
      <c r="T2535" s="180"/>
      <c r="AT2535" s="175" t="s">
        <v>167</v>
      </c>
      <c r="AU2535" s="175" t="s">
        <v>157</v>
      </c>
      <c r="AV2535" s="13" t="s">
        <v>81</v>
      </c>
      <c r="AW2535" s="13" t="s">
        <v>30</v>
      </c>
      <c r="AX2535" s="13" t="s">
        <v>76</v>
      </c>
      <c r="AY2535" s="175" t="s">
        <v>150</v>
      </c>
    </row>
    <row r="2536" spans="1:65" s="13" customFormat="1" ht="11.25">
      <c r="B2536" s="173"/>
      <c r="D2536" s="174" t="s">
        <v>167</v>
      </c>
      <c r="E2536" s="175" t="s">
        <v>1</v>
      </c>
      <c r="F2536" s="176" t="s">
        <v>2824</v>
      </c>
      <c r="H2536" s="175" t="s">
        <v>1</v>
      </c>
      <c r="I2536" s="177"/>
      <c r="L2536" s="173"/>
      <c r="M2536" s="178"/>
      <c r="N2536" s="179"/>
      <c r="O2536" s="179"/>
      <c r="P2536" s="179"/>
      <c r="Q2536" s="179"/>
      <c r="R2536" s="179"/>
      <c r="S2536" s="179"/>
      <c r="T2536" s="180"/>
      <c r="AT2536" s="175" t="s">
        <v>167</v>
      </c>
      <c r="AU2536" s="175" t="s">
        <v>157</v>
      </c>
      <c r="AV2536" s="13" t="s">
        <v>81</v>
      </c>
      <c r="AW2536" s="13" t="s">
        <v>30</v>
      </c>
      <c r="AX2536" s="13" t="s">
        <v>76</v>
      </c>
      <c r="AY2536" s="175" t="s">
        <v>150</v>
      </c>
    </row>
    <row r="2537" spans="1:65" s="14" customFormat="1" ht="11.25">
      <c r="B2537" s="181"/>
      <c r="D2537" s="174" t="s">
        <v>167</v>
      </c>
      <c r="E2537" s="182" t="s">
        <v>1</v>
      </c>
      <c r="F2537" s="183" t="s">
        <v>157</v>
      </c>
      <c r="H2537" s="184">
        <v>2</v>
      </c>
      <c r="I2537" s="185"/>
      <c r="L2537" s="181"/>
      <c r="M2537" s="186"/>
      <c r="N2537" s="187"/>
      <c r="O2537" s="187"/>
      <c r="P2537" s="187"/>
      <c r="Q2537" s="187"/>
      <c r="R2537" s="187"/>
      <c r="S2537" s="187"/>
      <c r="T2537" s="188"/>
      <c r="AT2537" s="182" t="s">
        <v>167</v>
      </c>
      <c r="AU2537" s="182" t="s">
        <v>157</v>
      </c>
      <c r="AV2537" s="14" t="s">
        <v>157</v>
      </c>
      <c r="AW2537" s="14" t="s">
        <v>30</v>
      </c>
      <c r="AX2537" s="14" t="s">
        <v>81</v>
      </c>
      <c r="AY2537" s="182" t="s">
        <v>150</v>
      </c>
    </row>
    <row r="2538" spans="1:65" s="2" customFormat="1" ht="16.5" customHeight="1">
      <c r="A2538" s="33"/>
      <c r="B2538" s="158"/>
      <c r="C2538" s="159" t="s">
        <v>2825</v>
      </c>
      <c r="D2538" s="159" t="s">
        <v>152</v>
      </c>
      <c r="E2538" s="160" t="s">
        <v>2826</v>
      </c>
      <c r="F2538" s="161" t="s">
        <v>2827</v>
      </c>
      <c r="G2538" s="162" t="s">
        <v>350</v>
      </c>
      <c r="H2538" s="163">
        <v>4</v>
      </c>
      <c r="I2538" s="164"/>
      <c r="J2538" s="163">
        <f t="shared" ref="J2538:J2578" si="150">ROUND(I2538*H2538,3)</f>
        <v>0</v>
      </c>
      <c r="K2538" s="165"/>
      <c r="L2538" s="34"/>
      <c r="M2538" s="166" t="s">
        <v>1</v>
      </c>
      <c r="N2538" s="167" t="s">
        <v>42</v>
      </c>
      <c r="O2538" s="59"/>
      <c r="P2538" s="168">
        <f t="shared" ref="P2538:P2578" si="151">O2538*H2538</f>
        <v>0</v>
      </c>
      <c r="Q2538" s="168">
        <v>0</v>
      </c>
      <c r="R2538" s="168">
        <f t="shared" ref="R2538:R2578" si="152">Q2538*H2538</f>
        <v>0</v>
      </c>
      <c r="S2538" s="168">
        <v>0</v>
      </c>
      <c r="T2538" s="169">
        <f t="shared" ref="T2538:T2578" si="153">S2538*H2538</f>
        <v>0</v>
      </c>
      <c r="U2538" s="33"/>
      <c r="V2538" s="33"/>
      <c r="W2538" s="33"/>
      <c r="X2538" s="33"/>
      <c r="Y2538" s="33"/>
      <c r="Z2538" s="33"/>
      <c r="AA2538" s="33"/>
      <c r="AB2538" s="33"/>
      <c r="AC2538" s="33"/>
      <c r="AD2538" s="33"/>
      <c r="AE2538" s="33"/>
      <c r="AR2538" s="170" t="s">
        <v>2681</v>
      </c>
      <c r="AT2538" s="170" t="s">
        <v>152</v>
      </c>
      <c r="AU2538" s="170" t="s">
        <v>157</v>
      </c>
      <c r="AY2538" s="18" t="s">
        <v>150</v>
      </c>
      <c r="BE2538" s="171">
        <f t="shared" ref="BE2538:BE2578" si="154">IF(N2538="základná",J2538,0)</f>
        <v>0</v>
      </c>
      <c r="BF2538" s="171">
        <f t="shared" ref="BF2538:BF2578" si="155">IF(N2538="znížená",J2538,0)</f>
        <v>0</v>
      </c>
      <c r="BG2538" s="171">
        <f t="shared" ref="BG2538:BG2578" si="156">IF(N2538="zákl. prenesená",J2538,0)</f>
        <v>0</v>
      </c>
      <c r="BH2538" s="171">
        <f t="shared" ref="BH2538:BH2578" si="157">IF(N2538="zníž. prenesená",J2538,0)</f>
        <v>0</v>
      </c>
      <c r="BI2538" s="171">
        <f t="shared" ref="BI2538:BI2578" si="158">IF(N2538="nulová",J2538,0)</f>
        <v>0</v>
      </c>
      <c r="BJ2538" s="18" t="s">
        <v>157</v>
      </c>
      <c r="BK2538" s="172">
        <f t="shared" ref="BK2538:BK2578" si="159">ROUND(I2538*H2538,3)</f>
        <v>0</v>
      </c>
      <c r="BL2538" s="18" t="s">
        <v>2681</v>
      </c>
      <c r="BM2538" s="170" t="s">
        <v>2828</v>
      </c>
    </row>
    <row r="2539" spans="1:65" s="2" customFormat="1" ht="16.5" customHeight="1">
      <c r="A2539" s="33"/>
      <c r="B2539" s="158"/>
      <c r="C2539" s="159" t="s">
        <v>2829</v>
      </c>
      <c r="D2539" s="159" t="s">
        <v>152</v>
      </c>
      <c r="E2539" s="160" t="s">
        <v>2830</v>
      </c>
      <c r="F2539" s="161" t="s">
        <v>2831</v>
      </c>
      <c r="G2539" s="162" t="s">
        <v>350</v>
      </c>
      <c r="H2539" s="163">
        <v>4</v>
      </c>
      <c r="I2539" s="164"/>
      <c r="J2539" s="163">
        <f t="shared" si="150"/>
        <v>0</v>
      </c>
      <c r="K2539" s="165"/>
      <c r="L2539" s="34"/>
      <c r="M2539" s="166" t="s">
        <v>1</v>
      </c>
      <c r="N2539" s="167" t="s">
        <v>42</v>
      </c>
      <c r="O2539" s="59"/>
      <c r="P2539" s="168">
        <f t="shared" si="151"/>
        <v>0</v>
      </c>
      <c r="Q2539" s="168">
        <v>0</v>
      </c>
      <c r="R2539" s="168">
        <f t="shared" si="152"/>
        <v>0</v>
      </c>
      <c r="S2539" s="168">
        <v>0</v>
      </c>
      <c r="T2539" s="169">
        <f t="shared" si="153"/>
        <v>0</v>
      </c>
      <c r="U2539" s="33"/>
      <c r="V2539" s="33"/>
      <c r="W2539" s="33"/>
      <c r="X2539" s="33"/>
      <c r="Y2539" s="33"/>
      <c r="Z2539" s="33"/>
      <c r="AA2539" s="33"/>
      <c r="AB2539" s="33"/>
      <c r="AC2539" s="33"/>
      <c r="AD2539" s="33"/>
      <c r="AE2539" s="33"/>
      <c r="AR2539" s="170" t="s">
        <v>2681</v>
      </c>
      <c r="AT2539" s="170" t="s">
        <v>152</v>
      </c>
      <c r="AU2539" s="170" t="s">
        <v>157</v>
      </c>
      <c r="AY2539" s="18" t="s">
        <v>150</v>
      </c>
      <c r="BE2539" s="171">
        <f t="shared" si="154"/>
        <v>0</v>
      </c>
      <c r="BF2539" s="171">
        <f t="shared" si="155"/>
        <v>0</v>
      </c>
      <c r="BG2539" s="171">
        <f t="shared" si="156"/>
        <v>0</v>
      </c>
      <c r="BH2539" s="171">
        <f t="shared" si="157"/>
        <v>0</v>
      </c>
      <c r="BI2539" s="171">
        <f t="shared" si="158"/>
        <v>0</v>
      </c>
      <c r="BJ2539" s="18" t="s">
        <v>157</v>
      </c>
      <c r="BK2539" s="172">
        <f t="shared" si="159"/>
        <v>0</v>
      </c>
      <c r="BL2539" s="18" t="s">
        <v>2681</v>
      </c>
      <c r="BM2539" s="170" t="s">
        <v>2832</v>
      </c>
    </row>
    <row r="2540" spans="1:65" s="2" customFormat="1" ht="16.5" customHeight="1">
      <c r="A2540" s="33"/>
      <c r="B2540" s="158"/>
      <c r="C2540" s="159" t="s">
        <v>2833</v>
      </c>
      <c r="D2540" s="159" t="s">
        <v>152</v>
      </c>
      <c r="E2540" s="160" t="s">
        <v>2834</v>
      </c>
      <c r="F2540" s="161" t="s">
        <v>2835</v>
      </c>
      <c r="G2540" s="162" t="s">
        <v>350</v>
      </c>
      <c r="H2540" s="163">
        <v>20</v>
      </c>
      <c r="I2540" s="164"/>
      <c r="J2540" s="163">
        <f t="shared" si="150"/>
        <v>0</v>
      </c>
      <c r="K2540" s="165"/>
      <c r="L2540" s="34"/>
      <c r="M2540" s="166" t="s">
        <v>1</v>
      </c>
      <c r="N2540" s="167" t="s">
        <v>42</v>
      </c>
      <c r="O2540" s="59"/>
      <c r="P2540" s="168">
        <f t="shared" si="151"/>
        <v>0</v>
      </c>
      <c r="Q2540" s="168">
        <v>0</v>
      </c>
      <c r="R2540" s="168">
        <f t="shared" si="152"/>
        <v>0</v>
      </c>
      <c r="S2540" s="168">
        <v>0</v>
      </c>
      <c r="T2540" s="169">
        <f t="shared" si="153"/>
        <v>0</v>
      </c>
      <c r="U2540" s="33"/>
      <c r="V2540" s="33"/>
      <c r="W2540" s="33"/>
      <c r="X2540" s="33"/>
      <c r="Y2540" s="33"/>
      <c r="Z2540" s="33"/>
      <c r="AA2540" s="33"/>
      <c r="AB2540" s="33"/>
      <c r="AC2540" s="33"/>
      <c r="AD2540" s="33"/>
      <c r="AE2540" s="33"/>
      <c r="AR2540" s="170" t="s">
        <v>2681</v>
      </c>
      <c r="AT2540" s="170" t="s">
        <v>152</v>
      </c>
      <c r="AU2540" s="170" t="s">
        <v>157</v>
      </c>
      <c r="AY2540" s="18" t="s">
        <v>150</v>
      </c>
      <c r="BE2540" s="171">
        <f t="shared" si="154"/>
        <v>0</v>
      </c>
      <c r="BF2540" s="171">
        <f t="shared" si="155"/>
        <v>0</v>
      </c>
      <c r="BG2540" s="171">
        <f t="shared" si="156"/>
        <v>0</v>
      </c>
      <c r="BH2540" s="171">
        <f t="shared" si="157"/>
        <v>0</v>
      </c>
      <c r="BI2540" s="171">
        <f t="shared" si="158"/>
        <v>0</v>
      </c>
      <c r="BJ2540" s="18" t="s">
        <v>157</v>
      </c>
      <c r="BK2540" s="172">
        <f t="shared" si="159"/>
        <v>0</v>
      </c>
      <c r="BL2540" s="18" t="s">
        <v>2681</v>
      </c>
      <c r="BM2540" s="170" t="s">
        <v>2836</v>
      </c>
    </row>
    <row r="2541" spans="1:65" s="2" customFormat="1" ht="16.5" customHeight="1">
      <c r="A2541" s="33"/>
      <c r="B2541" s="158"/>
      <c r="C2541" s="159" t="s">
        <v>2837</v>
      </c>
      <c r="D2541" s="159" t="s">
        <v>152</v>
      </c>
      <c r="E2541" s="160" t="s">
        <v>2838</v>
      </c>
      <c r="F2541" s="161" t="s">
        <v>2839</v>
      </c>
      <c r="G2541" s="162" t="s">
        <v>350</v>
      </c>
      <c r="H2541" s="163">
        <v>14</v>
      </c>
      <c r="I2541" s="164"/>
      <c r="J2541" s="163">
        <f t="shared" si="150"/>
        <v>0</v>
      </c>
      <c r="K2541" s="165"/>
      <c r="L2541" s="34"/>
      <c r="M2541" s="166" t="s">
        <v>1</v>
      </c>
      <c r="N2541" s="167" t="s">
        <v>42</v>
      </c>
      <c r="O2541" s="59"/>
      <c r="P2541" s="168">
        <f t="shared" si="151"/>
        <v>0</v>
      </c>
      <c r="Q2541" s="168">
        <v>0</v>
      </c>
      <c r="R2541" s="168">
        <f t="shared" si="152"/>
        <v>0</v>
      </c>
      <c r="S2541" s="168">
        <v>0</v>
      </c>
      <c r="T2541" s="169">
        <f t="shared" si="153"/>
        <v>0</v>
      </c>
      <c r="U2541" s="33"/>
      <c r="V2541" s="33"/>
      <c r="W2541" s="33"/>
      <c r="X2541" s="33"/>
      <c r="Y2541" s="33"/>
      <c r="Z2541" s="33"/>
      <c r="AA2541" s="33"/>
      <c r="AB2541" s="33"/>
      <c r="AC2541" s="33"/>
      <c r="AD2541" s="33"/>
      <c r="AE2541" s="33"/>
      <c r="AR2541" s="170" t="s">
        <v>2681</v>
      </c>
      <c r="AT2541" s="170" t="s">
        <v>152</v>
      </c>
      <c r="AU2541" s="170" t="s">
        <v>157</v>
      </c>
      <c r="AY2541" s="18" t="s">
        <v>150</v>
      </c>
      <c r="BE2541" s="171">
        <f t="shared" si="154"/>
        <v>0</v>
      </c>
      <c r="BF2541" s="171">
        <f t="shared" si="155"/>
        <v>0</v>
      </c>
      <c r="BG2541" s="171">
        <f t="shared" si="156"/>
        <v>0</v>
      </c>
      <c r="BH2541" s="171">
        <f t="shared" si="157"/>
        <v>0</v>
      </c>
      <c r="BI2541" s="171">
        <f t="shared" si="158"/>
        <v>0</v>
      </c>
      <c r="BJ2541" s="18" t="s">
        <v>157</v>
      </c>
      <c r="BK2541" s="172">
        <f t="shared" si="159"/>
        <v>0</v>
      </c>
      <c r="BL2541" s="18" t="s">
        <v>2681</v>
      </c>
      <c r="BM2541" s="170" t="s">
        <v>2840</v>
      </c>
    </row>
    <row r="2542" spans="1:65" s="2" customFormat="1" ht="16.5" customHeight="1">
      <c r="A2542" s="33"/>
      <c r="B2542" s="158"/>
      <c r="C2542" s="159" t="s">
        <v>2841</v>
      </c>
      <c r="D2542" s="159" t="s">
        <v>152</v>
      </c>
      <c r="E2542" s="160" t="s">
        <v>2842</v>
      </c>
      <c r="F2542" s="161" t="s">
        <v>2843</v>
      </c>
      <c r="G2542" s="162" t="s">
        <v>350</v>
      </c>
      <c r="H2542" s="163">
        <v>2</v>
      </c>
      <c r="I2542" s="164"/>
      <c r="J2542" s="163">
        <f t="shared" si="150"/>
        <v>0</v>
      </c>
      <c r="K2542" s="165"/>
      <c r="L2542" s="34"/>
      <c r="M2542" s="166" t="s">
        <v>1</v>
      </c>
      <c r="N2542" s="167" t="s">
        <v>42</v>
      </c>
      <c r="O2542" s="59"/>
      <c r="P2542" s="168">
        <f t="shared" si="151"/>
        <v>0</v>
      </c>
      <c r="Q2542" s="168">
        <v>0</v>
      </c>
      <c r="R2542" s="168">
        <f t="shared" si="152"/>
        <v>0</v>
      </c>
      <c r="S2542" s="168">
        <v>0</v>
      </c>
      <c r="T2542" s="169">
        <f t="shared" si="153"/>
        <v>0</v>
      </c>
      <c r="U2542" s="33"/>
      <c r="V2542" s="33"/>
      <c r="W2542" s="33"/>
      <c r="X2542" s="33"/>
      <c r="Y2542" s="33"/>
      <c r="Z2542" s="33"/>
      <c r="AA2542" s="33"/>
      <c r="AB2542" s="33"/>
      <c r="AC2542" s="33"/>
      <c r="AD2542" s="33"/>
      <c r="AE2542" s="33"/>
      <c r="AR2542" s="170" t="s">
        <v>2681</v>
      </c>
      <c r="AT2542" s="170" t="s">
        <v>152</v>
      </c>
      <c r="AU2542" s="170" t="s">
        <v>157</v>
      </c>
      <c r="AY2542" s="18" t="s">
        <v>150</v>
      </c>
      <c r="BE2542" s="171">
        <f t="shared" si="154"/>
        <v>0</v>
      </c>
      <c r="BF2542" s="171">
        <f t="shared" si="155"/>
        <v>0</v>
      </c>
      <c r="BG2542" s="171">
        <f t="shared" si="156"/>
        <v>0</v>
      </c>
      <c r="BH2542" s="171">
        <f t="shared" si="157"/>
        <v>0</v>
      </c>
      <c r="BI2542" s="171">
        <f t="shared" si="158"/>
        <v>0</v>
      </c>
      <c r="BJ2542" s="18" t="s">
        <v>157</v>
      </c>
      <c r="BK2542" s="172">
        <f t="shared" si="159"/>
        <v>0</v>
      </c>
      <c r="BL2542" s="18" t="s">
        <v>2681</v>
      </c>
      <c r="BM2542" s="170" t="s">
        <v>2844</v>
      </c>
    </row>
    <row r="2543" spans="1:65" s="2" customFormat="1" ht="16.5" customHeight="1">
      <c r="A2543" s="33"/>
      <c r="B2543" s="158"/>
      <c r="C2543" s="159" t="s">
        <v>2845</v>
      </c>
      <c r="D2543" s="159" t="s">
        <v>152</v>
      </c>
      <c r="E2543" s="160" t="s">
        <v>2846</v>
      </c>
      <c r="F2543" s="161" t="s">
        <v>2847</v>
      </c>
      <c r="G2543" s="162" t="s">
        <v>350</v>
      </c>
      <c r="H2543" s="163">
        <v>1</v>
      </c>
      <c r="I2543" s="164"/>
      <c r="J2543" s="163">
        <f t="shared" si="150"/>
        <v>0</v>
      </c>
      <c r="K2543" s="165"/>
      <c r="L2543" s="34"/>
      <c r="M2543" s="166" t="s">
        <v>1</v>
      </c>
      <c r="N2543" s="167" t="s">
        <v>42</v>
      </c>
      <c r="O2543" s="59"/>
      <c r="P2543" s="168">
        <f t="shared" si="151"/>
        <v>0</v>
      </c>
      <c r="Q2543" s="168">
        <v>0</v>
      </c>
      <c r="R2543" s="168">
        <f t="shared" si="152"/>
        <v>0</v>
      </c>
      <c r="S2543" s="168">
        <v>0</v>
      </c>
      <c r="T2543" s="169">
        <f t="shared" si="153"/>
        <v>0</v>
      </c>
      <c r="U2543" s="33"/>
      <c r="V2543" s="33"/>
      <c r="W2543" s="33"/>
      <c r="X2543" s="33"/>
      <c r="Y2543" s="33"/>
      <c r="Z2543" s="33"/>
      <c r="AA2543" s="33"/>
      <c r="AB2543" s="33"/>
      <c r="AC2543" s="33"/>
      <c r="AD2543" s="33"/>
      <c r="AE2543" s="33"/>
      <c r="AR2543" s="170" t="s">
        <v>2681</v>
      </c>
      <c r="AT2543" s="170" t="s">
        <v>152</v>
      </c>
      <c r="AU2543" s="170" t="s">
        <v>157</v>
      </c>
      <c r="AY2543" s="18" t="s">
        <v>150</v>
      </c>
      <c r="BE2543" s="171">
        <f t="shared" si="154"/>
        <v>0</v>
      </c>
      <c r="BF2543" s="171">
        <f t="shared" si="155"/>
        <v>0</v>
      </c>
      <c r="BG2543" s="171">
        <f t="shared" si="156"/>
        <v>0</v>
      </c>
      <c r="BH2543" s="171">
        <f t="shared" si="157"/>
        <v>0</v>
      </c>
      <c r="BI2543" s="171">
        <f t="shared" si="158"/>
        <v>0</v>
      </c>
      <c r="BJ2543" s="18" t="s">
        <v>157</v>
      </c>
      <c r="BK2543" s="172">
        <f t="shared" si="159"/>
        <v>0</v>
      </c>
      <c r="BL2543" s="18" t="s">
        <v>2681</v>
      </c>
      <c r="BM2543" s="170" t="s">
        <v>2848</v>
      </c>
    </row>
    <row r="2544" spans="1:65" s="2" customFormat="1" ht="16.5" customHeight="1">
      <c r="A2544" s="33"/>
      <c r="B2544" s="158"/>
      <c r="C2544" s="159" t="s">
        <v>2849</v>
      </c>
      <c r="D2544" s="159" t="s">
        <v>152</v>
      </c>
      <c r="E2544" s="160" t="s">
        <v>2850</v>
      </c>
      <c r="F2544" s="161" t="s">
        <v>2851</v>
      </c>
      <c r="G2544" s="162" t="s">
        <v>350</v>
      </c>
      <c r="H2544" s="163">
        <v>1</v>
      </c>
      <c r="I2544" s="164"/>
      <c r="J2544" s="163">
        <f t="shared" si="150"/>
        <v>0</v>
      </c>
      <c r="K2544" s="165"/>
      <c r="L2544" s="34"/>
      <c r="M2544" s="166" t="s">
        <v>1</v>
      </c>
      <c r="N2544" s="167" t="s">
        <v>42</v>
      </c>
      <c r="O2544" s="59"/>
      <c r="P2544" s="168">
        <f t="shared" si="151"/>
        <v>0</v>
      </c>
      <c r="Q2544" s="168">
        <v>0</v>
      </c>
      <c r="R2544" s="168">
        <f t="shared" si="152"/>
        <v>0</v>
      </c>
      <c r="S2544" s="168">
        <v>0</v>
      </c>
      <c r="T2544" s="169">
        <f t="shared" si="153"/>
        <v>0</v>
      </c>
      <c r="U2544" s="33"/>
      <c r="V2544" s="33"/>
      <c r="W2544" s="33"/>
      <c r="X2544" s="33"/>
      <c r="Y2544" s="33"/>
      <c r="Z2544" s="33"/>
      <c r="AA2544" s="33"/>
      <c r="AB2544" s="33"/>
      <c r="AC2544" s="33"/>
      <c r="AD2544" s="33"/>
      <c r="AE2544" s="33"/>
      <c r="AR2544" s="170" t="s">
        <v>2681</v>
      </c>
      <c r="AT2544" s="170" t="s">
        <v>152</v>
      </c>
      <c r="AU2544" s="170" t="s">
        <v>157</v>
      </c>
      <c r="AY2544" s="18" t="s">
        <v>150</v>
      </c>
      <c r="BE2544" s="171">
        <f t="shared" si="154"/>
        <v>0</v>
      </c>
      <c r="BF2544" s="171">
        <f t="shared" si="155"/>
        <v>0</v>
      </c>
      <c r="BG2544" s="171">
        <f t="shared" si="156"/>
        <v>0</v>
      </c>
      <c r="BH2544" s="171">
        <f t="shared" si="157"/>
        <v>0</v>
      </c>
      <c r="BI2544" s="171">
        <f t="shared" si="158"/>
        <v>0</v>
      </c>
      <c r="BJ2544" s="18" t="s">
        <v>157</v>
      </c>
      <c r="BK2544" s="172">
        <f t="shared" si="159"/>
        <v>0</v>
      </c>
      <c r="BL2544" s="18" t="s">
        <v>2681</v>
      </c>
      <c r="BM2544" s="170" t="s">
        <v>2852</v>
      </c>
    </row>
    <row r="2545" spans="1:65" s="2" customFormat="1" ht="16.5" customHeight="1">
      <c r="A2545" s="33"/>
      <c r="B2545" s="158"/>
      <c r="C2545" s="159" t="s">
        <v>2853</v>
      </c>
      <c r="D2545" s="159" t="s">
        <v>152</v>
      </c>
      <c r="E2545" s="160" t="s">
        <v>2854</v>
      </c>
      <c r="F2545" s="161" t="s">
        <v>2855</v>
      </c>
      <c r="G2545" s="162" t="s">
        <v>350</v>
      </c>
      <c r="H2545" s="163">
        <v>5</v>
      </c>
      <c r="I2545" s="164"/>
      <c r="J2545" s="163">
        <f t="shared" si="150"/>
        <v>0</v>
      </c>
      <c r="K2545" s="165"/>
      <c r="L2545" s="34"/>
      <c r="M2545" s="166" t="s">
        <v>1</v>
      </c>
      <c r="N2545" s="167" t="s">
        <v>42</v>
      </c>
      <c r="O2545" s="59"/>
      <c r="P2545" s="168">
        <f t="shared" si="151"/>
        <v>0</v>
      </c>
      <c r="Q2545" s="168">
        <v>0</v>
      </c>
      <c r="R2545" s="168">
        <f t="shared" si="152"/>
        <v>0</v>
      </c>
      <c r="S2545" s="168">
        <v>0</v>
      </c>
      <c r="T2545" s="169">
        <f t="shared" si="153"/>
        <v>0</v>
      </c>
      <c r="U2545" s="33"/>
      <c r="V2545" s="33"/>
      <c r="W2545" s="33"/>
      <c r="X2545" s="33"/>
      <c r="Y2545" s="33"/>
      <c r="Z2545" s="33"/>
      <c r="AA2545" s="33"/>
      <c r="AB2545" s="33"/>
      <c r="AC2545" s="33"/>
      <c r="AD2545" s="33"/>
      <c r="AE2545" s="33"/>
      <c r="AR2545" s="170" t="s">
        <v>2681</v>
      </c>
      <c r="AT2545" s="170" t="s">
        <v>152</v>
      </c>
      <c r="AU2545" s="170" t="s">
        <v>157</v>
      </c>
      <c r="AY2545" s="18" t="s">
        <v>150</v>
      </c>
      <c r="BE2545" s="171">
        <f t="shared" si="154"/>
        <v>0</v>
      </c>
      <c r="BF2545" s="171">
        <f t="shared" si="155"/>
        <v>0</v>
      </c>
      <c r="BG2545" s="171">
        <f t="shared" si="156"/>
        <v>0</v>
      </c>
      <c r="BH2545" s="171">
        <f t="shared" si="157"/>
        <v>0</v>
      </c>
      <c r="BI2545" s="171">
        <f t="shared" si="158"/>
        <v>0</v>
      </c>
      <c r="BJ2545" s="18" t="s">
        <v>157</v>
      </c>
      <c r="BK2545" s="172">
        <f t="shared" si="159"/>
        <v>0</v>
      </c>
      <c r="BL2545" s="18" t="s">
        <v>2681</v>
      </c>
      <c r="BM2545" s="170" t="s">
        <v>2856</v>
      </c>
    </row>
    <row r="2546" spans="1:65" s="2" customFormat="1" ht="16.5" customHeight="1">
      <c r="A2546" s="33"/>
      <c r="B2546" s="158"/>
      <c r="C2546" s="159" t="s">
        <v>2857</v>
      </c>
      <c r="D2546" s="159" t="s">
        <v>152</v>
      </c>
      <c r="E2546" s="160" t="s">
        <v>2858</v>
      </c>
      <c r="F2546" s="161" t="s">
        <v>2859</v>
      </c>
      <c r="G2546" s="162" t="s">
        <v>350</v>
      </c>
      <c r="H2546" s="163">
        <v>5</v>
      </c>
      <c r="I2546" s="164"/>
      <c r="J2546" s="163">
        <f t="shared" si="150"/>
        <v>0</v>
      </c>
      <c r="K2546" s="165"/>
      <c r="L2546" s="34"/>
      <c r="M2546" s="166" t="s">
        <v>1</v>
      </c>
      <c r="N2546" s="167" t="s">
        <v>42</v>
      </c>
      <c r="O2546" s="59"/>
      <c r="P2546" s="168">
        <f t="shared" si="151"/>
        <v>0</v>
      </c>
      <c r="Q2546" s="168">
        <v>0</v>
      </c>
      <c r="R2546" s="168">
        <f t="shared" si="152"/>
        <v>0</v>
      </c>
      <c r="S2546" s="168">
        <v>0</v>
      </c>
      <c r="T2546" s="169">
        <f t="shared" si="153"/>
        <v>0</v>
      </c>
      <c r="U2546" s="33"/>
      <c r="V2546" s="33"/>
      <c r="W2546" s="33"/>
      <c r="X2546" s="33"/>
      <c r="Y2546" s="33"/>
      <c r="Z2546" s="33"/>
      <c r="AA2546" s="33"/>
      <c r="AB2546" s="33"/>
      <c r="AC2546" s="33"/>
      <c r="AD2546" s="33"/>
      <c r="AE2546" s="33"/>
      <c r="AR2546" s="170" t="s">
        <v>2681</v>
      </c>
      <c r="AT2546" s="170" t="s">
        <v>152</v>
      </c>
      <c r="AU2546" s="170" t="s">
        <v>157</v>
      </c>
      <c r="AY2546" s="18" t="s">
        <v>150</v>
      </c>
      <c r="BE2546" s="171">
        <f t="shared" si="154"/>
        <v>0</v>
      </c>
      <c r="BF2546" s="171">
        <f t="shared" si="155"/>
        <v>0</v>
      </c>
      <c r="BG2546" s="171">
        <f t="shared" si="156"/>
        <v>0</v>
      </c>
      <c r="BH2546" s="171">
        <f t="shared" si="157"/>
        <v>0</v>
      </c>
      <c r="BI2546" s="171">
        <f t="shared" si="158"/>
        <v>0</v>
      </c>
      <c r="BJ2546" s="18" t="s">
        <v>157</v>
      </c>
      <c r="BK2546" s="172">
        <f t="shared" si="159"/>
        <v>0</v>
      </c>
      <c r="BL2546" s="18" t="s">
        <v>2681</v>
      </c>
      <c r="BM2546" s="170" t="s">
        <v>2860</v>
      </c>
    </row>
    <row r="2547" spans="1:65" s="2" customFormat="1" ht="16.5" customHeight="1">
      <c r="A2547" s="33"/>
      <c r="B2547" s="158"/>
      <c r="C2547" s="159" t="s">
        <v>2861</v>
      </c>
      <c r="D2547" s="159" t="s">
        <v>152</v>
      </c>
      <c r="E2547" s="160" t="s">
        <v>2862</v>
      </c>
      <c r="F2547" s="161" t="s">
        <v>2863</v>
      </c>
      <c r="G2547" s="162" t="s">
        <v>350</v>
      </c>
      <c r="H2547" s="163">
        <v>1</v>
      </c>
      <c r="I2547" s="164"/>
      <c r="J2547" s="163">
        <f t="shared" si="150"/>
        <v>0</v>
      </c>
      <c r="K2547" s="165"/>
      <c r="L2547" s="34"/>
      <c r="M2547" s="166" t="s">
        <v>1</v>
      </c>
      <c r="N2547" s="167" t="s">
        <v>42</v>
      </c>
      <c r="O2547" s="59"/>
      <c r="P2547" s="168">
        <f t="shared" si="151"/>
        <v>0</v>
      </c>
      <c r="Q2547" s="168">
        <v>0</v>
      </c>
      <c r="R2547" s="168">
        <f t="shared" si="152"/>
        <v>0</v>
      </c>
      <c r="S2547" s="168">
        <v>0</v>
      </c>
      <c r="T2547" s="169">
        <f t="shared" si="153"/>
        <v>0</v>
      </c>
      <c r="U2547" s="33"/>
      <c r="V2547" s="33"/>
      <c r="W2547" s="33"/>
      <c r="X2547" s="33"/>
      <c r="Y2547" s="33"/>
      <c r="Z2547" s="33"/>
      <c r="AA2547" s="33"/>
      <c r="AB2547" s="33"/>
      <c r="AC2547" s="33"/>
      <c r="AD2547" s="33"/>
      <c r="AE2547" s="33"/>
      <c r="AR2547" s="170" t="s">
        <v>2681</v>
      </c>
      <c r="AT2547" s="170" t="s">
        <v>152</v>
      </c>
      <c r="AU2547" s="170" t="s">
        <v>157</v>
      </c>
      <c r="AY2547" s="18" t="s">
        <v>150</v>
      </c>
      <c r="BE2547" s="171">
        <f t="shared" si="154"/>
        <v>0</v>
      </c>
      <c r="BF2547" s="171">
        <f t="shared" si="155"/>
        <v>0</v>
      </c>
      <c r="BG2547" s="171">
        <f t="shared" si="156"/>
        <v>0</v>
      </c>
      <c r="BH2547" s="171">
        <f t="shared" si="157"/>
        <v>0</v>
      </c>
      <c r="BI2547" s="171">
        <f t="shared" si="158"/>
        <v>0</v>
      </c>
      <c r="BJ2547" s="18" t="s">
        <v>157</v>
      </c>
      <c r="BK2547" s="172">
        <f t="shared" si="159"/>
        <v>0</v>
      </c>
      <c r="BL2547" s="18" t="s">
        <v>2681</v>
      </c>
      <c r="BM2547" s="170" t="s">
        <v>2864</v>
      </c>
    </row>
    <row r="2548" spans="1:65" s="2" customFormat="1" ht="16.5" customHeight="1">
      <c r="A2548" s="33"/>
      <c r="B2548" s="158"/>
      <c r="C2548" s="159" t="s">
        <v>2865</v>
      </c>
      <c r="D2548" s="159" t="s">
        <v>152</v>
      </c>
      <c r="E2548" s="160" t="s">
        <v>2866</v>
      </c>
      <c r="F2548" s="161" t="s">
        <v>2847</v>
      </c>
      <c r="G2548" s="162" t="s">
        <v>350</v>
      </c>
      <c r="H2548" s="163">
        <v>1</v>
      </c>
      <c r="I2548" s="164"/>
      <c r="J2548" s="163">
        <f t="shared" si="150"/>
        <v>0</v>
      </c>
      <c r="K2548" s="165"/>
      <c r="L2548" s="34"/>
      <c r="M2548" s="166" t="s">
        <v>1</v>
      </c>
      <c r="N2548" s="167" t="s">
        <v>42</v>
      </c>
      <c r="O2548" s="59"/>
      <c r="P2548" s="168">
        <f t="shared" si="151"/>
        <v>0</v>
      </c>
      <c r="Q2548" s="168">
        <v>0</v>
      </c>
      <c r="R2548" s="168">
        <f t="shared" si="152"/>
        <v>0</v>
      </c>
      <c r="S2548" s="168">
        <v>0</v>
      </c>
      <c r="T2548" s="169">
        <f t="shared" si="153"/>
        <v>0</v>
      </c>
      <c r="U2548" s="33"/>
      <c r="V2548" s="33"/>
      <c r="W2548" s="33"/>
      <c r="X2548" s="33"/>
      <c r="Y2548" s="33"/>
      <c r="Z2548" s="33"/>
      <c r="AA2548" s="33"/>
      <c r="AB2548" s="33"/>
      <c r="AC2548" s="33"/>
      <c r="AD2548" s="33"/>
      <c r="AE2548" s="33"/>
      <c r="AR2548" s="170" t="s">
        <v>2681</v>
      </c>
      <c r="AT2548" s="170" t="s">
        <v>152</v>
      </c>
      <c r="AU2548" s="170" t="s">
        <v>157</v>
      </c>
      <c r="AY2548" s="18" t="s">
        <v>150</v>
      </c>
      <c r="BE2548" s="171">
        <f t="shared" si="154"/>
        <v>0</v>
      </c>
      <c r="BF2548" s="171">
        <f t="shared" si="155"/>
        <v>0</v>
      </c>
      <c r="BG2548" s="171">
        <f t="shared" si="156"/>
        <v>0</v>
      </c>
      <c r="BH2548" s="171">
        <f t="shared" si="157"/>
        <v>0</v>
      </c>
      <c r="BI2548" s="171">
        <f t="shared" si="158"/>
        <v>0</v>
      </c>
      <c r="BJ2548" s="18" t="s">
        <v>157</v>
      </c>
      <c r="BK2548" s="172">
        <f t="shared" si="159"/>
        <v>0</v>
      </c>
      <c r="BL2548" s="18" t="s">
        <v>2681</v>
      </c>
      <c r="BM2548" s="170" t="s">
        <v>2867</v>
      </c>
    </row>
    <row r="2549" spans="1:65" s="2" customFormat="1" ht="16.5" customHeight="1">
      <c r="A2549" s="33"/>
      <c r="B2549" s="158"/>
      <c r="C2549" s="159" t="s">
        <v>2868</v>
      </c>
      <c r="D2549" s="159" t="s">
        <v>152</v>
      </c>
      <c r="E2549" s="160" t="s">
        <v>2869</v>
      </c>
      <c r="F2549" s="161" t="s">
        <v>2851</v>
      </c>
      <c r="G2549" s="162" t="s">
        <v>350</v>
      </c>
      <c r="H2549" s="163">
        <v>1</v>
      </c>
      <c r="I2549" s="164"/>
      <c r="J2549" s="163">
        <f t="shared" si="150"/>
        <v>0</v>
      </c>
      <c r="K2549" s="165"/>
      <c r="L2549" s="34"/>
      <c r="M2549" s="166" t="s">
        <v>1</v>
      </c>
      <c r="N2549" s="167" t="s">
        <v>42</v>
      </c>
      <c r="O2549" s="59"/>
      <c r="P2549" s="168">
        <f t="shared" si="151"/>
        <v>0</v>
      </c>
      <c r="Q2549" s="168">
        <v>0</v>
      </c>
      <c r="R2549" s="168">
        <f t="shared" si="152"/>
        <v>0</v>
      </c>
      <c r="S2549" s="168">
        <v>0</v>
      </c>
      <c r="T2549" s="169">
        <f t="shared" si="153"/>
        <v>0</v>
      </c>
      <c r="U2549" s="33"/>
      <c r="V2549" s="33"/>
      <c r="W2549" s="33"/>
      <c r="X2549" s="33"/>
      <c r="Y2549" s="33"/>
      <c r="Z2549" s="33"/>
      <c r="AA2549" s="33"/>
      <c r="AB2549" s="33"/>
      <c r="AC2549" s="33"/>
      <c r="AD2549" s="33"/>
      <c r="AE2549" s="33"/>
      <c r="AR2549" s="170" t="s">
        <v>2681</v>
      </c>
      <c r="AT2549" s="170" t="s">
        <v>152</v>
      </c>
      <c r="AU2549" s="170" t="s">
        <v>157</v>
      </c>
      <c r="AY2549" s="18" t="s">
        <v>150</v>
      </c>
      <c r="BE2549" s="171">
        <f t="shared" si="154"/>
        <v>0</v>
      </c>
      <c r="BF2549" s="171">
        <f t="shared" si="155"/>
        <v>0</v>
      </c>
      <c r="BG2549" s="171">
        <f t="shared" si="156"/>
        <v>0</v>
      </c>
      <c r="BH2549" s="171">
        <f t="shared" si="157"/>
        <v>0</v>
      </c>
      <c r="BI2549" s="171">
        <f t="shared" si="158"/>
        <v>0</v>
      </c>
      <c r="BJ2549" s="18" t="s">
        <v>157</v>
      </c>
      <c r="BK2549" s="172">
        <f t="shared" si="159"/>
        <v>0</v>
      </c>
      <c r="BL2549" s="18" t="s">
        <v>2681</v>
      </c>
      <c r="BM2549" s="170" t="s">
        <v>2870</v>
      </c>
    </row>
    <row r="2550" spans="1:65" s="2" customFormat="1" ht="16.5" customHeight="1">
      <c r="A2550" s="33"/>
      <c r="B2550" s="158"/>
      <c r="C2550" s="159" t="s">
        <v>2871</v>
      </c>
      <c r="D2550" s="159" t="s">
        <v>152</v>
      </c>
      <c r="E2550" s="160" t="s">
        <v>2872</v>
      </c>
      <c r="F2550" s="161" t="s">
        <v>2873</v>
      </c>
      <c r="G2550" s="162" t="s">
        <v>350</v>
      </c>
      <c r="H2550" s="163">
        <v>1</v>
      </c>
      <c r="I2550" s="164"/>
      <c r="J2550" s="163">
        <f t="shared" si="150"/>
        <v>0</v>
      </c>
      <c r="K2550" s="165"/>
      <c r="L2550" s="34"/>
      <c r="M2550" s="166" t="s">
        <v>1</v>
      </c>
      <c r="N2550" s="167" t="s">
        <v>42</v>
      </c>
      <c r="O2550" s="59"/>
      <c r="P2550" s="168">
        <f t="shared" si="151"/>
        <v>0</v>
      </c>
      <c r="Q2550" s="168">
        <v>0</v>
      </c>
      <c r="R2550" s="168">
        <f t="shared" si="152"/>
        <v>0</v>
      </c>
      <c r="S2550" s="168">
        <v>0</v>
      </c>
      <c r="T2550" s="169">
        <f t="shared" si="153"/>
        <v>0</v>
      </c>
      <c r="U2550" s="33"/>
      <c r="V2550" s="33"/>
      <c r="W2550" s="33"/>
      <c r="X2550" s="33"/>
      <c r="Y2550" s="33"/>
      <c r="Z2550" s="33"/>
      <c r="AA2550" s="33"/>
      <c r="AB2550" s="33"/>
      <c r="AC2550" s="33"/>
      <c r="AD2550" s="33"/>
      <c r="AE2550" s="33"/>
      <c r="AR2550" s="170" t="s">
        <v>2681</v>
      </c>
      <c r="AT2550" s="170" t="s">
        <v>152</v>
      </c>
      <c r="AU2550" s="170" t="s">
        <v>157</v>
      </c>
      <c r="AY2550" s="18" t="s">
        <v>150</v>
      </c>
      <c r="BE2550" s="171">
        <f t="shared" si="154"/>
        <v>0</v>
      </c>
      <c r="BF2550" s="171">
        <f t="shared" si="155"/>
        <v>0</v>
      </c>
      <c r="BG2550" s="171">
        <f t="shared" si="156"/>
        <v>0</v>
      </c>
      <c r="BH2550" s="171">
        <f t="shared" si="157"/>
        <v>0</v>
      </c>
      <c r="BI2550" s="171">
        <f t="shared" si="158"/>
        <v>0</v>
      </c>
      <c r="BJ2550" s="18" t="s">
        <v>157</v>
      </c>
      <c r="BK2550" s="172">
        <f t="shared" si="159"/>
        <v>0</v>
      </c>
      <c r="BL2550" s="18" t="s">
        <v>2681</v>
      </c>
      <c r="BM2550" s="170" t="s">
        <v>2874</v>
      </c>
    </row>
    <row r="2551" spans="1:65" s="2" customFormat="1" ht="16.5" customHeight="1">
      <c r="A2551" s="33"/>
      <c r="B2551" s="158"/>
      <c r="C2551" s="159" t="s">
        <v>2875</v>
      </c>
      <c r="D2551" s="159" t="s">
        <v>152</v>
      </c>
      <c r="E2551" s="160" t="s">
        <v>2876</v>
      </c>
      <c r="F2551" s="161" t="s">
        <v>2877</v>
      </c>
      <c r="G2551" s="162" t="s">
        <v>350</v>
      </c>
      <c r="H2551" s="163">
        <v>1</v>
      </c>
      <c r="I2551" s="164"/>
      <c r="J2551" s="163">
        <f t="shared" si="150"/>
        <v>0</v>
      </c>
      <c r="K2551" s="165"/>
      <c r="L2551" s="34"/>
      <c r="M2551" s="166" t="s">
        <v>1</v>
      </c>
      <c r="N2551" s="167" t="s">
        <v>42</v>
      </c>
      <c r="O2551" s="59"/>
      <c r="P2551" s="168">
        <f t="shared" si="151"/>
        <v>0</v>
      </c>
      <c r="Q2551" s="168">
        <v>0</v>
      </c>
      <c r="R2551" s="168">
        <f t="shared" si="152"/>
        <v>0</v>
      </c>
      <c r="S2551" s="168">
        <v>0</v>
      </c>
      <c r="T2551" s="169">
        <f t="shared" si="153"/>
        <v>0</v>
      </c>
      <c r="U2551" s="33"/>
      <c r="V2551" s="33"/>
      <c r="W2551" s="33"/>
      <c r="X2551" s="33"/>
      <c r="Y2551" s="33"/>
      <c r="Z2551" s="33"/>
      <c r="AA2551" s="33"/>
      <c r="AB2551" s="33"/>
      <c r="AC2551" s="33"/>
      <c r="AD2551" s="33"/>
      <c r="AE2551" s="33"/>
      <c r="AR2551" s="170" t="s">
        <v>2681</v>
      </c>
      <c r="AT2551" s="170" t="s">
        <v>152</v>
      </c>
      <c r="AU2551" s="170" t="s">
        <v>157</v>
      </c>
      <c r="AY2551" s="18" t="s">
        <v>150</v>
      </c>
      <c r="BE2551" s="171">
        <f t="shared" si="154"/>
        <v>0</v>
      </c>
      <c r="BF2551" s="171">
        <f t="shared" si="155"/>
        <v>0</v>
      </c>
      <c r="BG2551" s="171">
        <f t="shared" si="156"/>
        <v>0</v>
      </c>
      <c r="BH2551" s="171">
        <f t="shared" si="157"/>
        <v>0</v>
      </c>
      <c r="BI2551" s="171">
        <f t="shared" si="158"/>
        <v>0</v>
      </c>
      <c r="BJ2551" s="18" t="s">
        <v>157</v>
      </c>
      <c r="BK2551" s="172">
        <f t="shared" si="159"/>
        <v>0</v>
      </c>
      <c r="BL2551" s="18" t="s">
        <v>2681</v>
      </c>
      <c r="BM2551" s="170" t="s">
        <v>2878</v>
      </c>
    </row>
    <row r="2552" spans="1:65" s="2" customFormat="1" ht="16.5" customHeight="1">
      <c r="A2552" s="33"/>
      <c r="B2552" s="158"/>
      <c r="C2552" s="159" t="s">
        <v>2879</v>
      </c>
      <c r="D2552" s="159" t="s">
        <v>152</v>
      </c>
      <c r="E2552" s="160" t="s">
        <v>2880</v>
      </c>
      <c r="F2552" s="161" t="s">
        <v>2881</v>
      </c>
      <c r="G2552" s="162" t="s">
        <v>350</v>
      </c>
      <c r="H2552" s="163">
        <v>1</v>
      </c>
      <c r="I2552" s="164"/>
      <c r="J2552" s="163">
        <f t="shared" si="150"/>
        <v>0</v>
      </c>
      <c r="K2552" s="165"/>
      <c r="L2552" s="34"/>
      <c r="M2552" s="166" t="s">
        <v>1</v>
      </c>
      <c r="N2552" s="167" t="s">
        <v>42</v>
      </c>
      <c r="O2552" s="59"/>
      <c r="P2552" s="168">
        <f t="shared" si="151"/>
        <v>0</v>
      </c>
      <c r="Q2552" s="168">
        <v>0</v>
      </c>
      <c r="R2552" s="168">
        <f t="shared" si="152"/>
        <v>0</v>
      </c>
      <c r="S2552" s="168">
        <v>0</v>
      </c>
      <c r="T2552" s="169">
        <f t="shared" si="153"/>
        <v>0</v>
      </c>
      <c r="U2552" s="33"/>
      <c r="V2552" s="33"/>
      <c r="W2552" s="33"/>
      <c r="X2552" s="33"/>
      <c r="Y2552" s="33"/>
      <c r="Z2552" s="33"/>
      <c r="AA2552" s="33"/>
      <c r="AB2552" s="33"/>
      <c r="AC2552" s="33"/>
      <c r="AD2552" s="33"/>
      <c r="AE2552" s="33"/>
      <c r="AR2552" s="170" t="s">
        <v>2681</v>
      </c>
      <c r="AT2552" s="170" t="s">
        <v>152</v>
      </c>
      <c r="AU2552" s="170" t="s">
        <v>157</v>
      </c>
      <c r="AY2552" s="18" t="s">
        <v>150</v>
      </c>
      <c r="BE2552" s="171">
        <f t="shared" si="154"/>
        <v>0</v>
      </c>
      <c r="BF2552" s="171">
        <f t="shared" si="155"/>
        <v>0</v>
      </c>
      <c r="BG2552" s="171">
        <f t="shared" si="156"/>
        <v>0</v>
      </c>
      <c r="BH2552" s="171">
        <f t="shared" si="157"/>
        <v>0</v>
      </c>
      <c r="BI2552" s="171">
        <f t="shared" si="158"/>
        <v>0</v>
      </c>
      <c r="BJ2552" s="18" t="s">
        <v>157</v>
      </c>
      <c r="BK2552" s="172">
        <f t="shared" si="159"/>
        <v>0</v>
      </c>
      <c r="BL2552" s="18" t="s">
        <v>2681</v>
      </c>
      <c r="BM2552" s="170" t="s">
        <v>2882</v>
      </c>
    </row>
    <row r="2553" spans="1:65" s="2" customFormat="1" ht="16.5" customHeight="1">
      <c r="A2553" s="33"/>
      <c r="B2553" s="158"/>
      <c r="C2553" s="159" t="s">
        <v>2883</v>
      </c>
      <c r="D2553" s="159" t="s">
        <v>152</v>
      </c>
      <c r="E2553" s="160" t="s">
        <v>2884</v>
      </c>
      <c r="F2553" s="161" t="s">
        <v>2885</v>
      </c>
      <c r="G2553" s="162" t="s">
        <v>350</v>
      </c>
      <c r="H2553" s="163">
        <v>16</v>
      </c>
      <c r="I2553" s="164"/>
      <c r="J2553" s="163">
        <f t="shared" si="150"/>
        <v>0</v>
      </c>
      <c r="K2553" s="165"/>
      <c r="L2553" s="34"/>
      <c r="M2553" s="166" t="s">
        <v>1</v>
      </c>
      <c r="N2553" s="167" t="s">
        <v>42</v>
      </c>
      <c r="O2553" s="59"/>
      <c r="P2553" s="168">
        <f t="shared" si="151"/>
        <v>0</v>
      </c>
      <c r="Q2553" s="168">
        <v>0</v>
      </c>
      <c r="R2553" s="168">
        <f t="shared" si="152"/>
        <v>0</v>
      </c>
      <c r="S2553" s="168">
        <v>0</v>
      </c>
      <c r="T2553" s="169">
        <f t="shared" si="153"/>
        <v>0</v>
      </c>
      <c r="U2553" s="33"/>
      <c r="V2553" s="33"/>
      <c r="W2553" s="33"/>
      <c r="X2553" s="33"/>
      <c r="Y2553" s="33"/>
      <c r="Z2553" s="33"/>
      <c r="AA2553" s="33"/>
      <c r="AB2553" s="33"/>
      <c r="AC2553" s="33"/>
      <c r="AD2553" s="33"/>
      <c r="AE2553" s="33"/>
      <c r="AR2553" s="170" t="s">
        <v>2681</v>
      </c>
      <c r="AT2553" s="170" t="s">
        <v>152</v>
      </c>
      <c r="AU2553" s="170" t="s">
        <v>157</v>
      </c>
      <c r="AY2553" s="18" t="s">
        <v>150</v>
      </c>
      <c r="BE2553" s="171">
        <f t="shared" si="154"/>
        <v>0</v>
      </c>
      <c r="BF2553" s="171">
        <f t="shared" si="155"/>
        <v>0</v>
      </c>
      <c r="BG2553" s="171">
        <f t="shared" si="156"/>
        <v>0</v>
      </c>
      <c r="BH2553" s="171">
        <f t="shared" si="157"/>
        <v>0</v>
      </c>
      <c r="BI2553" s="171">
        <f t="shared" si="158"/>
        <v>0</v>
      </c>
      <c r="BJ2553" s="18" t="s">
        <v>157</v>
      </c>
      <c r="BK2553" s="172">
        <f t="shared" si="159"/>
        <v>0</v>
      </c>
      <c r="BL2553" s="18" t="s">
        <v>2681</v>
      </c>
      <c r="BM2553" s="170" t="s">
        <v>2886</v>
      </c>
    </row>
    <row r="2554" spans="1:65" s="2" customFormat="1" ht="16.5" customHeight="1">
      <c r="A2554" s="33"/>
      <c r="B2554" s="158"/>
      <c r="C2554" s="159" t="s">
        <v>2887</v>
      </c>
      <c r="D2554" s="159" t="s">
        <v>152</v>
      </c>
      <c r="E2554" s="160" t="s">
        <v>2888</v>
      </c>
      <c r="F2554" s="161" t="s">
        <v>2889</v>
      </c>
      <c r="G2554" s="162" t="s">
        <v>350</v>
      </c>
      <c r="H2554" s="163">
        <v>12</v>
      </c>
      <c r="I2554" s="164"/>
      <c r="J2554" s="163">
        <f t="shared" si="150"/>
        <v>0</v>
      </c>
      <c r="K2554" s="165"/>
      <c r="L2554" s="34"/>
      <c r="M2554" s="166" t="s">
        <v>1</v>
      </c>
      <c r="N2554" s="167" t="s">
        <v>42</v>
      </c>
      <c r="O2554" s="59"/>
      <c r="P2554" s="168">
        <f t="shared" si="151"/>
        <v>0</v>
      </c>
      <c r="Q2554" s="168">
        <v>0</v>
      </c>
      <c r="R2554" s="168">
        <f t="shared" si="152"/>
        <v>0</v>
      </c>
      <c r="S2554" s="168">
        <v>0</v>
      </c>
      <c r="T2554" s="169">
        <f t="shared" si="153"/>
        <v>0</v>
      </c>
      <c r="U2554" s="33"/>
      <c r="V2554" s="33"/>
      <c r="W2554" s="33"/>
      <c r="X2554" s="33"/>
      <c r="Y2554" s="33"/>
      <c r="Z2554" s="33"/>
      <c r="AA2554" s="33"/>
      <c r="AB2554" s="33"/>
      <c r="AC2554" s="33"/>
      <c r="AD2554" s="33"/>
      <c r="AE2554" s="33"/>
      <c r="AR2554" s="170" t="s">
        <v>2681</v>
      </c>
      <c r="AT2554" s="170" t="s">
        <v>152</v>
      </c>
      <c r="AU2554" s="170" t="s">
        <v>157</v>
      </c>
      <c r="AY2554" s="18" t="s">
        <v>150</v>
      </c>
      <c r="BE2554" s="171">
        <f t="shared" si="154"/>
        <v>0</v>
      </c>
      <c r="BF2554" s="171">
        <f t="shared" si="155"/>
        <v>0</v>
      </c>
      <c r="BG2554" s="171">
        <f t="shared" si="156"/>
        <v>0</v>
      </c>
      <c r="BH2554" s="171">
        <f t="shared" si="157"/>
        <v>0</v>
      </c>
      <c r="BI2554" s="171">
        <f t="shared" si="158"/>
        <v>0</v>
      </c>
      <c r="BJ2554" s="18" t="s">
        <v>157</v>
      </c>
      <c r="BK2554" s="172">
        <f t="shared" si="159"/>
        <v>0</v>
      </c>
      <c r="BL2554" s="18" t="s">
        <v>2681</v>
      </c>
      <c r="BM2554" s="170" t="s">
        <v>2890</v>
      </c>
    </row>
    <row r="2555" spans="1:65" s="2" customFormat="1" ht="16.5" customHeight="1">
      <c r="A2555" s="33"/>
      <c r="B2555" s="158"/>
      <c r="C2555" s="159" t="s">
        <v>2891</v>
      </c>
      <c r="D2555" s="159" t="s">
        <v>152</v>
      </c>
      <c r="E2555" s="160" t="s">
        <v>2892</v>
      </c>
      <c r="F2555" s="161" t="s">
        <v>2893</v>
      </c>
      <c r="G2555" s="162" t="s">
        <v>350</v>
      </c>
      <c r="H2555" s="163">
        <v>4</v>
      </c>
      <c r="I2555" s="164"/>
      <c r="J2555" s="163">
        <f t="shared" si="150"/>
        <v>0</v>
      </c>
      <c r="K2555" s="165"/>
      <c r="L2555" s="34"/>
      <c r="M2555" s="166" t="s">
        <v>1</v>
      </c>
      <c r="N2555" s="167" t="s">
        <v>42</v>
      </c>
      <c r="O2555" s="59"/>
      <c r="P2555" s="168">
        <f t="shared" si="151"/>
        <v>0</v>
      </c>
      <c r="Q2555" s="168">
        <v>0</v>
      </c>
      <c r="R2555" s="168">
        <f t="shared" si="152"/>
        <v>0</v>
      </c>
      <c r="S2555" s="168">
        <v>0</v>
      </c>
      <c r="T2555" s="169">
        <f t="shared" si="153"/>
        <v>0</v>
      </c>
      <c r="U2555" s="33"/>
      <c r="V2555" s="33"/>
      <c r="W2555" s="33"/>
      <c r="X2555" s="33"/>
      <c r="Y2555" s="33"/>
      <c r="Z2555" s="33"/>
      <c r="AA2555" s="33"/>
      <c r="AB2555" s="33"/>
      <c r="AC2555" s="33"/>
      <c r="AD2555" s="33"/>
      <c r="AE2555" s="33"/>
      <c r="AR2555" s="170" t="s">
        <v>2681</v>
      </c>
      <c r="AT2555" s="170" t="s">
        <v>152</v>
      </c>
      <c r="AU2555" s="170" t="s">
        <v>157</v>
      </c>
      <c r="AY2555" s="18" t="s">
        <v>150</v>
      </c>
      <c r="BE2555" s="171">
        <f t="shared" si="154"/>
        <v>0</v>
      </c>
      <c r="BF2555" s="171">
        <f t="shared" si="155"/>
        <v>0</v>
      </c>
      <c r="BG2555" s="171">
        <f t="shared" si="156"/>
        <v>0</v>
      </c>
      <c r="BH2555" s="171">
        <f t="shared" si="157"/>
        <v>0</v>
      </c>
      <c r="BI2555" s="171">
        <f t="shared" si="158"/>
        <v>0</v>
      </c>
      <c r="BJ2555" s="18" t="s">
        <v>157</v>
      </c>
      <c r="BK2555" s="172">
        <f t="shared" si="159"/>
        <v>0</v>
      </c>
      <c r="BL2555" s="18" t="s">
        <v>2681</v>
      </c>
      <c r="BM2555" s="170" t="s">
        <v>2894</v>
      </c>
    </row>
    <row r="2556" spans="1:65" s="2" customFormat="1" ht="24" customHeight="1">
      <c r="A2556" s="33"/>
      <c r="B2556" s="158"/>
      <c r="C2556" s="159" t="s">
        <v>2895</v>
      </c>
      <c r="D2556" s="159" t="s">
        <v>152</v>
      </c>
      <c r="E2556" s="160" t="s">
        <v>2896</v>
      </c>
      <c r="F2556" s="161" t="s">
        <v>2897</v>
      </c>
      <c r="G2556" s="162" t="s">
        <v>2346</v>
      </c>
      <c r="H2556" s="163">
        <v>1</v>
      </c>
      <c r="I2556" s="164"/>
      <c r="J2556" s="163">
        <f t="shared" si="150"/>
        <v>0</v>
      </c>
      <c r="K2556" s="165"/>
      <c r="L2556" s="34"/>
      <c r="M2556" s="166" t="s">
        <v>1</v>
      </c>
      <c r="N2556" s="167" t="s">
        <v>42</v>
      </c>
      <c r="O2556" s="59"/>
      <c r="P2556" s="168">
        <f t="shared" si="151"/>
        <v>0</v>
      </c>
      <c r="Q2556" s="168">
        <v>0</v>
      </c>
      <c r="R2556" s="168">
        <f t="shared" si="152"/>
        <v>0</v>
      </c>
      <c r="S2556" s="168">
        <v>0</v>
      </c>
      <c r="T2556" s="169">
        <f t="shared" si="153"/>
        <v>0</v>
      </c>
      <c r="U2556" s="33"/>
      <c r="V2556" s="33"/>
      <c r="W2556" s="33"/>
      <c r="X2556" s="33"/>
      <c r="Y2556" s="33"/>
      <c r="Z2556" s="33"/>
      <c r="AA2556" s="33"/>
      <c r="AB2556" s="33"/>
      <c r="AC2556" s="33"/>
      <c r="AD2556" s="33"/>
      <c r="AE2556" s="33"/>
      <c r="AR2556" s="170" t="s">
        <v>2681</v>
      </c>
      <c r="AT2556" s="170" t="s">
        <v>152</v>
      </c>
      <c r="AU2556" s="170" t="s">
        <v>157</v>
      </c>
      <c r="AY2556" s="18" t="s">
        <v>150</v>
      </c>
      <c r="BE2556" s="171">
        <f t="shared" si="154"/>
        <v>0</v>
      </c>
      <c r="BF2556" s="171">
        <f t="shared" si="155"/>
        <v>0</v>
      </c>
      <c r="BG2556" s="171">
        <f t="shared" si="156"/>
        <v>0</v>
      </c>
      <c r="BH2556" s="171">
        <f t="shared" si="157"/>
        <v>0</v>
      </c>
      <c r="BI2556" s="171">
        <f t="shared" si="158"/>
        <v>0</v>
      </c>
      <c r="BJ2556" s="18" t="s">
        <v>157</v>
      </c>
      <c r="BK2556" s="172">
        <f t="shared" si="159"/>
        <v>0</v>
      </c>
      <c r="BL2556" s="18" t="s">
        <v>2681</v>
      </c>
      <c r="BM2556" s="170" t="s">
        <v>2898</v>
      </c>
    </row>
    <row r="2557" spans="1:65" s="2" customFormat="1" ht="24" customHeight="1">
      <c r="A2557" s="33"/>
      <c r="B2557" s="158"/>
      <c r="C2557" s="159" t="s">
        <v>2899</v>
      </c>
      <c r="D2557" s="159" t="s">
        <v>152</v>
      </c>
      <c r="E2557" s="160" t="s">
        <v>2900</v>
      </c>
      <c r="F2557" s="161" t="s">
        <v>2901</v>
      </c>
      <c r="G2557" s="162" t="s">
        <v>2346</v>
      </c>
      <c r="H2557" s="163">
        <v>1</v>
      </c>
      <c r="I2557" s="164"/>
      <c r="J2557" s="163">
        <f t="shared" si="150"/>
        <v>0</v>
      </c>
      <c r="K2557" s="165"/>
      <c r="L2557" s="34"/>
      <c r="M2557" s="166" t="s">
        <v>1</v>
      </c>
      <c r="N2557" s="167" t="s">
        <v>42</v>
      </c>
      <c r="O2557" s="59"/>
      <c r="P2557" s="168">
        <f t="shared" si="151"/>
        <v>0</v>
      </c>
      <c r="Q2557" s="168">
        <v>0</v>
      </c>
      <c r="R2557" s="168">
        <f t="shared" si="152"/>
        <v>0</v>
      </c>
      <c r="S2557" s="168">
        <v>0</v>
      </c>
      <c r="T2557" s="169">
        <f t="shared" si="153"/>
        <v>0</v>
      </c>
      <c r="U2557" s="33"/>
      <c r="V2557" s="33"/>
      <c r="W2557" s="33"/>
      <c r="X2557" s="33"/>
      <c r="Y2557" s="33"/>
      <c r="Z2557" s="33"/>
      <c r="AA2557" s="33"/>
      <c r="AB2557" s="33"/>
      <c r="AC2557" s="33"/>
      <c r="AD2557" s="33"/>
      <c r="AE2557" s="33"/>
      <c r="AR2557" s="170" t="s">
        <v>2681</v>
      </c>
      <c r="AT2557" s="170" t="s">
        <v>152</v>
      </c>
      <c r="AU2557" s="170" t="s">
        <v>157</v>
      </c>
      <c r="AY2557" s="18" t="s">
        <v>150</v>
      </c>
      <c r="BE2557" s="171">
        <f t="shared" si="154"/>
        <v>0</v>
      </c>
      <c r="BF2557" s="171">
        <f t="shared" si="155"/>
        <v>0</v>
      </c>
      <c r="BG2557" s="171">
        <f t="shared" si="156"/>
        <v>0</v>
      </c>
      <c r="BH2557" s="171">
        <f t="shared" si="157"/>
        <v>0</v>
      </c>
      <c r="BI2557" s="171">
        <f t="shared" si="158"/>
        <v>0</v>
      </c>
      <c r="BJ2557" s="18" t="s">
        <v>157</v>
      </c>
      <c r="BK2557" s="172">
        <f t="shared" si="159"/>
        <v>0</v>
      </c>
      <c r="BL2557" s="18" t="s">
        <v>2681</v>
      </c>
      <c r="BM2557" s="170" t="s">
        <v>2902</v>
      </c>
    </row>
    <row r="2558" spans="1:65" s="2" customFormat="1" ht="16.5" customHeight="1">
      <c r="A2558" s="33"/>
      <c r="B2558" s="158"/>
      <c r="C2558" s="159" t="s">
        <v>2903</v>
      </c>
      <c r="D2558" s="159" t="s">
        <v>152</v>
      </c>
      <c r="E2558" s="160" t="s">
        <v>2904</v>
      </c>
      <c r="F2558" s="161" t="s">
        <v>2905</v>
      </c>
      <c r="G2558" s="162" t="s">
        <v>2346</v>
      </c>
      <c r="H2558" s="163">
        <v>1</v>
      </c>
      <c r="I2558" s="164"/>
      <c r="J2558" s="163">
        <f t="shared" si="150"/>
        <v>0</v>
      </c>
      <c r="K2558" s="165"/>
      <c r="L2558" s="34"/>
      <c r="M2558" s="166" t="s">
        <v>1</v>
      </c>
      <c r="N2558" s="167" t="s">
        <v>42</v>
      </c>
      <c r="O2558" s="59"/>
      <c r="P2558" s="168">
        <f t="shared" si="151"/>
        <v>0</v>
      </c>
      <c r="Q2558" s="168">
        <v>0</v>
      </c>
      <c r="R2558" s="168">
        <f t="shared" si="152"/>
        <v>0</v>
      </c>
      <c r="S2558" s="168">
        <v>0</v>
      </c>
      <c r="T2558" s="169">
        <f t="shared" si="153"/>
        <v>0</v>
      </c>
      <c r="U2558" s="33"/>
      <c r="V2558" s="33"/>
      <c r="W2558" s="33"/>
      <c r="X2558" s="33"/>
      <c r="Y2558" s="33"/>
      <c r="Z2558" s="33"/>
      <c r="AA2558" s="33"/>
      <c r="AB2558" s="33"/>
      <c r="AC2558" s="33"/>
      <c r="AD2558" s="33"/>
      <c r="AE2558" s="33"/>
      <c r="AR2558" s="170" t="s">
        <v>2681</v>
      </c>
      <c r="AT2558" s="170" t="s">
        <v>152</v>
      </c>
      <c r="AU2558" s="170" t="s">
        <v>157</v>
      </c>
      <c r="AY2558" s="18" t="s">
        <v>150</v>
      </c>
      <c r="BE2558" s="171">
        <f t="shared" si="154"/>
        <v>0</v>
      </c>
      <c r="BF2558" s="171">
        <f t="shared" si="155"/>
        <v>0</v>
      </c>
      <c r="BG2558" s="171">
        <f t="shared" si="156"/>
        <v>0</v>
      </c>
      <c r="BH2558" s="171">
        <f t="shared" si="157"/>
        <v>0</v>
      </c>
      <c r="BI2558" s="171">
        <f t="shared" si="158"/>
        <v>0</v>
      </c>
      <c r="BJ2558" s="18" t="s">
        <v>157</v>
      </c>
      <c r="BK2558" s="172">
        <f t="shared" si="159"/>
        <v>0</v>
      </c>
      <c r="BL2558" s="18" t="s">
        <v>2681</v>
      </c>
      <c r="BM2558" s="170" t="s">
        <v>2906</v>
      </c>
    </row>
    <row r="2559" spans="1:65" s="2" customFormat="1" ht="16.5" customHeight="1">
      <c r="A2559" s="33"/>
      <c r="B2559" s="158"/>
      <c r="C2559" s="159" t="s">
        <v>2907</v>
      </c>
      <c r="D2559" s="159" t="s">
        <v>152</v>
      </c>
      <c r="E2559" s="160" t="s">
        <v>2908</v>
      </c>
      <c r="F2559" s="161" t="s">
        <v>2909</v>
      </c>
      <c r="G2559" s="162" t="s">
        <v>2346</v>
      </c>
      <c r="H2559" s="163">
        <v>5</v>
      </c>
      <c r="I2559" s="164"/>
      <c r="J2559" s="163">
        <f t="shared" si="150"/>
        <v>0</v>
      </c>
      <c r="K2559" s="165"/>
      <c r="L2559" s="34"/>
      <c r="M2559" s="166" t="s">
        <v>1</v>
      </c>
      <c r="N2559" s="167" t="s">
        <v>42</v>
      </c>
      <c r="O2559" s="59"/>
      <c r="P2559" s="168">
        <f t="shared" si="151"/>
        <v>0</v>
      </c>
      <c r="Q2559" s="168">
        <v>0</v>
      </c>
      <c r="R2559" s="168">
        <f t="shared" si="152"/>
        <v>0</v>
      </c>
      <c r="S2559" s="168">
        <v>0</v>
      </c>
      <c r="T2559" s="169">
        <f t="shared" si="153"/>
        <v>0</v>
      </c>
      <c r="U2559" s="33"/>
      <c r="V2559" s="33"/>
      <c r="W2559" s="33"/>
      <c r="X2559" s="33"/>
      <c r="Y2559" s="33"/>
      <c r="Z2559" s="33"/>
      <c r="AA2559" s="33"/>
      <c r="AB2559" s="33"/>
      <c r="AC2559" s="33"/>
      <c r="AD2559" s="33"/>
      <c r="AE2559" s="33"/>
      <c r="AR2559" s="170" t="s">
        <v>2681</v>
      </c>
      <c r="AT2559" s="170" t="s">
        <v>152</v>
      </c>
      <c r="AU2559" s="170" t="s">
        <v>157</v>
      </c>
      <c r="AY2559" s="18" t="s">
        <v>150</v>
      </c>
      <c r="BE2559" s="171">
        <f t="shared" si="154"/>
        <v>0</v>
      </c>
      <c r="BF2559" s="171">
        <f t="shared" si="155"/>
        <v>0</v>
      </c>
      <c r="BG2559" s="171">
        <f t="shared" si="156"/>
        <v>0</v>
      </c>
      <c r="BH2559" s="171">
        <f t="shared" si="157"/>
        <v>0</v>
      </c>
      <c r="BI2559" s="171">
        <f t="shared" si="158"/>
        <v>0</v>
      </c>
      <c r="BJ2559" s="18" t="s">
        <v>157</v>
      </c>
      <c r="BK2559" s="172">
        <f t="shared" si="159"/>
        <v>0</v>
      </c>
      <c r="BL2559" s="18" t="s">
        <v>2681</v>
      </c>
      <c r="BM2559" s="170" t="s">
        <v>2910</v>
      </c>
    </row>
    <row r="2560" spans="1:65" s="2" customFormat="1" ht="16.5" customHeight="1">
      <c r="A2560" s="33"/>
      <c r="B2560" s="158"/>
      <c r="C2560" s="159" t="s">
        <v>2911</v>
      </c>
      <c r="D2560" s="159" t="s">
        <v>152</v>
      </c>
      <c r="E2560" s="160" t="s">
        <v>2912</v>
      </c>
      <c r="F2560" s="161" t="s">
        <v>2913</v>
      </c>
      <c r="G2560" s="162" t="s">
        <v>2346</v>
      </c>
      <c r="H2560" s="163">
        <v>2</v>
      </c>
      <c r="I2560" s="164"/>
      <c r="J2560" s="163">
        <f t="shared" si="150"/>
        <v>0</v>
      </c>
      <c r="K2560" s="165"/>
      <c r="L2560" s="34"/>
      <c r="M2560" s="166" t="s">
        <v>1</v>
      </c>
      <c r="N2560" s="167" t="s">
        <v>42</v>
      </c>
      <c r="O2560" s="59"/>
      <c r="P2560" s="168">
        <f t="shared" si="151"/>
        <v>0</v>
      </c>
      <c r="Q2560" s="168">
        <v>0</v>
      </c>
      <c r="R2560" s="168">
        <f t="shared" si="152"/>
        <v>0</v>
      </c>
      <c r="S2560" s="168">
        <v>0</v>
      </c>
      <c r="T2560" s="169">
        <f t="shared" si="153"/>
        <v>0</v>
      </c>
      <c r="U2560" s="33"/>
      <c r="V2560" s="33"/>
      <c r="W2560" s="33"/>
      <c r="X2560" s="33"/>
      <c r="Y2560" s="33"/>
      <c r="Z2560" s="33"/>
      <c r="AA2560" s="33"/>
      <c r="AB2560" s="33"/>
      <c r="AC2560" s="33"/>
      <c r="AD2560" s="33"/>
      <c r="AE2560" s="33"/>
      <c r="AR2560" s="170" t="s">
        <v>2681</v>
      </c>
      <c r="AT2560" s="170" t="s">
        <v>152</v>
      </c>
      <c r="AU2560" s="170" t="s">
        <v>157</v>
      </c>
      <c r="AY2560" s="18" t="s">
        <v>150</v>
      </c>
      <c r="BE2560" s="171">
        <f t="shared" si="154"/>
        <v>0</v>
      </c>
      <c r="BF2560" s="171">
        <f t="shared" si="155"/>
        <v>0</v>
      </c>
      <c r="BG2560" s="171">
        <f t="shared" si="156"/>
        <v>0</v>
      </c>
      <c r="BH2560" s="171">
        <f t="shared" si="157"/>
        <v>0</v>
      </c>
      <c r="BI2560" s="171">
        <f t="shared" si="158"/>
        <v>0</v>
      </c>
      <c r="BJ2560" s="18" t="s">
        <v>157</v>
      </c>
      <c r="BK2560" s="172">
        <f t="shared" si="159"/>
        <v>0</v>
      </c>
      <c r="BL2560" s="18" t="s">
        <v>2681</v>
      </c>
      <c r="BM2560" s="170" t="s">
        <v>2914</v>
      </c>
    </row>
    <row r="2561" spans="1:65" s="2" customFormat="1" ht="36" customHeight="1">
      <c r="A2561" s="33"/>
      <c r="B2561" s="158"/>
      <c r="C2561" s="159" t="s">
        <v>2915</v>
      </c>
      <c r="D2561" s="159" t="s">
        <v>152</v>
      </c>
      <c r="E2561" s="160" t="s">
        <v>2916</v>
      </c>
      <c r="F2561" s="161" t="s">
        <v>2917</v>
      </c>
      <c r="G2561" s="162" t="s">
        <v>459</v>
      </c>
      <c r="H2561" s="163">
        <v>28</v>
      </c>
      <c r="I2561" s="164"/>
      <c r="J2561" s="163">
        <f t="shared" si="150"/>
        <v>0</v>
      </c>
      <c r="K2561" s="165"/>
      <c r="L2561" s="34"/>
      <c r="M2561" s="166" t="s">
        <v>1</v>
      </c>
      <c r="N2561" s="167" t="s">
        <v>42</v>
      </c>
      <c r="O2561" s="59"/>
      <c r="P2561" s="168">
        <f t="shared" si="151"/>
        <v>0</v>
      </c>
      <c r="Q2561" s="168">
        <v>0</v>
      </c>
      <c r="R2561" s="168">
        <f t="shared" si="152"/>
        <v>0</v>
      </c>
      <c r="S2561" s="168">
        <v>0</v>
      </c>
      <c r="T2561" s="169">
        <f t="shared" si="153"/>
        <v>0</v>
      </c>
      <c r="U2561" s="33"/>
      <c r="V2561" s="33"/>
      <c r="W2561" s="33"/>
      <c r="X2561" s="33"/>
      <c r="Y2561" s="33"/>
      <c r="Z2561" s="33"/>
      <c r="AA2561" s="33"/>
      <c r="AB2561" s="33"/>
      <c r="AC2561" s="33"/>
      <c r="AD2561" s="33"/>
      <c r="AE2561" s="33"/>
      <c r="AR2561" s="170" t="s">
        <v>2681</v>
      </c>
      <c r="AT2561" s="170" t="s">
        <v>152</v>
      </c>
      <c r="AU2561" s="170" t="s">
        <v>157</v>
      </c>
      <c r="AY2561" s="18" t="s">
        <v>150</v>
      </c>
      <c r="BE2561" s="171">
        <f t="shared" si="154"/>
        <v>0</v>
      </c>
      <c r="BF2561" s="171">
        <f t="shared" si="155"/>
        <v>0</v>
      </c>
      <c r="BG2561" s="171">
        <f t="shared" si="156"/>
        <v>0</v>
      </c>
      <c r="BH2561" s="171">
        <f t="shared" si="157"/>
        <v>0</v>
      </c>
      <c r="BI2561" s="171">
        <f t="shared" si="158"/>
        <v>0</v>
      </c>
      <c r="BJ2561" s="18" t="s">
        <v>157</v>
      </c>
      <c r="BK2561" s="172">
        <f t="shared" si="159"/>
        <v>0</v>
      </c>
      <c r="BL2561" s="18" t="s">
        <v>2681</v>
      </c>
      <c r="BM2561" s="170" t="s">
        <v>2918</v>
      </c>
    </row>
    <row r="2562" spans="1:65" s="2" customFormat="1" ht="36" customHeight="1">
      <c r="A2562" s="33"/>
      <c r="B2562" s="158"/>
      <c r="C2562" s="159" t="s">
        <v>2919</v>
      </c>
      <c r="D2562" s="159" t="s">
        <v>152</v>
      </c>
      <c r="E2562" s="160" t="s">
        <v>2920</v>
      </c>
      <c r="F2562" s="161" t="s">
        <v>2921</v>
      </c>
      <c r="G2562" s="162" t="s">
        <v>459</v>
      </c>
      <c r="H2562" s="163">
        <v>42</v>
      </c>
      <c r="I2562" s="164"/>
      <c r="J2562" s="163">
        <f t="shared" si="150"/>
        <v>0</v>
      </c>
      <c r="K2562" s="165"/>
      <c r="L2562" s="34"/>
      <c r="M2562" s="166" t="s">
        <v>1</v>
      </c>
      <c r="N2562" s="167" t="s">
        <v>42</v>
      </c>
      <c r="O2562" s="59"/>
      <c r="P2562" s="168">
        <f t="shared" si="151"/>
        <v>0</v>
      </c>
      <c r="Q2562" s="168">
        <v>0</v>
      </c>
      <c r="R2562" s="168">
        <f t="shared" si="152"/>
        <v>0</v>
      </c>
      <c r="S2562" s="168">
        <v>0</v>
      </c>
      <c r="T2562" s="169">
        <f t="shared" si="153"/>
        <v>0</v>
      </c>
      <c r="U2562" s="33"/>
      <c r="V2562" s="33"/>
      <c r="W2562" s="33"/>
      <c r="X2562" s="33"/>
      <c r="Y2562" s="33"/>
      <c r="Z2562" s="33"/>
      <c r="AA2562" s="33"/>
      <c r="AB2562" s="33"/>
      <c r="AC2562" s="33"/>
      <c r="AD2562" s="33"/>
      <c r="AE2562" s="33"/>
      <c r="AR2562" s="170" t="s">
        <v>2681</v>
      </c>
      <c r="AT2562" s="170" t="s">
        <v>152</v>
      </c>
      <c r="AU2562" s="170" t="s">
        <v>157</v>
      </c>
      <c r="AY2562" s="18" t="s">
        <v>150</v>
      </c>
      <c r="BE2562" s="171">
        <f t="shared" si="154"/>
        <v>0</v>
      </c>
      <c r="BF2562" s="171">
        <f t="shared" si="155"/>
        <v>0</v>
      </c>
      <c r="BG2562" s="171">
        <f t="shared" si="156"/>
        <v>0</v>
      </c>
      <c r="BH2562" s="171">
        <f t="shared" si="157"/>
        <v>0</v>
      </c>
      <c r="BI2562" s="171">
        <f t="shared" si="158"/>
        <v>0</v>
      </c>
      <c r="BJ2562" s="18" t="s">
        <v>157</v>
      </c>
      <c r="BK2562" s="172">
        <f t="shared" si="159"/>
        <v>0</v>
      </c>
      <c r="BL2562" s="18" t="s">
        <v>2681</v>
      </c>
      <c r="BM2562" s="170" t="s">
        <v>2922</v>
      </c>
    </row>
    <row r="2563" spans="1:65" s="2" customFormat="1" ht="36" customHeight="1">
      <c r="A2563" s="33"/>
      <c r="B2563" s="158"/>
      <c r="C2563" s="159" t="s">
        <v>2923</v>
      </c>
      <c r="D2563" s="159" t="s">
        <v>152</v>
      </c>
      <c r="E2563" s="160" t="s">
        <v>2924</v>
      </c>
      <c r="F2563" s="161" t="s">
        <v>2925</v>
      </c>
      <c r="G2563" s="162" t="s">
        <v>459</v>
      </c>
      <c r="H2563" s="163">
        <v>10</v>
      </c>
      <c r="I2563" s="164"/>
      <c r="J2563" s="163">
        <f t="shared" si="150"/>
        <v>0</v>
      </c>
      <c r="K2563" s="165"/>
      <c r="L2563" s="34"/>
      <c r="M2563" s="166" t="s">
        <v>1</v>
      </c>
      <c r="N2563" s="167" t="s">
        <v>42</v>
      </c>
      <c r="O2563" s="59"/>
      <c r="P2563" s="168">
        <f t="shared" si="151"/>
        <v>0</v>
      </c>
      <c r="Q2563" s="168">
        <v>0</v>
      </c>
      <c r="R2563" s="168">
        <f t="shared" si="152"/>
        <v>0</v>
      </c>
      <c r="S2563" s="168">
        <v>0</v>
      </c>
      <c r="T2563" s="169">
        <f t="shared" si="153"/>
        <v>0</v>
      </c>
      <c r="U2563" s="33"/>
      <c r="V2563" s="33"/>
      <c r="W2563" s="33"/>
      <c r="X2563" s="33"/>
      <c r="Y2563" s="33"/>
      <c r="Z2563" s="33"/>
      <c r="AA2563" s="33"/>
      <c r="AB2563" s="33"/>
      <c r="AC2563" s="33"/>
      <c r="AD2563" s="33"/>
      <c r="AE2563" s="33"/>
      <c r="AR2563" s="170" t="s">
        <v>2681</v>
      </c>
      <c r="AT2563" s="170" t="s">
        <v>152</v>
      </c>
      <c r="AU2563" s="170" t="s">
        <v>157</v>
      </c>
      <c r="AY2563" s="18" t="s">
        <v>150</v>
      </c>
      <c r="BE2563" s="171">
        <f t="shared" si="154"/>
        <v>0</v>
      </c>
      <c r="BF2563" s="171">
        <f t="shared" si="155"/>
        <v>0</v>
      </c>
      <c r="BG2563" s="171">
        <f t="shared" si="156"/>
        <v>0</v>
      </c>
      <c r="BH2563" s="171">
        <f t="shared" si="157"/>
        <v>0</v>
      </c>
      <c r="BI2563" s="171">
        <f t="shared" si="158"/>
        <v>0</v>
      </c>
      <c r="BJ2563" s="18" t="s">
        <v>157</v>
      </c>
      <c r="BK2563" s="172">
        <f t="shared" si="159"/>
        <v>0</v>
      </c>
      <c r="BL2563" s="18" t="s">
        <v>2681</v>
      </c>
      <c r="BM2563" s="170" t="s">
        <v>2926</v>
      </c>
    </row>
    <row r="2564" spans="1:65" s="2" customFormat="1" ht="36" customHeight="1">
      <c r="A2564" s="33"/>
      <c r="B2564" s="158"/>
      <c r="C2564" s="159" t="s">
        <v>2927</v>
      </c>
      <c r="D2564" s="159" t="s">
        <v>152</v>
      </c>
      <c r="E2564" s="160" t="s">
        <v>2928</v>
      </c>
      <c r="F2564" s="161" t="s">
        <v>2929</v>
      </c>
      <c r="G2564" s="162" t="s">
        <v>459</v>
      </c>
      <c r="H2564" s="163">
        <v>8</v>
      </c>
      <c r="I2564" s="164"/>
      <c r="J2564" s="163">
        <f t="shared" si="150"/>
        <v>0</v>
      </c>
      <c r="K2564" s="165"/>
      <c r="L2564" s="34"/>
      <c r="M2564" s="166" t="s">
        <v>1</v>
      </c>
      <c r="N2564" s="167" t="s">
        <v>42</v>
      </c>
      <c r="O2564" s="59"/>
      <c r="P2564" s="168">
        <f t="shared" si="151"/>
        <v>0</v>
      </c>
      <c r="Q2564" s="168">
        <v>0</v>
      </c>
      <c r="R2564" s="168">
        <f t="shared" si="152"/>
        <v>0</v>
      </c>
      <c r="S2564" s="168">
        <v>0</v>
      </c>
      <c r="T2564" s="169">
        <f t="shared" si="153"/>
        <v>0</v>
      </c>
      <c r="U2564" s="33"/>
      <c r="V2564" s="33"/>
      <c r="W2564" s="33"/>
      <c r="X2564" s="33"/>
      <c r="Y2564" s="33"/>
      <c r="Z2564" s="33"/>
      <c r="AA2564" s="33"/>
      <c r="AB2564" s="33"/>
      <c r="AC2564" s="33"/>
      <c r="AD2564" s="33"/>
      <c r="AE2564" s="33"/>
      <c r="AR2564" s="170" t="s">
        <v>2681</v>
      </c>
      <c r="AT2564" s="170" t="s">
        <v>152</v>
      </c>
      <c r="AU2564" s="170" t="s">
        <v>157</v>
      </c>
      <c r="AY2564" s="18" t="s">
        <v>150</v>
      </c>
      <c r="BE2564" s="171">
        <f t="shared" si="154"/>
        <v>0</v>
      </c>
      <c r="BF2564" s="171">
        <f t="shared" si="155"/>
        <v>0</v>
      </c>
      <c r="BG2564" s="171">
        <f t="shared" si="156"/>
        <v>0</v>
      </c>
      <c r="BH2564" s="171">
        <f t="shared" si="157"/>
        <v>0</v>
      </c>
      <c r="BI2564" s="171">
        <f t="shared" si="158"/>
        <v>0</v>
      </c>
      <c r="BJ2564" s="18" t="s">
        <v>157</v>
      </c>
      <c r="BK2564" s="172">
        <f t="shared" si="159"/>
        <v>0</v>
      </c>
      <c r="BL2564" s="18" t="s">
        <v>2681</v>
      </c>
      <c r="BM2564" s="170" t="s">
        <v>2930</v>
      </c>
    </row>
    <row r="2565" spans="1:65" s="2" customFormat="1" ht="36" customHeight="1">
      <c r="A2565" s="33"/>
      <c r="B2565" s="158"/>
      <c r="C2565" s="159" t="s">
        <v>2931</v>
      </c>
      <c r="D2565" s="159" t="s">
        <v>152</v>
      </c>
      <c r="E2565" s="160" t="s">
        <v>2932</v>
      </c>
      <c r="F2565" s="161" t="s">
        <v>2933</v>
      </c>
      <c r="G2565" s="162" t="s">
        <v>459</v>
      </c>
      <c r="H2565" s="163">
        <v>4</v>
      </c>
      <c r="I2565" s="164"/>
      <c r="J2565" s="163">
        <f t="shared" si="150"/>
        <v>0</v>
      </c>
      <c r="K2565" s="165"/>
      <c r="L2565" s="34"/>
      <c r="M2565" s="166" t="s">
        <v>1</v>
      </c>
      <c r="N2565" s="167" t="s">
        <v>42</v>
      </c>
      <c r="O2565" s="59"/>
      <c r="P2565" s="168">
        <f t="shared" si="151"/>
        <v>0</v>
      </c>
      <c r="Q2565" s="168">
        <v>0</v>
      </c>
      <c r="R2565" s="168">
        <f t="shared" si="152"/>
        <v>0</v>
      </c>
      <c r="S2565" s="168">
        <v>0</v>
      </c>
      <c r="T2565" s="169">
        <f t="shared" si="153"/>
        <v>0</v>
      </c>
      <c r="U2565" s="33"/>
      <c r="V2565" s="33"/>
      <c r="W2565" s="33"/>
      <c r="X2565" s="33"/>
      <c r="Y2565" s="33"/>
      <c r="Z2565" s="33"/>
      <c r="AA2565" s="33"/>
      <c r="AB2565" s="33"/>
      <c r="AC2565" s="33"/>
      <c r="AD2565" s="33"/>
      <c r="AE2565" s="33"/>
      <c r="AR2565" s="170" t="s">
        <v>2681</v>
      </c>
      <c r="AT2565" s="170" t="s">
        <v>152</v>
      </c>
      <c r="AU2565" s="170" t="s">
        <v>157</v>
      </c>
      <c r="AY2565" s="18" t="s">
        <v>150</v>
      </c>
      <c r="BE2565" s="171">
        <f t="shared" si="154"/>
        <v>0</v>
      </c>
      <c r="BF2565" s="171">
        <f t="shared" si="155"/>
        <v>0</v>
      </c>
      <c r="BG2565" s="171">
        <f t="shared" si="156"/>
        <v>0</v>
      </c>
      <c r="BH2565" s="171">
        <f t="shared" si="157"/>
        <v>0</v>
      </c>
      <c r="BI2565" s="171">
        <f t="shared" si="158"/>
        <v>0</v>
      </c>
      <c r="BJ2565" s="18" t="s">
        <v>157</v>
      </c>
      <c r="BK2565" s="172">
        <f t="shared" si="159"/>
        <v>0</v>
      </c>
      <c r="BL2565" s="18" t="s">
        <v>2681</v>
      </c>
      <c r="BM2565" s="170" t="s">
        <v>2934</v>
      </c>
    </row>
    <row r="2566" spans="1:65" s="2" customFormat="1" ht="24" customHeight="1">
      <c r="A2566" s="33"/>
      <c r="B2566" s="158"/>
      <c r="C2566" s="159" t="s">
        <v>2935</v>
      </c>
      <c r="D2566" s="159" t="s">
        <v>152</v>
      </c>
      <c r="E2566" s="160" t="s">
        <v>2936</v>
      </c>
      <c r="F2566" s="161" t="s">
        <v>2937</v>
      </c>
      <c r="G2566" s="162" t="s">
        <v>459</v>
      </c>
      <c r="H2566" s="163">
        <v>30</v>
      </c>
      <c r="I2566" s="164"/>
      <c r="J2566" s="163">
        <f t="shared" si="150"/>
        <v>0</v>
      </c>
      <c r="K2566" s="165"/>
      <c r="L2566" s="34"/>
      <c r="M2566" s="166" t="s">
        <v>1</v>
      </c>
      <c r="N2566" s="167" t="s">
        <v>42</v>
      </c>
      <c r="O2566" s="59"/>
      <c r="P2566" s="168">
        <f t="shared" si="151"/>
        <v>0</v>
      </c>
      <c r="Q2566" s="168">
        <v>0</v>
      </c>
      <c r="R2566" s="168">
        <f t="shared" si="152"/>
        <v>0</v>
      </c>
      <c r="S2566" s="168">
        <v>0</v>
      </c>
      <c r="T2566" s="169">
        <f t="shared" si="153"/>
        <v>0</v>
      </c>
      <c r="U2566" s="33"/>
      <c r="V2566" s="33"/>
      <c r="W2566" s="33"/>
      <c r="X2566" s="33"/>
      <c r="Y2566" s="33"/>
      <c r="Z2566" s="33"/>
      <c r="AA2566" s="33"/>
      <c r="AB2566" s="33"/>
      <c r="AC2566" s="33"/>
      <c r="AD2566" s="33"/>
      <c r="AE2566" s="33"/>
      <c r="AR2566" s="170" t="s">
        <v>2681</v>
      </c>
      <c r="AT2566" s="170" t="s">
        <v>152</v>
      </c>
      <c r="AU2566" s="170" t="s">
        <v>157</v>
      </c>
      <c r="AY2566" s="18" t="s">
        <v>150</v>
      </c>
      <c r="BE2566" s="171">
        <f t="shared" si="154"/>
        <v>0</v>
      </c>
      <c r="BF2566" s="171">
        <f t="shared" si="155"/>
        <v>0</v>
      </c>
      <c r="BG2566" s="171">
        <f t="shared" si="156"/>
        <v>0</v>
      </c>
      <c r="BH2566" s="171">
        <f t="shared" si="157"/>
        <v>0</v>
      </c>
      <c r="BI2566" s="171">
        <f t="shared" si="158"/>
        <v>0</v>
      </c>
      <c r="BJ2566" s="18" t="s">
        <v>157</v>
      </c>
      <c r="BK2566" s="172">
        <f t="shared" si="159"/>
        <v>0</v>
      </c>
      <c r="BL2566" s="18" t="s">
        <v>2681</v>
      </c>
      <c r="BM2566" s="170" t="s">
        <v>2938</v>
      </c>
    </row>
    <row r="2567" spans="1:65" s="2" customFormat="1" ht="16.5" customHeight="1">
      <c r="A2567" s="33"/>
      <c r="B2567" s="158"/>
      <c r="C2567" s="159" t="s">
        <v>2939</v>
      </c>
      <c r="D2567" s="159" t="s">
        <v>152</v>
      </c>
      <c r="E2567" s="160" t="s">
        <v>2940</v>
      </c>
      <c r="F2567" s="161" t="s">
        <v>2941</v>
      </c>
      <c r="G2567" s="162" t="s">
        <v>350</v>
      </c>
      <c r="H2567" s="163">
        <v>10</v>
      </c>
      <c r="I2567" s="164"/>
      <c r="J2567" s="163">
        <f t="shared" si="150"/>
        <v>0</v>
      </c>
      <c r="K2567" s="165"/>
      <c r="L2567" s="34"/>
      <c r="M2567" s="166" t="s">
        <v>1</v>
      </c>
      <c r="N2567" s="167" t="s">
        <v>42</v>
      </c>
      <c r="O2567" s="59"/>
      <c r="P2567" s="168">
        <f t="shared" si="151"/>
        <v>0</v>
      </c>
      <c r="Q2567" s="168">
        <v>0</v>
      </c>
      <c r="R2567" s="168">
        <f t="shared" si="152"/>
        <v>0</v>
      </c>
      <c r="S2567" s="168">
        <v>0</v>
      </c>
      <c r="T2567" s="169">
        <f t="shared" si="153"/>
        <v>0</v>
      </c>
      <c r="U2567" s="33"/>
      <c r="V2567" s="33"/>
      <c r="W2567" s="33"/>
      <c r="X2567" s="33"/>
      <c r="Y2567" s="33"/>
      <c r="Z2567" s="33"/>
      <c r="AA2567" s="33"/>
      <c r="AB2567" s="33"/>
      <c r="AC2567" s="33"/>
      <c r="AD2567" s="33"/>
      <c r="AE2567" s="33"/>
      <c r="AR2567" s="170" t="s">
        <v>2681</v>
      </c>
      <c r="AT2567" s="170" t="s">
        <v>152</v>
      </c>
      <c r="AU2567" s="170" t="s">
        <v>157</v>
      </c>
      <c r="AY2567" s="18" t="s">
        <v>150</v>
      </c>
      <c r="BE2567" s="171">
        <f t="shared" si="154"/>
        <v>0</v>
      </c>
      <c r="BF2567" s="171">
        <f t="shared" si="155"/>
        <v>0</v>
      </c>
      <c r="BG2567" s="171">
        <f t="shared" si="156"/>
        <v>0</v>
      </c>
      <c r="BH2567" s="171">
        <f t="shared" si="157"/>
        <v>0</v>
      </c>
      <c r="BI2567" s="171">
        <f t="shared" si="158"/>
        <v>0</v>
      </c>
      <c r="BJ2567" s="18" t="s">
        <v>157</v>
      </c>
      <c r="BK2567" s="172">
        <f t="shared" si="159"/>
        <v>0</v>
      </c>
      <c r="BL2567" s="18" t="s">
        <v>2681</v>
      </c>
      <c r="BM2567" s="170" t="s">
        <v>2942</v>
      </c>
    </row>
    <row r="2568" spans="1:65" s="2" customFormat="1" ht="16.5" customHeight="1">
      <c r="A2568" s="33"/>
      <c r="B2568" s="158"/>
      <c r="C2568" s="159" t="s">
        <v>2943</v>
      </c>
      <c r="D2568" s="159" t="s">
        <v>152</v>
      </c>
      <c r="E2568" s="160" t="s">
        <v>2944</v>
      </c>
      <c r="F2568" s="161" t="s">
        <v>2945</v>
      </c>
      <c r="G2568" s="162" t="s">
        <v>350</v>
      </c>
      <c r="H2568" s="163">
        <v>2</v>
      </c>
      <c r="I2568" s="164"/>
      <c r="J2568" s="163">
        <f t="shared" si="150"/>
        <v>0</v>
      </c>
      <c r="K2568" s="165"/>
      <c r="L2568" s="34"/>
      <c r="M2568" s="166" t="s">
        <v>1</v>
      </c>
      <c r="N2568" s="167" t="s">
        <v>42</v>
      </c>
      <c r="O2568" s="59"/>
      <c r="P2568" s="168">
        <f t="shared" si="151"/>
        <v>0</v>
      </c>
      <c r="Q2568" s="168">
        <v>0</v>
      </c>
      <c r="R2568" s="168">
        <f t="shared" si="152"/>
        <v>0</v>
      </c>
      <c r="S2568" s="168">
        <v>0</v>
      </c>
      <c r="T2568" s="169">
        <f t="shared" si="153"/>
        <v>0</v>
      </c>
      <c r="U2568" s="33"/>
      <c r="V2568" s="33"/>
      <c r="W2568" s="33"/>
      <c r="X2568" s="33"/>
      <c r="Y2568" s="33"/>
      <c r="Z2568" s="33"/>
      <c r="AA2568" s="33"/>
      <c r="AB2568" s="33"/>
      <c r="AC2568" s="33"/>
      <c r="AD2568" s="33"/>
      <c r="AE2568" s="33"/>
      <c r="AR2568" s="170" t="s">
        <v>2681</v>
      </c>
      <c r="AT2568" s="170" t="s">
        <v>152</v>
      </c>
      <c r="AU2568" s="170" t="s">
        <v>157</v>
      </c>
      <c r="AY2568" s="18" t="s">
        <v>150</v>
      </c>
      <c r="BE2568" s="171">
        <f t="shared" si="154"/>
        <v>0</v>
      </c>
      <c r="BF2568" s="171">
        <f t="shared" si="155"/>
        <v>0</v>
      </c>
      <c r="BG2568" s="171">
        <f t="shared" si="156"/>
        <v>0</v>
      </c>
      <c r="BH2568" s="171">
        <f t="shared" si="157"/>
        <v>0</v>
      </c>
      <c r="BI2568" s="171">
        <f t="shared" si="158"/>
        <v>0</v>
      </c>
      <c r="BJ2568" s="18" t="s">
        <v>157</v>
      </c>
      <c r="BK2568" s="172">
        <f t="shared" si="159"/>
        <v>0</v>
      </c>
      <c r="BL2568" s="18" t="s">
        <v>2681</v>
      </c>
      <c r="BM2568" s="170" t="s">
        <v>2946</v>
      </c>
    </row>
    <row r="2569" spans="1:65" s="2" customFormat="1" ht="16.5" customHeight="1">
      <c r="A2569" s="33"/>
      <c r="B2569" s="158"/>
      <c r="C2569" s="159" t="s">
        <v>2947</v>
      </c>
      <c r="D2569" s="159" t="s">
        <v>152</v>
      </c>
      <c r="E2569" s="160" t="s">
        <v>2948</v>
      </c>
      <c r="F2569" s="161" t="s">
        <v>2949</v>
      </c>
      <c r="G2569" s="162" t="s">
        <v>2346</v>
      </c>
      <c r="H2569" s="163">
        <v>4</v>
      </c>
      <c r="I2569" s="164"/>
      <c r="J2569" s="163">
        <f t="shared" si="150"/>
        <v>0</v>
      </c>
      <c r="K2569" s="165"/>
      <c r="L2569" s="34"/>
      <c r="M2569" s="166" t="s">
        <v>1</v>
      </c>
      <c r="N2569" s="167" t="s">
        <v>42</v>
      </c>
      <c r="O2569" s="59"/>
      <c r="P2569" s="168">
        <f t="shared" si="151"/>
        <v>0</v>
      </c>
      <c r="Q2569" s="168">
        <v>0</v>
      </c>
      <c r="R2569" s="168">
        <f t="shared" si="152"/>
        <v>0</v>
      </c>
      <c r="S2569" s="168">
        <v>0</v>
      </c>
      <c r="T2569" s="169">
        <f t="shared" si="153"/>
        <v>0</v>
      </c>
      <c r="U2569" s="33"/>
      <c r="V2569" s="33"/>
      <c r="W2569" s="33"/>
      <c r="X2569" s="33"/>
      <c r="Y2569" s="33"/>
      <c r="Z2569" s="33"/>
      <c r="AA2569" s="33"/>
      <c r="AB2569" s="33"/>
      <c r="AC2569" s="33"/>
      <c r="AD2569" s="33"/>
      <c r="AE2569" s="33"/>
      <c r="AR2569" s="170" t="s">
        <v>2681</v>
      </c>
      <c r="AT2569" s="170" t="s">
        <v>152</v>
      </c>
      <c r="AU2569" s="170" t="s">
        <v>157</v>
      </c>
      <c r="AY2569" s="18" t="s">
        <v>150</v>
      </c>
      <c r="BE2569" s="171">
        <f t="shared" si="154"/>
        <v>0</v>
      </c>
      <c r="BF2569" s="171">
        <f t="shared" si="155"/>
        <v>0</v>
      </c>
      <c r="BG2569" s="171">
        <f t="shared" si="156"/>
        <v>0</v>
      </c>
      <c r="BH2569" s="171">
        <f t="shared" si="157"/>
        <v>0</v>
      </c>
      <c r="BI2569" s="171">
        <f t="shared" si="158"/>
        <v>0</v>
      </c>
      <c r="BJ2569" s="18" t="s">
        <v>157</v>
      </c>
      <c r="BK2569" s="172">
        <f t="shared" si="159"/>
        <v>0</v>
      </c>
      <c r="BL2569" s="18" t="s">
        <v>2681</v>
      </c>
      <c r="BM2569" s="170" t="s">
        <v>2950</v>
      </c>
    </row>
    <row r="2570" spans="1:65" s="2" customFormat="1" ht="24" customHeight="1">
      <c r="A2570" s="33"/>
      <c r="B2570" s="158"/>
      <c r="C2570" s="159" t="s">
        <v>2951</v>
      </c>
      <c r="D2570" s="159" t="s">
        <v>152</v>
      </c>
      <c r="E2570" s="160" t="s">
        <v>2952</v>
      </c>
      <c r="F2570" s="161" t="s">
        <v>2953</v>
      </c>
      <c r="G2570" s="162" t="s">
        <v>459</v>
      </c>
      <c r="H2570" s="163">
        <v>24</v>
      </c>
      <c r="I2570" s="164"/>
      <c r="J2570" s="163">
        <f t="shared" si="150"/>
        <v>0</v>
      </c>
      <c r="K2570" s="165"/>
      <c r="L2570" s="34"/>
      <c r="M2570" s="166" t="s">
        <v>1</v>
      </c>
      <c r="N2570" s="167" t="s">
        <v>42</v>
      </c>
      <c r="O2570" s="59"/>
      <c r="P2570" s="168">
        <f t="shared" si="151"/>
        <v>0</v>
      </c>
      <c r="Q2570" s="168">
        <v>0</v>
      </c>
      <c r="R2570" s="168">
        <f t="shared" si="152"/>
        <v>0</v>
      </c>
      <c r="S2570" s="168">
        <v>0</v>
      </c>
      <c r="T2570" s="169">
        <f t="shared" si="153"/>
        <v>0</v>
      </c>
      <c r="U2570" s="33"/>
      <c r="V2570" s="33"/>
      <c r="W2570" s="33"/>
      <c r="X2570" s="33"/>
      <c r="Y2570" s="33"/>
      <c r="Z2570" s="33"/>
      <c r="AA2570" s="33"/>
      <c r="AB2570" s="33"/>
      <c r="AC2570" s="33"/>
      <c r="AD2570" s="33"/>
      <c r="AE2570" s="33"/>
      <c r="AR2570" s="170" t="s">
        <v>2681</v>
      </c>
      <c r="AT2570" s="170" t="s">
        <v>152</v>
      </c>
      <c r="AU2570" s="170" t="s">
        <v>157</v>
      </c>
      <c r="AY2570" s="18" t="s">
        <v>150</v>
      </c>
      <c r="BE2570" s="171">
        <f t="shared" si="154"/>
        <v>0</v>
      </c>
      <c r="BF2570" s="171">
        <f t="shared" si="155"/>
        <v>0</v>
      </c>
      <c r="BG2570" s="171">
        <f t="shared" si="156"/>
        <v>0</v>
      </c>
      <c r="BH2570" s="171">
        <f t="shared" si="157"/>
        <v>0</v>
      </c>
      <c r="BI2570" s="171">
        <f t="shared" si="158"/>
        <v>0</v>
      </c>
      <c r="BJ2570" s="18" t="s">
        <v>157</v>
      </c>
      <c r="BK2570" s="172">
        <f t="shared" si="159"/>
        <v>0</v>
      </c>
      <c r="BL2570" s="18" t="s">
        <v>2681</v>
      </c>
      <c r="BM2570" s="170" t="s">
        <v>2954</v>
      </c>
    </row>
    <row r="2571" spans="1:65" s="2" customFormat="1" ht="24" customHeight="1">
      <c r="A2571" s="33"/>
      <c r="B2571" s="158"/>
      <c r="C2571" s="159" t="s">
        <v>2955</v>
      </c>
      <c r="D2571" s="159" t="s">
        <v>152</v>
      </c>
      <c r="E2571" s="160" t="s">
        <v>2956</v>
      </c>
      <c r="F2571" s="161" t="s">
        <v>2957</v>
      </c>
      <c r="G2571" s="162" t="s">
        <v>459</v>
      </c>
      <c r="H2571" s="163">
        <v>16</v>
      </c>
      <c r="I2571" s="164"/>
      <c r="J2571" s="163">
        <f t="shared" si="150"/>
        <v>0</v>
      </c>
      <c r="K2571" s="165"/>
      <c r="L2571" s="34"/>
      <c r="M2571" s="166" t="s">
        <v>1</v>
      </c>
      <c r="N2571" s="167" t="s">
        <v>42</v>
      </c>
      <c r="O2571" s="59"/>
      <c r="P2571" s="168">
        <f t="shared" si="151"/>
        <v>0</v>
      </c>
      <c r="Q2571" s="168">
        <v>0</v>
      </c>
      <c r="R2571" s="168">
        <f t="shared" si="152"/>
        <v>0</v>
      </c>
      <c r="S2571" s="168">
        <v>0</v>
      </c>
      <c r="T2571" s="169">
        <f t="shared" si="153"/>
        <v>0</v>
      </c>
      <c r="U2571" s="33"/>
      <c r="V2571" s="33"/>
      <c r="W2571" s="33"/>
      <c r="X2571" s="33"/>
      <c r="Y2571" s="33"/>
      <c r="Z2571" s="33"/>
      <c r="AA2571" s="33"/>
      <c r="AB2571" s="33"/>
      <c r="AC2571" s="33"/>
      <c r="AD2571" s="33"/>
      <c r="AE2571" s="33"/>
      <c r="AR2571" s="170" t="s">
        <v>2681</v>
      </c>
      <c r="AT2571" s="170" t="s">
        <v>152</v>
      </c>
      <c r="AU2571" s="170" t="s">
        <v>157</v>
      </c>
      <c r="AY2571" s="18" t="s">
        <v>150</v>
      </c>
      <c r="BE2571" s="171">
        <f t="shared" si="154"/>
        <v>0</v>
      </c>
      <c r="BF2571" s="171">
        <f t="shared" si="155"/>
        <v>0</v>
      </c>
      <c r="BG2571" s="171">
        <f t="shared" si="156"/>
        <v>0</v>
      </c>
      <c r="BH2571" s="171">
        <f t="shared" si="157"/>
        <v>0</v>
      </c>
      <c r="BI2571" s="171">
        <f t="shared" si="158"/>
        <v>0</v>
      </c>
      <c r="BJ2571" s="18" t="s">
        <v>157</v>
      </c>
      <c r="BK2571" s="172">
        <f t="shared" si="159"/>
        <v>0</v>
      </c>
      <c r="BL2571" s="18" t="s">
        <v>2681</v>
      </c>
      <c r="BM2571" s="170" t="s">
        <v>2958</v>
      </c>
    </row>
    <row r="2572" spans="1:65" s="2" customFormat="1" ht="24" customHeight="1">
      <c r="A2572" s="33"/>
      <c r="B2572" s="158"/>
      <c r="C2572" s="159" t="s">
        <v>2959</v>
      </c>
      <c r="D2572" s="159" t="s">
        <v>152</v>
      </c>
      <c r="E2572" s="160" t="s">
        <v>2952</v>
      </c>
      <c r="F2572" s="161" t="s">
        <v>2953</v>
      </c>
      <c r="G2572" s="162" t="s">
        <v>459</v>
      </c>
      <c r="H2572" s="163">
        <v>10</v>
      </c>
      <c r="I2572" s="164"/>
      <c r="J2572" s="163">
        <f t="shared" si="150"/>
        <v>0</v>
      </c>
      <c r="K2572" s="165"/>
      <c r="L2572" s="34"/>
      <c r="M2572" s="166" t="s">
        <v>1</v>
      </c>
      <c r="N2572" s="167" t="s">
        <v>42</v>
      </c>
      <c r="O2572" s="59"/>
      <c r="P2572" s="168">
        <f t="shared" si="151"/>
        <v>0</v>
      </c>
      <c r="Q2572" s="168">
        <v>0</v>
      </c>
      <c r="R2572" s="168">
        <f t="shared" si="152"/>
        <v>0</v>
      </c>
      <c r="S2572" s="168">
        <v>0</v>
      </c>
      <c r="T2572" s="169">
        <f t="shared" si="153"/>
        <v>0</v>
      </c>
      <c r="U2572" s="33"/>
      <c r="V2572" s="33"/>
      <c r="W2572" s="33"/>
      <c r="X2572" s="33"/>
      <c r="Y2572" s="33"/>
      <c r="Z2572" s="33"/>
      <c r="AA2572" s="33"/>
      <c r="AB2572" s="33"/>
      <c r="AC2572" s="33"/>
      <c r="AD2572" s="33"/>
      <c r="AE2572" s="33"/>
      <c r="AR2572" s="170" t="s">
        <v>2681</v>
      </c>
      <c r="AT2572" s="170" t="s">
        <v>152</v>
      </c>
      <c r="AU2572" s="170" t="s">
        <v>157</v>
      </c>
      <c r="AY2572" s="18" t="s">
        <v>150</v>
      </c>
      <c r="BE2572" s="171">
        <f t="shared" si="154"/>
        <v>0</v>
      </c>
      <c r="BF2572" s="171">
        <f t="shared" si="155"/>
        <v>0</v>
      </c>
      <c r="BG2572" s="171">
        <f t="shared" si="156"/>
        <v>0</v>
      </c>
      <c r="BH2572" s="171">
        <f t="shared" si="157"/>
        <v>0</v>
      </c>
      <c r="BI2572" s="171">
        <f t="shared" si="158"/>
        <v>0</v>
      </c>
      <c r="BJ2572" s="18" t="s">
        <v>157</v>
      </c>
      <c r="BK2572" s="172">
        <f t="shared" si="159"/>
        <v>0</v>
      </c>
      <c r="BL2572" s="18" t="s">
        <v>2681</v>
      </c>
      <c r="BM2572" s="170" t="s">
        <v>2960</v>
      </c>
    </row>
    <row r="2573" spans="1:65" s="2" customFormat="1" ht="16.5" customHeight="1">
      <c r="A2573" s="33"/>
      <c r="B2573" s="158"/>
      <c r="C2573" s="159" t="s">
        <v>2961</v>
      </c>
      <c r="D2573" s="159" t="s">
        <v>152</v>
      </c>
      <c r="E2573" s="160" t="s">
        <v>2962</v>
      </c>
      <c r="F2573" s="161" t="s">
        <v>2963</v>
      </c>
      <c r="G2573" s="162" t="s">
        <v>459</v>
      </c>
      <c r="H2573" s="163">
        <v>188</v>
      </c>
      <c r="I2573" s="164"/>
      <c r="J2573" s="163">
        <f t="shared" si="150"/>
        <v>0</v>
      </c>
      <c r="K2573" s="165"/>
      <c r="L2573" s="34"/>
      <c r="M2573" s="166" t="s">
        <v>1</v>
      </c>
      <c r="N2573" s="167" t="s">
        <v>42</v>
      </c>
      <c r="O2573" s="59"/>
      <c r="P2573" s="168">
        <f t="shared" si="151"/>
        <v>0</v>
      </c>
      <c r="Q2573" s="168">
        <v>0</v>
      </c>
      <c r="R2573" s="168">
        <f t="shared" si="152"/>
        <v>0</v>
      </c>
      <c r="S2573" s="168">
        <v>0</v>
      </c>
      <c r="T2573" s="169">
        <f t="shared" si="153"/>
        <v>0</v>
      </c>
      <c r="U2573" s="33"/>
      <c r="V2573" s="33"/>
      <c r="W2573" s="33"/>
      <c r="X2573" s="33"/>
      <c r="Y2573" s="33"/>
      <c r="Z2573" s="33"/>
      <c r="AA2573" s="33"/>
      <c r="AB2573" s="33"/>
      <c r="AC2573" s="33"/>
      <c r="AD2573" s="33"/>
      <c r="AE2573" s="33"/>
      <c r="AR2573" s="170" t="s">
        <v>2681</v>
      </c>
      <c r="AT2573" s="170" t="s">
        <v>152</v>
      </c>
      <c r="AU2573" s="170" t="s">
        <v>157</v>
      </c>
      <c r="AY2573" s="18" t="s">
        <v>150</v>
      </c>
      <c r="BE2573" s="171">
        <f t="shared" si="154"/>
        <v>0</v>
      </c>
      <c r="BF2573" s="171">
        <f t="shared" si="155"/>
        <v>0</v>
      </c>
      <c r="BG2573" s="171">
        <f t="shared" si="156"/>
        <v>0</v>
      </c>
      <c r="BH2573" s="171">
        <f t="shared" si="157"/>
        <v>0</v>
      </c>
      <c r="BI2573" s="171">
        <f t="shared" si="158"/>
        <v>0</v>
      </c>
      <c r="BJ2573" s="18" t="s">
        <v>157</v>
      </c>
      <c r="BK2573" s="172">
        <f t="shared" si="159"/>
        <v>0</v>
      </c>
      <c r="BL2573" s="18" t="s">
        <v>2681</v>
      </c>
      <c r="BM2573" s="170" t="s">
        <v>2964</v>
      </c>
    </row>
    <row r="2574" spans="1:65" s="2" customFormat="1" ht="16.5" customHeight="1">
      <c r="A2574" s="33"/>
      <c r="B2574" s="158"/>
      <c r="C2574" s="159" t="s">
        <v>2965</v>
      </c>
      <c r="D2574" s="159" t="s">
        <v>152</v>
      </c>
      <c r="E2574" s="160" t="s">
        <v>2966</v>
      </c>
      <c r="F2574" s="161" t="s">
        <v>2967</v>
      </c>
      <c r="G2574" s="162" t="s">
        <v>459</v>
      </c>
      <c r="H2574" s="163">
        <v>188</v>
      </c>
      <c r="I2574" s="164"/>
      <c r="J2574" s="163">
        <f t="shared" si="150"/>
        <v>0</v>
      </c>
      <c r="K2574" s="165"/>
      <c r="L2574" s="34"/>
      <c r="M2574" s="166" t="s">
        <v>1</v>
      </c>
      <c r="N2574" s="167" t="s">
        <v>42</v>
      </c>
      <c r="O2574" s="59"/>
      <c r="P2574" s="168">
        <f t="shared" si="151"/>
        <v>0</v>
      </c>
      <c r="Q2574" s="168">
        <v>0</v>
      </c>
      <c r="R2574" s="168">
        <f t="shared" si="152"/>
        <v>0</v>
      </c>
      <c r="S2574" s="168">
        <v>0</v>
      </c>
      <c r="T2574" s="169">
        <f t="shared" si="153"/>
        <v>0</v>
      </c>
      <c r="U2574" s="33"/>
      <c r="V2574" s="33"/>
      <c r="W2574" s="33"/>
      <c r="X2574" s="33"/>
      <c r="Y2574" s="33"/>
      <c r="Z2574" s="33"/>
      <c r="AA2574" s="33"/>
      <c r="AB2574" s="33"/>
      <c r="AC2574" s="33"/>
      <c r="AD2574" s="33"/>
      <c r="AE2574" s="33"/>
      <c r="AR2574" s="170" t="s">
        <v>2681</v>
      </c>
      <c r="AT2574" s="170" t="s">
        <v>152</v>
      </c>
      <c r="AU2574" s="170" t="s">
        <v>157</v>
      </c>
      <c r="AY2574" s="18" t="s">
        <v>150</v>
      </c>
      <c r="BE2574" s="171">
        <f t="shared" si="154"/>
        <v>0</v>
      </c>
      <c r="BF2574" s="171">
        <f t="shared" si="155"/>
        <v>0</v>
      </c>
      <c r="BG2574" s="171">
        <f t="shared" si="156"/>
        <v>0</v>
      </c>
      <c r="BH2574" s="171">
        <f t="shared" si="157"/>
        <v>0</v>
      </c>
      <c r="BI2574" s="171">
        <f t="shared" si="158"/>
        <v>0</v>
      </c>
      <c r="BJ2574" s="18" t="s">
        <v>157</v>
      </c>
      <c r="BK2574" s="172">
        <f t="shared" si="159"/>
        <v>0</v>
      </c>
      <c r="BL2574" s="18" t="s">
        <v>2681</v>
      </c>
      <c r="BM2574" s="170" t="s">
        <v>2968</v>
      </c>
    </row>
    <row r="2575" spans="1:65" s="2" customFormat="1" ht="16.5" customHeight="1">
      <c r="A2575" s="33"/>
      <c r="B2575" s="158"/>
      <c r="C2575" s="159" t="s">
        <v>2969</v>
      </c>
      <c r="D2575" s="159" t="s">
        <v>152</v>
      </c>
      <c r="E2575" s="160" t="s">
        <v>2970</v>
      </c>
      <c r="F2575" s="161" t="s">
        <v>2971</v>
      </c>
      <c r="G2575" s="162" t="s">
        <v>2346</v>
      </c>
      <c r="H2575" s="163">
        <v>1</v>
      </c>
      <c r="I2575" s="164"/>
      <c r="J2575" s="163">
        <f t="shared" si="150"/>
        <v>0</v>
      </c>
      <c r="K2575" s="165"/>
      <c r="L2575" s="34"/>
      <c r="M2575" s="166" t="s">
        <v>1</v>
      </c>
      <c r="N2575" s="167" t="s">
        <v>42</v>
      </c>
      <c r="O2575" s="59"/>
      <c r="P2575" s="168">
        <f t="shared" si="151"/>
        <v>0</v>
      </c>
      <c r="Q2575" s="168">
        <v>0</v>
      </c>
      <c r="R2575" s="168">
        <f t="shared" si="152"/>
        <v>0</v>
      </c>
      <c r="S2575" s="168">
        <v>0</v>
      </c>
      <c r="T2575" s="169">
        <f t="shared" si="153"/>
        <v>0</v>
      </c>
      <c r="U2575" s="33"/>
      <c r="V2575" s="33"/>
      <c r="W2575" s="33"/>
      <c r="X2575" s="33"/>
      <c r="Y2575" s="33"/>
      <c r="Z2575" s="33"/>
      <c r="AA2575" s="33"/>
      <c r="AB2575" s="33"/>
      <c r="AC2575" s="33"/>
      <c r="AD2575" s="33"/>
      <c r="AE2575" s="33"/>
      <c r="AR2575" s="170" t="s">
        <v>2681</v>
      </c>
      <c r="AT2575" s="170" t="s">
        <v>152</v>
      </c>
      <c r="AU2575" s="170" t="s">
        <v>157</v>
      </c>
      <c r="AY2575" s="18" t="s">
        <v>150</v>
      </c>
      <c r="BE2575" s="171">
        <f t="shared" si="154"/>
        <v>0</v>
      </c>
      <c r="BF2575" s="171">
        <f t="shared" si="155"/>
        <v>0</v>
      </c>
      <c r="BG2575" s="171">
        <f t="shared" si="156"/>
        <v>0</v>
      </c>
      <c r="BH2575" s="171">
        <f t="shared" si="157"/>
        <v>0</v>
      </c>
      <c r="BI2575" s="171">
        <f t="shared" si="158"/>
        <v>0</v>
      </c>
      <c r="BJ2575" s="18" t="s">
        <v>157</v>
      </c>
      <c r="BK2575" s="172">
        <f t="shared" si="159"/>
        <v>0</v>
      </c>
      <c r="BL2575" s="18" t="s">
        <v>2681</v>
      </c>
      <c r="BM2575" s="170" t="s">
        <v>2972</v>
      </c>
    </row>
    <row r="2576" spans="1:65" s="2" customFormat="1" ht="16.5" customHeight="1">
      <c r="A2576" s="33"/>
      <c r="B2576" s="158"/>
      <c r="C2576" s="159" t="s">
        <v>2973</v>
      </c>
      <c r="D2576" s="159" t="s">
        <v>152</v>
      </c>
      <c r="E2576" s="160" t="s">
        <v>2974</v>
      </c>
      <c r="F2576" s="161" t="s">
        <v>2975</v>
      </c>
      <c r="G2576" s="162" t="s">
        <v>2346</v>
      </c>
      <c r="H2576" s="163">
        <v>1</v>
      </c>
      <c r="I2576" s="164"/>
      <c r="J2576" s="163">
        <f t="shared" si="150"/>
        <v>0</v>
      </c>
      <c r="K2576" s="165"/>
      <c r="L2576" s="34"/>
      <c r="M2576" s="166" t="s">
        <v>1</v>
      </c>
      <c r="N2576" s="167" t="s">
        <v>42</v>
      </c>
      <c r="O2576" s="59"/>
      <c r="P2576" s="168">
        <f t="shared" si="151"/>
        <v>0</v>
      </c>
      <c r="Q2576" s="168">
        <v>0</v>
      </c>
      <c r="R2576" s="168">
        <f t="shared" si="152"/>
        <v>0</v>
      </c>
      <c r="S2576" s="168">
        <v>0</v>
      </c>
      <c r="T2576" s="169">
        <f t="shared" si="153"/>
        <v>0</v>
      </c>
      <c r="U2576" s="33"/>
      <c r="V2576" s="33"/>
      <c r="W2576" s="33"/>
      <c r="X2576" s="33"/>
      <c r="Y2576" s="33"/>
      <c r="Z2576" s="33"/>
      <c r="AA2576" s="33"/>
      <c r="AB2576" s="33"/>
      <c r="AC2576" s="33"/>
      <c r="AD2576" s="33"/>
      <c r="AE2576" s="33"/>
      <c r="AR2576" s="170" t="s">
        <v>2681</v>
      </c>
      <c r="AT2576" s="170" t="s">
        <v>152</v>
      </c>
      <c r="AU2576" s="170" t="s">
        <v>157</v>
      </c>
      <c r="AY2576" s="18" t="s">
        <v>150</v>
      </c>
      <c r="BE2576" s="171">
        <f t="shared" si="154"/>
        <v>0</v>
      </c>
      <c r="BF2576" s="171">
        <f t="shared" si="155"/>
        <v>0</v>
      </c>
      <c r="BG2576" s="171">
        <f t="shared" si="156"/>
        <v>0</v>
      </c>
      <c r="BH2576" s="171">
        <f t="shared" si="157"/>
        <v>0</v>
      </c>
      <c r="BI2576" s="171">
        <f t="shared" si="158"/>
        <v>0</v>
      </c>
      <c r="BJ2576" s="18" t="s">
        <v>157</v>
      </c>
      <c r="BK2576" s="172">
        <f t="shared" si="159"/>
        <v>0</v>
      </c>
      <c r="BL2576" s="18" t="s">
        <v>2681</v>
      </c>
      <c r="BM2576" s="170" t="s">
        <v>2976</v>
      </c>
    </row>
    <row r="2577" spans="1:65" s="2" customFormat="1" ht="16.5" customHeight="1">
      <c r="A2577" s="33"/>
      <c r="B2577" s="158"/>
      <c r="C2577" s="159" t="s">
        <v>2977</v>
      </c>
      <c r="D2577" s="159" t="s">
        <v>152</v>
      </c>
      <c r="E2577" s="160" t="s">
        <v>2978</v>
      </c>
      <c r="F2577" s="161" t="s">
        <v>2979</v>
      </c>
      <c r="G2577" s="162" t="s">
        <v>2346</v>
      </c>
      <c r="H2577" s="163">
        <v>1</v>
      </c>
      <c r="I2577" s="164"/>
      <c r="J2577" s="163">
        <f t="shared" si="150"/>
        <v>0</v>
      </c>
      <c r="K2577" s="165"/>
      <c r="L2577" s="34"/>
      <c r="M2577" s="166" t="s">
        <v>1</v>
      </c>
      <c r="N2577" s="167" t="s">
        <v>42</v>
      </c>
      <c r="O2577" s="59"/>
      <c r="P2577" s="168">
        <f t="shared" si="151"/>
        <v>0</v>
      </c>
      <c r="Q2577" s="168">
        <v>0</v>
      </c>
      <c r="R2577" s="168">
        <f t="shared" si="152"/>
        <v>0</v>
      </c>
      <c r="S2577" s="168">
        <v>0</v>
      </c>
      <c r="T2577" s="169">
        <f t="shared" si="153"/>
        <v>0</v>
      </c>
      <c r="U2577" s="33"/>
      <c r="V2577" s="33"/>
      <c r="W2577" s="33"/>
      <c r="X2577" s="33"/>
      <c r="Y2577" s="33"/>
      <c r="Z2577" s="33"/>
      <c r="AA2577" s="33"/>
      <c r="AB2577" s="33"/>
      <c r="AC2577" s="33"/>
      <c r="AD2577" s="33"/>
      <c r="AE2577" s="33"/>
      <c r="AR2577" s="170" t="s">
        <v>2681</v>
      </c>
      <c r="AT2577" s="170" t="s">
        <v>152</v>
      </c>
      <c r="AU2577" s="170" t="s">
        <v>157</v>
      </c>
      <c r="AY2577" s="18" t="s">
        <v>150</v>
      </c>
      <c r="BE2577" s="171">
        <f t="shared" si="154"/>
        <v>0</v>
      </c>
      <c r="BF2577" s="171">
        <f t="shared" si="155"/>
        <v>0</v>
      </c>
      <c r="BG2577" s="171">
        <f t="shared" si="156"/>
        <v>0</v>
      </c>
      <c r="BH2577" s="171">
        <f t="shared" si="157"/>
        <v>0</v>
      </c>
      <c r="BI2577" s="171">
        <f t="shared" si="158"/>
        <v>0</v>
      </c>
      <c r="BJ2577" s="18" t="s">
        <v>157</v>
      </c>
      <c r="BK2577" s="172">
        <f t="shared" si="159"/>
        <v>0</v>
      </c>
      <c r="BL2577" s="18" t="s">
        <v>2681</v>
      </c>
      <c r="BM2577" s="170" t="s">
        <v>2980</v>
      </c>
    </row>
    <row r="2578" spans="1:65" s="2" customFormat="1" ht="16.5" customHeight="1">
      <c r="A2578" s="33"/>
      <c r="B2578" s="158"/>
      <c r="C2578" s="159" t="s">
        <v>2981</v>
      </c>
      <c r="D2578" s="159" t="s">
        <v>152</v>
      </c>
      <c r="E2578" s="160" t="s">
        <v>2982</v>
      </c>
      <c r="F2578" s="161" t="s">
        <v>2983</v>
      </c>
      <c r="G2578" s="162" t="s">
        <v>2346</v>
      </c>
      <c r="H2578" s="163">
        <v>1</v>
      </c>
      <c r="I2578" s="164"/>
      <c r="J2578" s="163">
        <f t="shared" si="150"/>
        <v>0</v>
      </c>
      <c r="K2578" s="165"/>
      <c r="L2578" s="34"/>
      <c r="M2578" s="166" t="s">
        <v>1</v>
      </c>
      <c r="N2578" s="167" t="s">
        <v>42</v>
      </c>
      <c r="O2578" s="59"/>
      <c r="P2578" s="168">
        <f t="shared" si="151"/>
        <v>0</v>
      </c>
      <c r="Q2578" s="168">
        <v>0</v>
      </c>
      <c r="R2578" s="168">
        <f t="shared" si="152"/>
        <v>0</v>
      </c>
      <c r="S2578" s="168">
        <v>0</v>
      </c>
      <c r="T2578" s="169">
        <f t="shared" si="153"/>
        <v>0</v>
      </c>
      <c r="U2578" s="33"/>
      <c r="V2578" s="33"/>
      <c r="W2578" s="33"/>
      <c r="X2578" s="33"/>
      <c r="Y2578" s="33"/>
      <c r="Z2578" s="33"/>
      <c r="AA2578" s="33"/>
      <c r="AB2578" s="33"/>
      <c r="AC2578" s="33"/>
      <c r="AD2578" s="33"/>
      <c r="AE2578" s="33"/>
      <c r="AR2578" s="170" t="s">
        <v>2681</v>
      </c>
      <c r="AT2578" s="170" t="s">
        <v>152</v>
      </c>
      <c r="AU2578" s="170" t="s">
        <v>157</v>
      </c>
      <c r="AY2578" s="18" t="s">
        <v>150</v>
      </c>
      <c r="BE2578" s="171">
        <f t="shared" si="154"/>
        <v>0</v>
      </c>
      <c r="BF2578" s="171">
        <f t="shared" si="155"/>
        <v>0</v>
      </c>
      <c r="BG2578" s="171">
        <f t="shared" si="156"/>
        <v>0</v>
      </c>
      <c r="BH2578" s="171">
        <f t="shared" si="157"/>
        <v>0</v>
      </c>
      <c r="BI2578" s="171">
        <f t="shared" si="158"/>
        <v>0</v>
      </c>
      <c r="BJ2578" s="18" t="s">
        <v>157</v>
      </c>
      <c r="BK2578" s="172">
        <f t="shared" si="159"/>
        <v>0</v>
      </c>
      <c r="BL2578" s="18" t="s">
        <v>2681</v>
      </c>
      <c r="BM2578" s="170" t="s">
        <v>2984</v>
      </c>
    </row>
    <row r="2579" spans="1:65" s="13" customFormat="1" ht="11.25">
      <c r="B2579" s="173"/>
      <c r="D2579" s="174" t="s">
        <v>167</v>
      </c>
      <c r="E2579" s="175" t="s">
        <v>1</v>
      </c>
      <c r="F2579" s="176" t="s">
        <v>2985</v>
      </c>
      <c r="H2579" s="175" t="s">
        <v>1</v>
      </c>
      <c r="I2579" s="177"/>
      <c r="L2579" s="173"/>
      <c r="M2579" s="178"/>
      <c r="N2579" s="179"/>
      <c r="O2579" s="179"/>
      <c r="P2579" s="179"/>
      <c r="Q2579" s="179"/>
      <c r="R2579" s="179"/>
      <c r="S2579" s="179"/>
      <c r="T2579" s="180"/>
      <c r="AT2579" s="175" t="s">
        <v>167</v>
      </c>
      <c r="AU2579" s="175" t="s">
        <v>157</v>
      </c>
      <c r="AV2579" s="13" t="s">
        <v>81</v>
      </c>
      <c r="AW2579" s="13" t="s">
        <v>30</v>
      </c>
      <c r="AX2579" s="13" t="s">
        <v>76</v>
      </c>
      <c r="AY2579" s="175" t="s">
        <v>150</v>
      </c>
    </row>
    <row r="2580" spans="1:65" s="13" customFormat="1" ht="11.25">
      <c r="B2580" s="173"/>
      <c r="D2580" s="174" t="s">
        <v>167</v>
      </c>
      <c r="E2580" s="175" t="s">
        <v>1</v>
      </c>
      <c r="F2580" s="176" t="s">
        <v>2986</v>
      </c>
      <c r="H2580" s="175" t="s">
        <v>1</v>
      </c>
      <c r="I2580" s="177"/>
      <c r="L2580" s="173"/>
      <c r="M2580" s="178"/>
      <c r="N2580" s="179"/>
      <c r="O2580" s="179"/>
      <c r="P2580" s="179"/>
      <c r="Q2580" s="179"/>
      <c r="R2580" s="179"/>
      <c r="S2580" s="179"/>
      <c r="T2580" s="180"/>
      <c r="AT2580" s="175" t="s">
        <v>167</v>
      </c>
      <c r="AU2580" s="175" t="s">
        <v>157</v>
      </c>
      <c r="AV2580" s="13" t="s">
        <v>81</v>
      </c>
      <c r="AW2580" s="13" t="s">
        <v>30</v>
      </c>
      <c r="AX2580" s="13" t="s">
        <v>76</v>
      </c>
      <c r="AY2580" s="175" t="s">
        <v>150</v>
      </c>
    </row>
    <row r="2581" spans="1:65" s="13" customFormat="1" ht="11.25">
      <c r="B2581" s="173"/>
      <c r="D2581" s="174" t="s">
        <v>167</v>
      </c>
      <c r="E2581" s="175" t="s">
        <v>1</v>
      </c>
      <c r="F2581" s="176" t="s">
        <v>2987</v>
      </c>
      <c r="H2581" s="175" t="s">
        <v>1</v>
      </c>
      <c r="I2581" s="177"/>
      <c r="L2581" s="173"/>
      <c r="M2581" s="178"/>
      <c r="N2581" s="179"/>
      <c r="O2581" s="179"/>
      <c r="P2581" s="179"/>
      <c r="Q2581" s="179"/>
      <c r="R2581" s="179"/>
      <c r="S2581" s="179"/>
      <c r="T2581" s="180"/>
      <c r="AT2581" s="175" t="s">
        <v>167</v>
      </c>
      <c r="AU2581" s="175" t="s">
        <v>157</v>
      </c>
      <c r="AV2581" s="13" t="s">
        <v>81</v>
      </c>
      <c r="AW2581" s="13" t="s">
        <v>30</v>
      </c>
      <c r="AX2581" s="13" t="s">
        <v>76</v>
      </c>
      <c r="AY2581" s="175" t="s">
        <v>150</v>
      </c>
    </row>
    <row r="2582" spans="1:65" s="13" customFormat="1" ht="11.25">
      <c r="B2582" s="173"/>
      <c r="D2582" s="174" t="s">
        <v>167</v>
      </c>
      <c r="E2582" s="175" t="s">
        <v>1</v>
      </c>
      <c r="F2582" s="176" t="s">
        <v>2988</v>
      </c>
      <c r="H2582" s="175" t="s">
        <v>1</v>
      </c>
      <c r="I2582" s="177"/>
      <c r="L2582" s="173"/>
      <c r="M2582" s="178"/>
      <c r="N2582" s="179"/>
      <c r="O2582" s="179"/>
      <c r="P2582" s="179"/>
      <c r="Q2582" s="179"/>
      <c r="R2582" s="179"/>
      <c r="S2582" s="179"/>
      <c r="T2582" s="180"/>
      <c r="AT2582" s="175" t="s">
        <v>167</v>
      </c>
      <c r="AU2582" s="175" t="s">
        <v>157</v>
      </c>
      <c r="AV2582" s="13" t="s">
        <v>81</v>
      </c>
      <c r="AW2582" s="13" t="s">
        <v>30</v>
      </c>
      <c r="AX2582" s="13" t="s">
        <v>76</v>
      </c>
      <c r="AY2582" s="175" t="s">
        <v>150</v>
      </c>
    </row>
    <row r="2583" spans="1:65" s="13" customFormat="1" ht="11.25">
      <c r="B2583" s="173"/>
      <c r="D2583" s="174" t="s">
        <v>167</v>
      </c>
      <c r="E2583" s="175" t="s">
        <v>1</v>
      </c>
      <c r="F2583" s="176" t="s">
        <v>2989</v>
      </c>
      <c r="H2583" s="175" t="s">
        <v>1</v>
      </c>
      <c r="I2583" s="177"/>
      <c r="L2583" s="173"/>
      <c r="M2583" s="178"/>
      <c r="N2583" s="179"/>
      <c r="O2583" s="179"/>
      <c r="P2583" s="179"/>
      <c r="Q2583" s="179"/>
      <c r="R2583" s="179"/>
      <c r="S2583" s="179"/>
      <c r="T2583" s="180"/>
      <c r="AT2583" s="175" t="s">
        <v>167</v>
      </c>
      <c r="AU2583" s="175" t="s">
        <v>157</v>
      </c>
      <c r="AV2583" s="13" t="s">
        <v>81</v>
      </c>
      <c r="AW2583" s="13" t="s">
        <v>30</v>
      </c>
      <c r="AX2583" s="13" t="s">
        <v>76</v>
      </c>
      <c r="AY2583" s="175" t="s">
        <v>150</v>
      </c>
    </row>
    <row r="2584" spans="1:65" s="13" customFormat="1" ht="11.25">
      <c r="B2584" s="173"/>
      <c r="D2584" s="174" t="s">
        <v>167</v>
      </c>
      <c r="E2584" s="175" t="s">
        <v>1</v>
      </c>
      <c r="F2584" s="176" t="s">
        <v>2990</v>
      </c>
      <c r="H2584" s="175" t="s">
        <v>1</v>
      </c>
      <c r="I2584" s="177"/>
      <c r="L2584" s="173"/>
      <c r="M2584" s="178"/>
      <c r="N2584" s="179"/>
      <c r="O2584" s="179"/>
      <c r="P2584" s="179"/>
      <c r="Q2584" s="179"/>
      <c r="R2584" s="179"/>
      <c r="S2584" s="179"/>
      <c r="T2584" s="180"/>
      <c r="AT2584" s="175" t="s">
        <v>167</v>
      </c>
      <c r="AU2584" s="175" t="s">
        <v>157</v>
      </c>
      <c r="AV2584" s="13" t="s">
        <v>81</v>
      </c>
      <c r="AW2584" s="13" t="s">
        <v>30</v>
      </c>
      <c r="AX2584" s="13" t="s">
        <v>76</v>
      </c>
      <c r="AY2584" s="175" t="s">
        <v>150</v>
      </c>
    </row>
    <row r="2585" spans="1:65" s="14" customFormat="1" ht="11.25">
      <c r="B2585" s="181"/>
      <c r="D2585" s="174" t="s">
        <v>167</v>
      </c>
      <c r="E2585" s="182" t="s">
        <v>1</v>
      </c>
      <c r="F2585" s="183" t="s">
        <v>81</v>
      </c>
      <c r="H2585" s="184">
        <v>1</v>
      </c>
      <c r="I2585" s="185"/>
      <c r="L2585" s="181"/>
      <c r="M2585" s="186"/>
      <c r="N2585" s="187"/>
      <c r="O2585" s="187"/>
      <c r="P2585" s="187"/>
      <c r="Q2585" s="187"/>
      <c r="R2585" s="187"/>
      <c r="S2585" s="187"/>
      <c r="T2585" s="188"/>
      <c r="AT2585" s="182" t="s">
        <v>167</v>
      </c>
      <c r="AU2585" s="182" t="s">
        <v>157</v>
      </c>
      <c r="AV2585" s="14" t="s">
        <v>157</v>
      </c>
      <c r="AW2585" s="14" t="s">
        <v>30</v>
      </c>
      <c r="AX2585" s="14" t="s">
        <v>81</v>
      </c>
      <c r="AY2585" s="182" t="s">
        <v>150</v>
      </c>
    </row>
    <row r="2586" spans="1:65" s="2" customFormat="1" ht="24" customHeight="1">
      <c r="A2586" s="33"/>
      <c r="B2586" s="158"/>
      <c r="C2586" s="159" t="s">
        <v>2991</v>
      </c>
      <c r="D2586" s="159" t="s">
        <v>152</v>
      </c>
      <c r="E2586" s="160" t="s">
        <v>2992</v>
      </c>
      <c r="F2586" s="161" t="s">
        <v>2993</v>
      </c>
      <c r="G2586" s="162" t="s">
        <v>2346</v>
      </c>
      <c r="H2586" s="163">
        <v>1</v>
      </c>
      <c r="I2586" s="164"/>
      <c r="J2586" s="163">
        <f>ROUND(I2586*H2586,3)</f>
        <v>0</v>
      </c>
      <c r="K2586" s="165"/>
      <c r="L2586" s="34"/>
      <c r="M2586" s="166" t="s">
        <v>1</v>
      </c>
      <c r="N2586" s="167" t="s">
        <v>42</v>
      </c>
      <c r="O2586" s="59"/>
      <c r="P2586" s="168">
        <f>O2586*H2586</f>
        <v>0</v>
      </c>
      <c r="Q2586" s="168">
        <v>0</v>
      </c>
      <c r="R2586" s="168">
        <f>Q2586*H2586</f>
        <v>0</v>
      </c>
      <c r="S2586" s="168">
        <v>0</v>
      </c>
      <c r="T2586" s="169">
        <f>S2586*H2586</f>
        <v>0</v>
      </c>
      <c r="U2586" s="33"/>
      <c r="V2586" s="33"/>
      <c r="W2586" s="33"/>
      <c r="X2586" s="33"/>
      <c r="Y2586" s="33"/>
      <c r="Z2586" s="33"/>
      <c r="AA2586" s="33"/>
      <c r="AB2586" s="33"/>
      <c r="AC2586" s="33"/>
      <c r="AD2586" s="33"/>
      <c r="AE2586" s="33"/>
      <c r="AR2586" s="170" t="s">
        <v>2681</v>
      </c>
      <c r="AT2586" s="170" t="s">
        <v>152</v>
      </c>
      <c r="AU2586" s="170" t="s">
        <v>157</v>
      </c>
      <c r="AY2586" s="18" t="s">
        <v>150</v>
      </c>
      <c r="BE2586" s="171">
        <f>IF(N2586="základná",J2586,0)</f>
        <v>0</v>
      </c>
      <c r="BF2586" s="171">
        <f>IF(N2586="znížená",J2586,0)</f>
        <v>0</v>
      </c>
      <c r="BG2586" s="171">
        <f>IF(N2586="zákl. prenesená",J2586,0)</f>
        <v>0</v>
      </c>
      <c r="BH2586" s="171">
        <f>IF(N2586="zníž. prenesená",J2586,0)</f>
        <v>0</v>
      </c>
      <c r="BI2586" s="171">
        <f>IF(N2586="nulová",J2586,0)</f>
        <v>0</v>
      </c>
      <c r="BJ2586" s="18" t="s">
        <v>157</v>
      </c>
      <c r="BK2586" s="172">
        <f>ROUND(I2586*H2586,3)</f>
        <v>0</v>
      </c>
      <c r="BL2586" s="18" t="s">
        <v>2681</v>
      </c>
      <c r="BM2586" s="170" t="s">
        <v>2994</v>
      </c>
    </row>
    <row r="2587" spans="1:65" s="2" customFormat="1" ht="16.5" customHeight="1">
      <c r="A2587" s="33"/>
      <c r="B2587" s="158"/>
      <c r="C2587" s="159" t="s">
        <v>2995</v>
      </c>
      <c r="D2587" s="159" t="s">
        <v>152</v>
      </c>
      <c r="E2587" s="160" t="s">
        <v>2996</v>
      </c>
      <c r="F2587" s="161" t="s">
        <v>2997</v>
      </c>
      <c r="G2587" s="162" t="s">
        <v>2346</v>
      </c>
      <c r="H2587" s="163">
        <v>92</v>
      </c>
      <c r="I2587" s="164"/>
      <c r="J2587" s="163">
        <f>ROUND(I2587*H2587,3)</f>
        <v>0</v>
      </c>
      <c r="K2587" s="165"/>
      <c r="L2587" s="34"/>
      <c r="M2587" s="166" t="s">
        <v>1</v>
      </c>
      <c r="N2587" s="167" t="s">
        <v>42</v>
      </c>
      <c r="O2587" s="59"/>
      <c r="P2587" s="168">
        <f>O2587*H2587</f>
        <v>0</v>
      </c>
      <c r="Q2587" s="168">
        <v>0</v>
      </c>
      <c r="R2587" s="168">
        <f>Q2587*H2587</f>
        <v>0</v>
      </c>
      <c r="S2587" s="168">
        <v>0</v>
      </c>
      <c r="T2587" s="169">
        <f>S2587*H2587</f>
        <v>0</v>
      </c>
      <c r="U2587" s="33"/>
      <c r="V2587" s="33"/>
      <c r="W2587" s="33"/>
      <c r="X2587" s="33"/>
      <c r="Y2587" s="33"/>
      <c r="Z2587" s="33"/>
      <c r="AA2587" s="33"/>
      <c r="AB2587" s="33"/>
      <c r="AC2587" s="33"/>
      <c r="AD2587" s="33"/>
      <c r="AE2587" s="33"/>
      <c r="AR2587" s="170" t="s">
        <v>2681</v>
      </c>
      <c r="AT2587" s="170" t="s">
        <v>152</v>
      </c>
      <c r="AU2587" s="170" t="s">
        <v>157</v>
      </c>
      <c r="AY2587" s="18" t="s">
        <v>150</v>
      </c>
      <c r="BE2587" s="171">
        <f>IF(N2587="základná",J2587,0)</f>
        <v>0</v>
      </c>
      <c r="BF2587" s="171">
        <f>IF(N2587="znížená",J2587,0)</f>
        <v>0</v>
      </c>
      <c r="BG2587" s="171">
        <f>IF(N2587="zákl. prenesená",J2587,0)</f>
        <v>0</v>
      </c>
      <c r="BH2587" s="171">
        <f>IF(N2587="zníž. prenesená",J2587,0)</f>
        <v>0</v>
      </c>
      <c r="BI2587" s="171">
        <f>IF(N2587="nulová",J2587,0)</f>
        <v>0</v>
      </c>
      <c r="BJ2587" s="18" t="s">
        <v>157</v>
      </c>
      <c r="BK2587" s="172">
        <f>ROUND(I2587*H2587,3)</f>
        <v>0</v>
      </c>
      <c r="BL2587" s="18" t="s">
        <v>2681</v>
      </c>
      <c r="BM2587" s="170" t="s">
        <v>2998</v>
      </c>
    </row>
    <row r="2588" spans="1:65" s="13" customFormat="1" ht="11.25">
      <c r="B2588" s="173"/>
      <c r="D2588" s="174" t="s">
        <v>167</v>
      </c>
      <c r="E2588" s="175" t="s">
        <v>1</v>
      </c>
      <c r="F2588" s="176" t="s">
        <v>2999</v>
      </c>
      <c r="H2588" s="175" t="s">
        <v>1</v>
      </c>
      <c r="I2588" s="177"/>
      <c r="L2588" s="173"/>
      <c r="M2588" s="178"/>
      <c r="N2588" s="179"/>
      <c r="O2588" s="179"/>
      <c r="P2588" s="179"/>
      <c r="Q2588" s="179"/>
      <c r="R2588" s="179"/>
      <c r="S2588" s="179"/>
      <c r="T2588" s="180"/>
      <c r="AT2588" s="175" t="s">
        <v>167</v>
      </c>
      <c r="AU2588" s="175" t="s">
        <v>157</v>
      </c>
      <c r="AV2588" s="13" t="s">
        <v>81</v>
      </c>
      <c r="AW2588" s="13" t="s">
        <v>30</v>
      </c>
      <c r="AX2588" s="13" t="s">
        <v>76</v>
      </c>
      <c r="AY2588" s="175" t="s">
        <v>150</v>
      </c>
    </row>
    <row r="2589" spans="1:65" s="13" customFormat="1" ht="11.25">
      <c r="B2589" s="173"/>
      <c r="D2589" s="174" t="s">
        <v>167</v>
      </c>
      <c r="E2589" s="175" t="s">
        <v>1</v>
      </c>
      <c r="F2589" s="176" t="s">
        <v>3000</v>
      </c>
      <c r="H2589" s="175" t="s">
        <v>1</v>
      </c>
      <c r="I2589" s="177"/>
      <c r="L2589" s="173"/>
      <c r="M2589" s="178"/>
      <c r="N2589" s="179"/>
      <c r="O2589" s="179"/>
      <c r="P2589" s="179"/>
      <c r="Q2589" s="179"/>
      <c r="R2589" s="179"/>
      <c r="S2589" s="179"/>
      <c r="T2589" s="180"/>
      <c r="AT2589" s="175" t="s">
        <v>167</v>
      </c>
      <c r="AU2589" s="175" t="s">
        <v>157</v>
      </c>
      <c r="AV2589" s="13" t="s">
        <v>81</v>
      </c>
      <c r="AW2589" s="13" t="s">
        <v>30</v>
      </c>
      <c r="AX2589" s="13" t="s">
        <v>76</v>
      </c>
      <c r="AY2589" s="175" t="s">
        <v>150</v>
      </c>
    </row>
    <row r="2590" spans="1:65" s="13" customFormat="1" ht="11.25">
      <c r="B2590" s="173"/>
      <c r="D2590" s="174" t="s">
        <v>167</v>
      </c>
      <c r="E2590" s="175" t="s">
        <v>1</v>
      </c>
      <c r="F2590" s="176" t="s">
        <v>3001</v>
      </c>
      <c r="H2590" s="175" t="s">
        <v>1</v>
      </c>
      <c r="I2590" s="177"/>
      <c r="L2590" s="173"/>
      <c r="M2590" s="178"/>
      <c r="N2590" s="179"/>
      <c r="O2590" s="179"/>
      <c r="P2590" s="179"/>
      <c r="Q2590" s="179"/>
      <c r="R2590" s="179"/>
      <c r="S2590" s="179"/>
      <c r="T2590" s="180"/>
      <c r="AT2590" s="175" t="s">
        <v>167</v>
      </c>
      <c r="AU2590" s="175" t="s">
        <v>157</v>
      </c>
      <c r="AV2590" s="13" t="s">
        <v>81</v>
      </c>
      <c r="AW2590" s="13" t="s">
        <v>30</v>
      </c>
      <c r="AX2590" s="13" t="s">
        <v>76</v>
      </c>
      <c r="AY2590" s="175" t="s">
        <v>150</v>
      </c>
    </row>
    <row r="2591" spans="1:65" s="13" customFormat="1" ht="11.25">
      <c r="B2591" s="173"/>
      <c r="D2591" s="174" t="s">
        <v>167</v>
      </c>
      <c r="E2591" s="175" t="s">
        <v>1</v>
      </c>
      <c r="F2591" s="176" t="s">
        <v>3002</v>
      </c>
      <c r="H2591" s="175" t="s">
        <v>1</v>
      </c>
      <c r="I2591" s="177"/>
      <c r="L2591" s="173"/>
      <c r="M2591" s="178"/>
      <c r="N2591" s="179"/>
      <c r="O2591" s="179"/>
      <c r="P2591" s="179"/>
      <c r="Q2591" s="179"/>
      <c r="R2591" s="179"/>
      <c r="S2591" s="179"/>
      <c r="T2591" s="180"/>
      <c r="AT2591" s="175" t="s">
        <v>167</v>
      </c>
      <c r="AU2591" s="175" t="s">
        <v>157</v>
      </c>
      <c r="AV2591" s="13" t="s">
        <v>81</v>
      </c>
      <c r="AW2591" s="13" t="s">
        <v>30</v>
      </c>
      <c r="AX2591" s="13" t="s">
        <v>76</v>
      </c>
      <c r="AY2591" s="175" t="s">
        <v>150</v>
      </c>
    </row>
    <row r="2592" spans="1:65" s="14" customFormat="1" ht="11.25">
      <c r="B2592" s="181"/>
      <c r="D2592" s="174" t="s">
        <v>167</v>
      </c>
      <c r="E2592" s="182" t="s">
        <v>1</v>
      </c>
      <c r="F2592" s="183" t="s">
        <v>1152</v>
      </c>
      <c r="H2592" s="184">
        <v>92</v>
      </c>
      <c r="I2592" s="185"/>
      <c r="L2592" s="181"/>
      <c r="M2592" s="186"/>
      <c r="N2592" s="187"/>
      <c r="O2592" s="187"/>
      <c r="P2592" s="187"/>
      <c r="Q2592" s="187"/>
      <c r="R2592" s="187"/>
      <c r="S2592" s="187"/>
      <c r="T2592" s="188"/>
      <c r="AT2592" s="182" t="s">
        <v>167</v>
      </c>
      <c r="AU2592" s="182" t="s">
        <v>157</v>
      </c>
      <c r="AV2592" s="14" t="s">
        <v>157</v>
      </c>
      <c r="AW2592" s="14" t="s">
        <v>30</v>
      </c>
      <c r="AX2592" s="14" t="s">
        <v>81</v>
      </c>
      <c r="AY2592" s="182" t="s">
        <v>150</v>
      </c>
    </row>
    <row r="2593" spans="1:65" s="2" customFormat="1" ht="16.5" customHeight="1">
      <c r="A2593" s="33"/>
      <c r="B2593" s="158"/>
      <c r="C2593" s="159" t="s">
        <v>3003</v>
      </c>
      <c r="D2593" s="159" t="s">
        <v>152</v>
      </c>
      <c r="E2593" s="160" t="s">
        <v>2996</v>
      </c>
      <c r="F2593" s="161" t="s">
        <v>2997</v>
      </c>
      <c r="G2593" s="162" t="s">
        <v>2346</v>
      </c>
      <c r="H2593" s="163">
        <v>16</v>
      </c>
      <c r="I2593" s="164"/>
      <c r="J2593" s="163">
        <f>ROUND(I2593*H2593,3)</f>
        <v>0</v>
      </c>
      <c r="K2593" s="165"/>
      <c r="L2593" s="34"/>
      <c r="M2593" s="166" t="s">
        <v>1</v>
      </c>
      <c r="N2593" s="167" t="s">
        <v>42</v>
      </c>
      <c r="O2593" s="59"/>
      <c r="P2593" s="168">
        <f>O2593*H2593</f>
        <v>0</v>
      </c>
      <c r="Q2593" s="168">
        <v>0</v>
      </c>
      <c r="R2593" s="168">
        <f>Q2593*H2593</f>
        <v>0</v>
      </c>
      <c r="S2593" s="168">
        <v>0</v>
      </c>
      <c r="T2593" s="169">
        <f>S2593*H2593</f>
        <v>0</v>
      </c>
      <c r="U2593" s="33"/>
      <c r="V2593" s="33"/>
      <c r="W2593" s="33"/>
      <c r="X2593" s="33"/>
      <c r="Y2593" s="33"/>
      <c r="Z2593" s="33"/>
      <c r="AA2593" s="33"/>
      <c r="AB2593" s="33"/>
      <c r="AC2593" s="33"/>
      <c r="AD2593" s="33"/>
      <c r="AE2593" s="33"/>
      <c r="AR2593" s="170" t="s">
        <v>2681</v>
      </c>
      <c r="AT2593" s="170" t="s">
        <v>152</v>
      </c>
      <c r="AU2593" s="170" t="s">
        <v>157</v>
      </c>
      <c r="AY2593" s="18" t="s">
        <v>150</v>
      </c>
      <c r="BE2593" s="171">
        <f>IF(N2593="základná",J2593,0)</f>
        <v>0</v>
      </c>
      <c r="BF2593" s="171">
        <f>IF(N2593="znížená",J2593,0)</f>
        <v>0</v>
      </c>
      <c r="BG2593" s="171">
        <f>IF(N2593="zákl. prenesená",J2593,0)</f>
        <v>0</v>
      </c>
      <c r="BH2593" s="171">
        <f>IF(N2593="zníž. prenesená",J2593,0)</f>
        <v>0</v>
      </c>
      <c r="BI2593" s="171">
        <f>IF(N2593="nulová",J2593,0)</f>
        <v>0</v>
      </c>
      <c r="BJ2593" s="18" t="s">
        <v>157</v>
      </c>
      <c r="BK2593" s="172">
        <f>ROUND(I2593*H2593,3)</f>
        <v>0</v>
      </c>
      <c r="BL2593" s="18" t="s">
        <v>2681</v>
      </c>
      <c r="BM2593" s="170" t="s">
        <v>3004</v>
      </c>
    </row>
    <row r="2594" spans="1:65" s="13" customFormat="1" ht="11.25">
      <c r="B2594" s="173"/>
      <c r="D2594" s="174" t="s">
        <v>167</v>
      </c>
      <c r="E2594" s="175" t="s">
        <v>1</v>
      </c>
      <c r="F2594" s="176" t="s">
        <v>3005</v>
      </c>
      <c r="H2594" s="175" t="s">
        <v>1</v>
      </c>
      <c r="I2594" s="177"/>
      <c r="L2594" s="173"/>
      <c r="M2594" s="178"/>
      <c r="N2594" s="179"/>
      <c r="O2594" s="179"/>
      <c r="P2594" s="179"/>
      <c r="Q2594" s="179"/>
      <c r="R2594" s="179"/>
      <c r="S2594" s="179"/>
      <c r="T2594" s="180"/>
      <c r="AT2594" s="175" t="s">
        <v>167</v>
      </c>
      <c r="AU2594" s="175" t="s">
        <v>157</v>
      </c>
      <c r="AV2594" s="13" t="s">
        <v>81</v>
      </c>
      <c r="AW2594" s="13" t="s">
        <v>30</v>
      </c>
      <c r="AX2594" s="13" t="s">
        <v>76</v>
      </c>
      <c r="AY2594" s="175" t="s">
        <v>150</v>
      </c>
    </row>
    <row r="2595" spans="1:65" s="13" customFormat="1" ht="11.25">
      <c r="B2595" s="173"/>
      <c r="D2595" s="174" t="s">
        <v>167</v>
      </c>
      <c r="E2595" s="175" t="s">
        <v>1</v>
      </c>
      <c r="F2595" s="176" t="s">
        <v>3000</v>
      </c>
      <c r="H2595" s="175" t="s">
        <v>1</v>
      </c>
      <c r="I2595" s="177"/>
      <c r="L2595" s="173"/>
      <c r="M2595" s="178"/>
      <c r="N2595" s="179"/>
      <c r="O2595" s="179"/>
      <c r="P2595" s="179"/>
      <c r="Q2595" s="179"/>
      <c r="R2595" s="179"/>
      <c r="S2595" s="179"/>
      <c r="T2595" s="180"/>
      <c r="AT2595" s="175" t="s">
        <v>167</v>
      </c>
      <c r="AU2595" s="175" t="s">
        <v>157</v>
      </c>
      <c r="AV2595" s="13" t="s">
        <v>81</v>
      </c>
      <c r="AW2595" s="13" t="s">
        <v>30</v>
      </c>
      <c r="AX2595" s="13" t="s">
        <v>76</v>
      </c>
      <c r="AY2595" s="175" t="s">
        <v>150</v>
      </c>
    </row>
    <row r="2596" spans="1:65" s="13" customFormat="1" ht="11.25">
      <c r="B2596" s="173"/>
      <c r="D2596" s="174" t="s">
        <v>167</v>
      </c>
      <c r="E2596" s="175" t="s">
        <v>1</v>
      </c>
      <c r="F2596" s="176" t="s">
        <v>3006</v>
      </c>
      <c r="H2596" s="175" t="s">
        <v>1</v>
      </c>
      <c r="I2596" s="177"/>
      <c r="L2596" s="173"/>
      <c r="M2596" s="178"/>
      <c r="N2596" s="179"/>
      <c r="O2596" s="179"/>
      <c r="P2596" s="179"/>
      <c r="Q2596" s="179"/>
      <c r="R2596" s="179"/>
      <c r="S2596" s="179"/>
      <c r="T2596" s="180"/>
      <c r="AT2596" s="175" t="s">
        <v>167</v>
      </c>
      <c r="AU2596" s="175" t="s">
        <v>157</v>
      </c>
      <c r="AV2596" s="13" t="s">
        <v>81</v>
      </c>
      <c r="AW2596" s="13" t="s">
        <v>30</v>
      </c>
      <c r="AX2596" s="13" t="s">
        <v>76</v>
      </c>
      <c r="AY2596" s="175" t="s">
        <v>150</v>
      </c>
    </row>
    <row r="2597" spans="1:65" s="13" customFormat="1" ht="11.25">
      <c r="B2597" s="173"/>
      <c r="D2597" s="174" t="s">
        <v>167</v>
      </c>
      <c r="E2597" s="175" t="s">
        <v>1</v>
      </c>
      <c r="F2597" s="176" t="s">
        <v>3007</v>
      </c>
      <c r="H2597" s="175" t="s">
        <v>1</v>
      </c>
      <c r="I2597" s="177"/>
      <c r="L2597" s="173"/>
      <c r="M2597" s="178"/>
      <c r="N2597" s="179"/>
      <c r="O2597" s="179"/>
      <c r="P2597" s="179"/>
      <c r="Q2597" s="179"/>
      <c r="R2597" s="179"/>
      <c r="S2597" s="179"/>
      <c r="T2597" s="180"/>
      <c r="AT2597" s="175" t="s">
        <v>167</v>
      </c>
      <c r="AU2597" s="175" t="s">
        <v>157</v>
      </c>
      <c r="AV2597" s="13" t="s">
        <v>81</v>
      </c>
      <c r="AW2597" s="13" t="s">
        <v>30</v>
      </c>
      <c r="AX2597" s="13" t="s">
        <v>76</v>
      </c>
      <c r="AY2597" s="175" t="s">
        <v>150</v>
      </c>
    </row>
    <row r="2598" spans="1:65" s="14" customFormat="1" ht="11.25">
      <c r="B2598" s="181"/>
      <c r="D2598" s="174" t="s">
        <v>167</v>
      </c>
      <c r="E2598" s="182" t="s">
        <v>1</v>
      </c>
      <c r="F2598" s="183" t="s">
        <v>241</v>
      </c>
      <c r="H2598" s="184">
        <v>16</v>
      </c>
      <c r="I2598" s="185"/>
      <c r="L2598" s="181"/>
      <c r="M2598" s="186"/>
      <c r="N2598" s="187"/>
      <c r="O2598" s="187"/>
      <c r="P2598" s="187"/>
      <c r="Q2598" s="187"/>
      <c r="R2598" s="187"/>
      <c r="S2598" s="187"/>
      <c r="T2598" s="188"/>
      <c r="AT2598" s="182" t="s">
        <v>167</v>
      </c>
      <c r="AU2598" s="182" t="s">
        <v>157</v>
      </c>
      <c r="AV2598" s="14" t="s">
        <v>157</v>
      </c>
      <c r="AW2598" s="14" t="s">
        <v>30</v>
      </c>
      <c r="AX2598" s="14" t="s">
        <v>81</v>
      </c>
      <c r="AY2598" s="182" t="s">
        <v>150</v>
      </c>
    </row>
    <row r="2599" spans="1:65" s="2" customFormat="1" ht="16.5" customHeight="1">
      <c r="A2599" s="33"/>
      <c r="B2599" s="158"/>
      <c r="C2599" s="159" t="s">
        <v>3008</v>
      </c>
      <c r="D2599" s="159" t="s">
        <v>152</v>
      </c>
      <c r="E2599" s="160" t="s">
        <v>3009</v>
      </c>
      <c r="F2599" s="161" t="s">
        <v>3010</v>
      </c>
      <c r="G2599" s="162" t="s">
        <v>2346</v>
      </c>
      <c r="H2599" s="163">
        <v>16</v>
      </c>
      <c r="I2599" s="164"/>
      <c r="J2599" s="163">
        <f t="shared" ref="J2599:J2613" si="160">ROUND(I2599*H2599,3)</f>
        <v>0</v>
      </c>
      <c r="K2599" s="165"/>
      <c r="L2599" s="34"/>
      <c r="M2599" s="166" t="s">
        <v>1</v>
      </c>
      <c r="N2599" s="167" t="s">
        <v>42</v>
      </c>
      <c r="O2599" s="59"/>
      <c r="P2599" s="168">
        <f t="shared" ref="P2599:P2613" si="161">O2599*H2599</f>
        <v>0</v>
      </c>
      <c r="Q2599" s="168">
        <v>0</v>
      </c>
      <c r="R2599" s="168">
        <f t="shared" ref="R2599:R2613" si="162">Q2599*H2599</f>
        <v>0</v>
      </c>
      <c r="S2599" s="168">
        <v>0</v>
      </c>
      <c r="T2599" s="169">
        <f t="shared" ref="T2599:T2613" si="163">S2599*H2599</f>
        <v>0</v>
      </c>
      <c r="U2599" s="33"/>
      <c r="V2599" s="33"/>
      <c r="W2599" s="33"/>
      <c r="X2599" s="33"/>
      <c r="Y2599" s="33"/>
      <c r="Z2599" s="33"/>
      <c r="AA2599" s="33"/>
      <c r="AB2599" s="33"/>
      <c r="AC2599" s="33"/>
      <c r="AD2599" s="33"/>
      <c r="AE2599" s="33"/>
      <c r="AR2599" s="170" t="s">
        <v>2681</v>
      </c>
      <c r="AT2599" s="170" t="s">
        <v>152</v>
      </c>
      <c r="AU2599" s="170" t="s">
        <v>157</v>
      </c>
      <c r="AY2599" s="18" t="s">
        <v>150</v>
      </c>
      <c r="BE2599" s="171">
        <f t="shared" ref="BE2599:BE2613" si="164">IF(N2599="základná",J2599,0)</f>
        <v>0</v>
      </c>
      <c r="BF2599" s="171">
        <f t="shared" ref="BF2599:BF2613" si="165">IF(N2599="znížená",J2599,0)</f>
        <v>0</v>
      </c>
      <c r="BG2599" s="171">
        <f t="shared" ref="BG2599:BG2613" si="166">IF(N2599="zákl. prenesená",J2599,0)</f>
        <v>0</v>
      </c>
      <c r="BH2599" s="171">
        <f t="shared" ref="BH2599:BH2613" si="167">IF(N2599="zníž. prenesená",J2599,0)</f>
        <v>0</v>
      </c>
      <c r="BI2599" s="171">
        <f t="shared" ref="BI2599:BI2613" si="168">IF(N2599="nulová",J2599,0)</f>
        <v>0</v>
      </c>
      <c r="BJ2599" s="18" t="s">
        <v>157</v>
      </c>
      <c r="BK2599" s="172">
        <f t="shared" ref="BK2599:BK2613" si="169">ROUND(I2599*H2599,3)</f>
        <v>0</v>
      </c>
      <c r="BL2599" s="18" t="s">
        <v>2681</v>
      </c>
      <c r="BM2599" s="170" t="s">
        <v>3011</v>
      </c>
    </row>
    <row r="2600" spans="1:65" s="2" customFormat="1" ht="16.5" customHeight="1">
      <c r="A2600" s="33"/>
      <c r="B2600" s="158"/>
      <c r="C2600" s="159" t="s">
        <v>3012</v>
      </c>
      <c r="D2600" s="159" t="s">
        <v>152</v>
      </c>
      <c r="E2600" s="160" t="s">
        <v>3013</v>
      </c>
      <c r="F2600" s="161" t="s">
        <v>3014</v>
      </c>
      <c r="G2600" s="162" t="s">
        <v>2346</v>
      </c>
      <c r="H2600" s="163">
        <v>4</v>
      </c>
      <c r="I2600" s="164"/>
      <c r="J2600" s="163">
        <f t="shared" si="160"/>
        <v>0</v>
      </c>
      <c r="K2600" s="165"/>
      <c r="L2600" s="34"/>
      <c r="M2600" s="166" t="s">
        <v>1</v>
      </c>
      <c r="N2600" s="167" t="s">
        <v>42</v>
      </c>
      <c r="O2600" s="59"/>
      <c r="P2600" s="168">
        <f t="shared" si="161"/>
        <v>0</v>
      </c>
      <c r="Q2600" s="168">
        <v>0</v>
      </c>
      <c r="R2600" s="168">
        <f t="shared" si="162"/>
        <v>0</v>
      </c>
      <c r="S2600" s="168">
        <v>0</v>
      </c>
      <c r="T2600" s="169">
        <f t="shared" si="163"/>
        <v>0</v>
      </c>
      <c r="U2600" s="33"/>
      <c r="V2600" s="33"/>
      <c r="W2600" s="33"/>
      <c r="X2600" s="33"/>
      <c r="Y2600" s="33"/>
      <c r="Z2600" s="33"/>
      <c r="AA2600" s="33"/>
      <c r="AB2600" s="33"/>
      <c r="AC2600" s="33"/>
      <c r="AD2600" s="33"/>
      <c r="AE2600" s="33"/>
      <c r="AR2600" s="170" t="s">
        <v>2681</v>
      </c>
      <c r="AT2600" s="170" t="s">
        <v>152</v>
      </c>
      <c r="AU2600" s="170" t="s">
        <v>157</v>
      </c>
      <c r="AY2600" s="18" t="s">
        <v>150</v>
      </c>
      <c r="BE2600" s="171">
        <f t="shared" si="164"/>
        <v>0</v>
      </c>
      <c r="BF2600" s="171">
        <f t="shared" si="165"/>
        <v>0</v>
      </c>
      <c r="BG2600" s="171">
        <f t="shared" si="166"/>
        <v>0</v>
      </c>
      <c r="BH2600" s="171">
        <f t="shared" si="167"/>
        <v>0</v>
      </c>
      <c r="BI2600" s="171">
        <f t="shared" si="168"/>
        <v>0</v>
      </c>
      <c r="BJ2600" s="18" t="s">
        <v>157</v>
      </c>
      <c r="BK2600" s="172">
        <f t="shared" si="169"/>
        <v>0</v>
      </c>
      <c r="BL2600" s="18" t="s">
        <v>2681</v>
      </c>
      <c r="BM2600" s="170" t="s">
        <v>3015</v>
      </c>
    </row>
    <row r="2601" spans="1:65" s="2" customFormat="1" ht="16.5" customHeight="1">
      <c r="A2601" s="33"/>
      <c r="B2601" s="158"/>
      <c r="C2601" s="159" t="s">
        <v>3016</v>
      </c>
      <c r="D2601" s="159" t="s">
        <v>152</v>
      </c>
      <c r="E2601" s="160" t="s">
        <v>3017</v>
      </c>
      <c r="F2601" s="161" t="s">
        <v>3018</v>
      </c>
      <c r="G2601" s="162" t="s">
        <v>2346</v>
      </c>
      <c r="H2601" s="163">
        <v>1</v>
      </c>
      <c r="I2601" s="164"/>
      <c r="J2601" s="163">
        <f t="shared" si="160"/>
        <v>0</v>
      </c>
      <c r="K2601" s="165"/>
      <c r="L2601" s="34"/>
      <c r="M2601" s="166" t="s">
        <v>1</v>
      </c>
      <c r="N2601" s="167" t="s">
        <v>42</v>
      </c>
      <c r="O2601" s="59"/>
      <c r="P2601" s="168">
        <f t="shared" si="161"/>
        <v>0</v>
      </c>
      <c r="Q2601" s="168">
        <v>0</v>
      </c>
      <c r="R2601" s="168">
        <f t="shared" si="162"/>
        <v>0</v>
      </c>
      <c r="S2601" s="168">
        <v>0</v>
      </c>
      <c r="T2601" s="169">
        <f t="shared" si="163"/>
        <v>0</v>
      </c>
      <c r="U2601" s="33"/>
      <c r="V2601" s="33"/>
      <c r="W2601" s="33"/>
      <c r="X2601" s="33"/>
      <c r="Y2601" s="33"/>
      <c r="Z2601" s="33"/>
      <c r="AA2601" s="33"/>
      <c r="AB2601" s="33"/>
      <c r="AC2601" s="33"/>
      <c r="AD2601" s="33"/>
      <c r="AE2601" s="33"/>
      <c r="AR2601" s="170" t="s">
        <v>2681</v>
      </c>
      <c r="AT2601" s="170" t="s">
        <v>152</v>
      </c>
      <c r="AU2601" s="170" t="s">
        <v>157</v>
      </c>
      <c r="AY2601" s="18" t="s">
        <v>150</v>
      </c>
      <c r="BE2601" s="171">
        <f t="shared" si="164"/>
        <v>0</v>
      </c>
      <c r="BF2601" s="171">
        <f t="shared" si="165"/>
        <v>0</v>
      </c>
      <c r="BG2601" s="171">
        <f t="shared" si="166"/>
        <v>0</v>
      </c>
      <c r="BH2601" s="171">
        <f t="shared" si="167"/>
        <v>0</v>
      </c>
      <c r="BI2601" s="171">
        <f t="shared" si="168"/>
        <v>0</v>
      </c>
      <c r="BJ2601" s="18" t="s">
        <v>157</v>
      </c>
      <c r="BK2601" s="172">
        <f t="shared" si="169"/>
        <v>0</v>
      </c>
      <c r="BL2601" s="18" t="s">
        <v>2681</v>
      </c>
      <c r="BM2601" s="170" t="s">
        <v>3019</v>
      </c>
    </row>
    <row r="2602" spans="1:65" s="2" customFormat="1" ht="16.5" customHeight="1">
      <c r="A2602" s="33"/>
      <c r="B2602" s="158"/>
      <c r="C2602" s="159" t="s">
        <v>3020</v>
      </c>
      <c r="D2602" s="159" t="s">
        <v>152</v>
      </c>
      <c r="E2602" s="160" t="s">
        <v>3021</v>
      </c>
      <c r="F2602" s="161" t="s">
        <v>3022</v>
      </c>
      <c r="G2602" s="162" t="s">
        <v>2346</v>
      </c>
      <c r="H2602" s="163">
        <v>1</v>
      </c>
      <c r="I2602" s="164"/>
      <c r="J2602" s="163">
        <f t="shared" si="160"/>
        <v>0</v>
      </c>
      <c r="K2602" s="165"/>
      <c r="L2602" s="34"/>
      <c r="M2602" s="166" t="s">
        <v>1</v>
      </c>
      <c r="N2602" s="167" t="s">
        <v>42</v>
      </c>
      <c r="O2602" s="59"/>
      <c r="P2602" s="168">
        <f t="shared" si="161"/>
        <v>0</v>
      </c>
      <c r="Q2602" s="168">
        <v>0</v>
      </c>
      <c r="R2602" s="168">
        <f t="shared" si="162"/>
        <v>0</v>
      </c>
      <c r="S2602" s="168">
        <v>0</v>
      </c>
      <c r="T2602" s="169">
        <f t="shared" si="163"/>
        <v>0</v>
      </c>
      <c r="U2602" s="33"/>
      <c r="V2602" s="33"/>
      <c r="W2602" s="33"/>
      <c r="X2602" s="33"/>
      <c r="Y2602" s="33"/>
      <c r="Z2602" s="33"/>
      <c r="AA2602" s="33"/>
      <c r="AB2602" s="33"/>
      <c r="AC2602" s="33"/>
      <c r="AD2602" s="33"/>
      <c r="AE2602" s="33"/>
      <c r="AR2602" s="170" t="s">
        <v>2681</v>
      </c>
      <c r="AT2602" s="170" t="s">
        <v>152</v>
      </c>
      <c r="AU2602" s="170" t="s">
        <v>157</v>
      </c>
      <c r="AY2602" s="18" t="s">
        <v>150</v>
      </c>
      <c r="BE2602" s="171">
        <f t="shared" si="164"/>
        <v>0</v>
      </c>
      <c r="BF2602" s="171">
        <f t="shared" si="165"/>
        <v>0</v>
      </c>
      <c r="BG2602" s="171">
        <f t="shared" si="166"/>
        <v>0</v>
      </c>
      <c r="BH2602" s="171">
        <f t="shared" si="167"/>
        <v>0</v>
      </c>
      <c r="BI2602" s="171">
        <f t="shared" si="168"/>
        <v>0</v>
      </c>
      <c r="BJ2602" s="18" t="s">
        <v>157</v>
      </c>
      <c r="BK2602" s="172">
        <f t="shared" si="169"/>
        <v>0</v>
      </c>
      <c r="BL2602" s="18" t="s">
        <v>2681</v>
      </c>
      <c r="BM2602" s="170" t="s">
        <v>3023</v>
      </c>
    </row>
    <row r="2603" spans="1:65" s="2" customFormat="1" ht="24" customHeight="1">
      <c r="A2603" s="33"/>
      <c r="B2603" s="158"/>
      <c r="C2603" s="159" t="s">
        <v>3024</v>
      </c>
      <c r="D2603" s="159" t="s">
        <v>152</v>
      </c>
      <c r="E2603" s="160" t="s">
        <v>3025</v>
      </c>
      <c r="F2603" s="161" t="s">
        <v>3026</v>
      </c>
      <c r="G2603" s="162" t="s">
        <v>350</v>
      </c>
      <c r="H2603" s="163">
        <v>1</v>
      </c>
      <c r="I2603" s="164"/>
      <c r="J2603" s="163">
        <f t="shared" si="160"/>
        <v>0</v>
      </c>
      <c r="K2603" s="165"/>
      <c r="L2603" s="34"/>
      <c r="M2603" s="166" t="s">
        <v>1</v>
      </c>
      <c r="N2603" s="167" t="s">
        <v>42</v>
      </c>
      <c r="O2603" s="59"/>
      <c r="P2603" s="168">
        <f t="shared" si="161"/>
        <v>0</v>
      </c>
      <c r="Q2603" s="168">
        <v>0</v>
      </c>
      <c r="R2603" s="168">
        <f t="shared" si="162"/>
        <v>0</v>
      </c>
      <c r="S2603" s="168">
        <v>0</v>
      </c>
      <c r="T2603" s="169">
        <f t="shared" si="163"/>
        <v>0</v>
      </c>
      <c r="U2603" s="33"/>
      <c r="V2603" s="33"/>
      <c r="W2603" s="33"/>
      <c r="X2603" s="33"/>
      <c r="Y2603" s="33"/>
      <c r="Z2603" s="33"/>
      <c r="AA2603" s="33"/>
      <c r="AB2603" s="33"/>
      <c r="AC2603" s="33"/>
      <c r="AD2603" s="33"/>
      <c r="AE2603" s="33"/>
      <c r="AR2603" s="170" t="s">
        <v>2681</v>
      </c>
      <c r="AT2603" s="170" t="s">
        <v>152</v>
      </c>
      <c r="AU2603" s="170" t="s">
        <v>157</v>
      </c>
      <c r="AY2603" s="18" t="s">
        <v>150</v>
      </c>
      <c r="BE2603" s="171">
        <f t="shared" si="164"/>
        <v>0</v>
      </c>
      <c r="BF2603" s="171">
        <f t="shared" si="165"/>
        <v>0</v>
      </c>
      <c r="BG2603" s="171">
        <f t="shared" si="166"/>
        <v>0</v>
      </c>
      <c r="BH2603" s="171">
        <f t="shared" si="167"/>
        <v>0</v>
      </c>
      <c r="BI2603" s="171">
        <f t="shared" si="168"/>
        <v>0</v>
      </c>
      <c r="BJ2603" s="18" t="s">
        <v>157</v>
      </c>
      <c r="BK2603" s="172">
        <f t="shared" si="169"/>
        <v>0</v>
      </c>
      <c r="BL2603" s="18" t="s">
        <v>2681</v>
      </c>
      <c r="BM2603" s="170" t="s">
        <v>3027</v>
      </c>
    </row>
    <row r="2604" spans="1:65" s="2" customFormat="1" ht="24" customHeight="1">
      <c r="A2604" s="33"/>
      <c r="B2604" s="158"/>
      <c r="C2604" s="159" t="s">
        <v>3028</v>
      </c>
      <c r="D2604" s="159" t="s">
        <v>152</v>
      </c>
      <c r="E2604" s="160" t="s">
        <v>3029</v>
      </c>
      <c r="F2604" s="161" t="s">
        <v>3030</v>
      </c>
      <c r="G2604" s="162" t="s">
        <v>350</v>
      </c>
      <c r="H2604" s="163">
        <v>9</v>
      </c>
      <c r="I2604" s="164"/>
      <c r="J2604" s="163">
        <f t="shared" si="160"/>
        <v>0</v>
      </c>
      <c r="K2604" s="165"/>
      <c r="L2604" s="34"/>
      <c r="M2604" s="166" t="s">
        <v>1</v>
      </c>
      <c r="N2604" s="167" t="s">
        <v>42</v>
      </c>
      <c r="O2604" s="59"/>
      <c r="P2604" s="168">
        <f t="shared" si="161"/>
        <v>0</v>
      </c>
      <c r="Q2604" s="168">
        <v>0</v>
      </c>
      <c r="R2604" s="168">
        <f t="shared" si="162"/>
        <v>0</v>
      </c>
      <c r="S2604" s="168">
        <v>0</v>
      </c>
      <c r="T2604" s="169">
        <f t="shared" si="163"/>
        <v>0</v>
      </c>
      <c r="U2604" s="33"/>
      <c r="V2604" s="33"/>
      <c r="W2604" s="33"/>
      <c r="X2604" s="33"/>
      <c r="Y2604" s="33"/>
      <c r="Z2604" s="33"/>
      <c r="AA2604" s="33"/>
      <c r="AB2604" s="33"/>
      <c r="AC2604" s="33"/>
      <c r="AD2604" s="33"/>
      <c r="AE2604" s="33"/>
      <c r="AR2604" s="170" t="s">
        <v>2681</v>
      </c>
      <c r="AT2604" s="170" t="s">
        <v>152</v>
      </c>
      <c r="AU2604" s="170" t="s">
        <v>157</v>
      </c>
      <c r="AY2604" s="18" t="s">
        <v>150</v>
      </c>
      <c r="BE2604" s="171">
        <f t="shared" si="164"/>
        <v>0</v>
      </c>
      <c r="BF2604" s="171">
        <f t="shared" si="165"/>
        <v>0</v>
      </c>
      <c r="BG2604" s="171">
        <f t="shared" si="166"/>
        <v>0</v>
      </c>
      <c r="BH2604" s="171">
        <f t="shared" si="167"/>
        <v>0</v>
      </c>
      <c r="BI2604" s="171">
        <f t="shared" si="168"/>
        <v>0</v>
      </c>
      <c r="BJ2604" s="18" t="s">
        <v>157</v>
      </c>
      <c r="BK2604" s="172">
        <f t="shared" si="169"/>
        <v>0</v>
      </c>
      <c r="BL2604" s="18" t="s">
        <v>2681</v>
      </c>
      <c r="BM2604" s="170" t="s">
        <v>3031</v>
      </c>
    </row>
    <row r="2605" spans="1:65" s="2" customFormat="1" ht="24" customHeight="1">
      <c r="A2605" s="33"/>
      <c r="B2605" s="158"/>
      <c r="C2605" s="159" t="s">
        <v>3032</v>
      </c>
      <c r="D2605" s="159" t="s">
        <v>152</v>
      </c>
      <c r="E2605" s="160" t="s">
        <v>3033</v>
      </c>
      <c r="F2605" s="161" t="s">
        <v>3034</v>
      </c>
      <c r="G2605" s="162" t="s">
        <v>350</v>
      </c>
      <c r="H2605" s="163">
        <v>11</v>
      </c>
      <c r="I2605" s="164"/>
      <c r="J2605" s="163">
        <f t="shared" si="160"/>
        <v>0</v>
      </c>
      <c r="K2605" s="165"/>
      <c r="L2605" s="34"/>
      <c r="M2605" s="166" t="s">
        <v>1</v>
      </c>
      <c r="N2605" s="167" t="s">
        <v>42</v>
      </c>
      <c r="O2605" s="59"/>
      <c r="P2605" s="168">
        <f t="shared" si="161"/>
        <v>0</v>
      </c>
      <c r="Q2605" s="168">
        <v>0</v>
      </c>
      <c r="R2605" s="168">
        <f t="shared" si="162"/>
        <v>0</v>
      </c>
      <c r="S2605" s="168">
        <v>0</v>
      </c>
      <c r="T2605" s="169">
        <f t="shared" si="163"/>
        <v>0</v>
      </c>
      <c r="U2605" s="33"/>
      <c r="V2605" s="33"/>
      <c r="W2605" s="33"/>
      <c r="X2605" s="33"/>
      <c r="Y2605" s="33"/>
      <c r="Z2605" s="33"/>
      <c r="AA2605" s="33"/>
      <c r="AB2605" s="33"/>
      <c r="AC2605" s="33"/>
      <c r="AD2605" s="33"/>
      <c r="AE2605" s="33"/>
      <c r="AR2605" s="170" t="s">
        <v>2681</v>
      </c>
      <c r="AT2605" s="170" t="s">
        <v>152</v>
      </c>
      <c r="AU2605" s="170" t="s">
        <v>157</v>
      </c>
      <c r="AY2605" s="18" t="s">
        <v>150</v>
      </c>
      <c r="BE2605" s="171">
        <f t="shared" si="164"/>
        <v>0</v>
      </c>
      <c r="BF2605" s="171">
        <f t="shared" si="165"/>
        <v>0</v>
      </c>
      <c r="BG2605" s="171">
        <f t="shared" si="166"/>
        <v>0</v>
      </c>
      <c r="BH2605" s="171">
        <f t="shared" si="167"/>
        <v>0</v>
      </c>
      <c r="BI2605" s="171">
        <f t="shared" si="168"/>
        <v>0</v>
      </c>
      <c r="BJ2605" s="18" t="s">
        <v>157</v>
      </c>
      <c r="BK2605" s="172">
        <f t="shared" si="169"/>
        <v>0</v>
      </c>
      <c r="BL2605" s="18" t="s">
        <v>2681</v>
      </c>
      <c r="BM2605" s="170" t="s">
        <v>3035</v>
      </c>
    </row>
    <row r="2606" spans="1:65" s="2" customFormat="1" ht="24" customHeight="1">
      <c r="A2606" s="33"/>
      <c r="B2606" s="158"/>
      <c r="C2606" s="159" t="s">
        <v>3036</v>
      </c>
      <c r="D2606" s="159" t="s">
        <v>152</v>
      </c>
      <c r="E2606" s="160" t="s">
        <v>3037</v>
      </c>
      <c r="F2606" s="161" t="s">
        <v>3038</v>
      </c>
      <c r="G2606" s="162" t="s">
        <v>350</v>
      </c>
      <c r="H2606" s="163">
        <v>1</v>
      </c>
      <c r="I2606" s="164"/>
      <c r="J2606" s="163">
        <f t="shared" si="160"/>
        <v>0</v>
      </c>
      <c r="K2606" s="165"/>
      <c r="L2606" s="34"/>
      <c r="M2606" s="166" t="s">
        <v>1</v>
      </c>
      <c r="N2606" s="167" t="s">
        <v>42</v>
      </c>
      <c r="O2606" s="59"/>
      <c r="P2606" s="168">
        <f t="shared" si="161"/>
        <v>0</v>
      </c>
      <c r="Q2606" s="168">
        <v>0</v>
      </c>
      <c r="R2606" s="168">
        <f t="shared" si="162"/>
        <v>0</v>
      </c>
      <c r="S2606" s="168">
        <v>0</v>
      </c>
      <c r="T2606" s="169">
        <f t="shared" si="163"/>
        <v>0</v>
      </c>
      <c r="U2606" s="33"/>
      <c r="V2606" s="33"/>
      <c r="W2606" s="33"/>
      <c r="X2606" s="33"/>
      <c r="Y2606" s="33"/>
      <c r="Z2606" s="33"/>
      <c r="AA2606" s="33"/>
      <c r="AB2606" s="33"/>
      <c r="AC2606" s="33"/>
      <c r="AD2606" s="33"/>
      <c r="AE2606" s="33"/>
      <c r="AR2606" s="170" t="s">
        <v>2681</v>
      </c>
      <c r="AT2606" s="170" t="s">
        <v>152</v>
      </c>
      <c r="AU2606" s="170" t="s">
        <v>157</v>
      </c>
      <c r="AY2606" s="18" t="s">
        <v>150</v>
      </c>
      <c r="BE2606" s="171">
        <f t="shared" si="164"/>
        <v>0</v>
      </c>
      <c r="BF2606" s="171">
        <f t="shared" si="165"/>
        <v>0</v>
      </c>
      <c r="BG2606" s="171">
        <f t="shared" si="166"/>
        <v>0</v>
      </c>
      <c r="BH2606" s="171">
        <f t="shared" si="167"/>
        <v>0</v>
      </c>
      <c r="BI2606" s="171">
        <f t="shared" si="168"/>
        <v>0</v>
      </c>
      <c r="BJ2606" s="18" t="s">
        <v>157</v>
      </c>
      <c r="BK2606" s="172">
        <f t="shared" si="169"/>
        <v>0</v>
      </c>
      <c r="BL2606" s="18" t="s">
        <v>2681</v>
      </c>
      <c r="BM2606" s="170" t="s">
        <v>3039</v>
      </c>
    </row>
    <row r="2607" spans="1:65" s="2" customFormat="1" ht="24" customHeight="1">
      <c r="A2607" s="33"/>
      <c r="B2607" s="158"/>
      <c r="C2607" s="159" t="s">
        <v>3040</v>
      </c>
      <c r="D2607" s="159" t="s">
        <v>152</v>
      </c>
      <c r="E2607" s="160" t="s">
        <v>3041</v>
      </c>
      <c r="F2607" s="161" t="s">
        <v>3042</v>
      </c>
      <c r="G2607" s="162" t="s">
        <v>350</v>
      </c>
      <c r="H2607" s="163">
        <v>1</v>
      </c>
      <c r="I2607" s="164"/>
      <c r="J2607" s="163">
        <f t="shared" si="160"/>
        <v>0</v>
      </c>
      <c r="K2607" s="165"/>
      <c r="L2607" s="34"/>
      <c r="M2607" s="166" t="s">
        <v>1</v>
      </c>
      <c r="N2607" s="167" t="s">
        <v>42</v>
      </c>
      <c r="O2607" s="59"/>
      <c r="P2607" s="168">
        <f t="shared" si="161"/>
        <v>0</v>
      </c>
      <c r="Q2607" s="168">
        <v>0</v>
      </c>
      <c r="R2607" s="168">
        <f t="shared" si="162"/>
        <v>0</v>
      </c>
      <c r="S2607" s="168">
        <v>0</v>
      </c>
      <c r="T2607" s="169">
        <f t="shared" si="163"/>
        <v>0</v>
      </c>
      <c r="U2607" s="33"/>
      <c r="V2607" s="33"/>
      <c r="W2607" s="33"/>
      <c r="X2607" s="33"/>
      <c r="Y2607" s="33"/>
      <c r="Z2607" s="33"/>
      <c r="AA2607" s="33"/>
      <c r="AB2607" s="33"/>
      <c r="AC2607" s="33"/>
      <c r="AD2607" s="33"/>
      <c r="AE2607" s="33"/>
      <c r="AR2607" s="170" t="s">
        <v>2681</v>
      </c>
      <c r="AT2607" s="170" t="s">
        <v>152</v>
      </c>
      <c r="AU2607" s="170" t="s">
        <v>157</v>
      </c>
      <c r="AY2607" s="18" t="s">
        <v>150</v>
      </c>
      <c r="BE2607" s="171">
        <f t="shared" si="164"/>
        <v>0</v>
      </c>
      <c r="BF2607" s="171">
        <f t="shared" si="165"/>
        <v>0</v>
      </c>
      <c r="BG2607" s="171">
        <f t="shared" si="166"/>
        <v>0</v>
      </c>
      <c r="BH2607" s="171">
        <f t="shared" si="167"/>
        <v>0</v>
      </c>
      <c r="BI2607" s="171">
        <f t="shared" si="168"/>
        <v>0</v>
      </c>
      <c r="BJ2607" s="18" t="s">
        <v>157</v>
      </c>
      <c r="BK2607" s="172">
        <f t="shared" si="169"/>
        <v>0</v>
      </c>
      <c r="BL2607" s="18" t="s">
        <v>2681</v>
      </c>
      <c r="BM2607" s="170" t="s">
        <v>3043</v>
      </c>
    </row>
    <row r="2608" spans="1:65" s="2" customFormat="1" ht="16.5" customHeight="1">
      <c r="A2608" s="33"/>
      <c r="B2608" s="158"/>
      <c r="C2608" s="159" t="s">
        <v>3044</v>
      </c>
      <c r="D2608" s="159" t="s">
        <v>152</v>
      </c>
      <c r="E2608" s="160" t="s">
        <v>3045</v>
      </c>
      <c r="F2608" s="161" t="s">
        <v>3046</v>
      </c>
      <c r="G2608" s="162" t="s">
        <v>2716</v>
      </c>
      <c r="H2608" s="163">
        <v>23</v>
      </c>
      <c r="I2608" s="164"/>
      <c r="J2608" s="163">
        <f t="shared" si="160"/>
        <v>0</v>
      </c>
      <c r="K2608" s="165"/>
      <c r="L2608" s="34"/>
      <c r="M2608" s="166" t="s">
        <v>1</v>
      </c>
      <c r="N2608" s="167" t="s">
        <v>42</v>
      </c>
      <c r="O2608" s="59"/>
      <c r="P2608" s="168">
        <f t="shared" si="161"/>
        <v>0</v>
      </c>
      <c r="Q2608" s="168">
        <v>0</v>
      </c>
      <c r="R2608" s="168">
        <f t="shared" si="162"/>
        <v>0</v>
      </c>
      <c r="S2608" s="168">
        <v>0</v>
      </c>
      <c r="T2608" s="169">
        <f t="shared" si="163"/>
        <v>0</v>
      </c>
      <c r="U2608" s="33"/>
      <c r="V2608" s="33"/>
      <c r="W2608" s="33"/>
      <c r="X2608" s="33"/>
      <c r="Y2608" s="33"/>
      <c r="Z2608" s="33"/>
      <c r="AA2608" s="33"/>
      <c r="AB2608" s="33"/>
      <c r="AC2608" s="33"/>
      <c r="AD2608" s="33"/>
      <c r="AE2608" s="33"/>
      <c r="AR2608" s="170" t="s">
        <v>2681</v>
      </c>
      <c r="AT2608" s="170" t="s">
        <v>152</v>
      </c>
      <c r="AU2608" s="170" t="s">
        <v>157</v>
      </c>
      <c r="AY2608" s="18" t="s">
        <v>150</v>
      </c>
      <c r="BE2608" s="171">
        <f t="shared" si="164"/>
        <v>0</v>
      </c>
      <c r="BF2608" s="171">
        <f t="shared" si="165"/>
        <v>0</v>
      </c>
      <c r="BG2608" s="171">
        <f t="shared" si="166"/>
        <v>0</v>
      </c>
      <c r="BH2608" s="171">
        <f t="shared" si="167"/>
        <v>0</v>
      </c>
      <c r="BI2608" s="171">
        <f t="shared" si="168"/>
        <v>0</v>
      </c>
      <c r="BJ2608" s="18" t="s">
        <v>157</v>
      </c>
      <c r="BK2608" s="172">
        <f t="shared" si="169"/>
        <v>0</v>
      </c>
      <c r="BL2608" s="18" t="s">
        <v>2681</v>
      </c>
      <c r="BM2608" s="170" t="s">
        <v>3047</v>
      </c>
    </row>
    <row r="2609" spans="1:65" s="2" customFormat="1" ht="24" customHeight="1">
      <c r="A2609" s="33"/>
      <c r="B2609" s="158"/>
      <c r="C2609" s="159" t="s">
        <v>3048</v>
      </c>
      <c r="D2609" s="159" t="s">
        <v>152</v>
      </c>
      <c r="E2609" s="160" t="s">
        <v>3049</v>
      </c>
      <c r="F2609" s="161" t="s">
        <v>3050</v>
      </c>
      <c r="G2609" s="162" t="s">
        <v>350</v>
      </c>
      <c r="H2609" s="163">
        <v>2</v>
      </c>
      <c r="I2609" s="164"/>
      <c r="J2609" s="163">
        <f t="shared" si="160"/>
        <v>0</v>
      </c>
      <c r="K2609" s="165"/>
      <c r="L2609" s="34"/>
      <c r="M2609" s="166" t="s">
        <v>1</v>
      </c>
      <c r="N2609" s="167" t="s">
        <v>42</v>
      </c>
      <c r="O2609" s="59"/>
      <c r="P2609" s="168">
        <f t="shared" si="161"/>
        <v>0</v>
      </c>
      <c r="Q2609" s="168">
        <v>0</v>
      </c>
      <c r="R2609" s="168">
        <f t="shared" si="162"/>
        <v>0</v>
      </c>
      <c r="S2609" s="168">
        <v>0</v>
      </c>
      <c r="T2609" s="169">
        <f t="shared" si="163"/>
        <v>0</v>
      </c>
      <c r="U2609" s="33"/>
      <c r="V2609" s="33"/>
      <c r="W2609" s="33"/>
      <c r="X2609" s="33"/>
      <c r="Y2609" s="33"/>
      <c r="Z2609" s="33"/>
      <c r="AA2609" s="33"/>
      <c r="AB2609" s="33"/>
      <c r="AC2609" s="33"/>
      <c r="AD2609" s="33"/>
      <c r="AE2609" s="33"/>
      <c r="AR2609" s="170" t="s">
        <v>2681</v>
      </c>
      <c r="AT2609" s="170" t="s">
        <v>152</v>
      </c>
      <c r="AU2609" s="170" t="s">
        <v>157</v>
      </c>
      <c r="AY2609" s="18" t="s">
        <v>150</v>
      </c>
      <c r="BE2609" s="171">
        <f t="shared" si="164"/>
        <v>0</v>
      </c>
      <c r="BF2609" s="171">
        <f t="shared" si="165"/>
        <v>0</v>
      </c>
      <c r="BG2609" s="171">
        <f t="shared" si="166"/>
        <v>0</v>
      </c>
      <c r="BH2609" s="171">
        <f t="shared" si="167"/>
        <v>0</v>
      </c>
      <c r="BI2609" s="171">
        <f t="shared" si="168"/>
        <v>0</v>
      </c>
      <c r="BJ2609" s="18" t="s">
        <v>157</v>
      </c>
      <c r="BK2609" s="172">
        <f t="shared" si="169"/>
        <v>0</v>
      </c>
      <c r="BL2609" s="18" t="s">
        <v>2681</v>
      </c>
      <c r="BM2609" s="170" t="s">
        <v>3051</v>
      </c>
    </row>
    <row r="2610" spans="1:65" s="2" customFormat="1" ht="24" customHeight="1">
      <c r="A2610" s="33"/>
      <c r="B2610" s="158"/>
      <c r="C2610" s="159" t="s">
        <v>3052</v>
      </c>
      <c r="D2610" s="159" t="s">
        <v>152</v>
      </c>
      <c r="E2610" s="160" t="s">
        <v>3053</v>
      </c>
      <c r="F2610" s="161" t="s">
        <v>3054</v>
      </c>
      <c r="G2610" s="162" t="s">
        <v>350</v>
      </c>
      <c r="H2610" s="163">
        <v>1</v>
      </c>
      <c r="I2610" s="164"/>
      <c r="J2610" s="163">
        <f t="shared" si="160"/>
        <v>0</v>
      </c>
      <c r="K2610" s="165"/>
      <c r="L2610" s="34"/>
      <c r="M2610" s="166" t="s">
        <v>1</v>
      </c>
      <c r="N2610" s="167" t="s">
        <v>42</v>
      </c>
      <c r="O2610" s="59"/>
      <c r="P2610" s="168">
        <f t="shared" si="161"/>
        <v>0</v>
      </c>
      <c r="Q2610" s="168">
        <v>0</v>
      </c>
      <c r="R2610" s="168">
        <f t="shared" si="162"/>
        <v>0</v>
      </c>
      <c r="S2610" s="168">
        <v>0</v>
      </c>
      <c r="T2610" s="169">
        <f t="shared" si="163"/>
        <v>0</v>
      </c>
      <c r="U2610" s="33"/>
      <c r="V2610" s="33"/>
      <c r="W2610" s="33"/>
      <c r="X2610" s="33"/>
      <c r="Y2610" s="33"/>
      <c r="Z2610" s="33"/>
      <c r="AA2610" s="33"/>
      <c r="AB2610" s="33"/>
      <c r="AC2610" s="33"/>
      <c r="AD2610" s="33"/>
      <c r="AE2610" s="33"/>
      <c r="AR2610" s="170" t="s">
        <v>2681</v>
      </c>
      <c r="AT2610" s="170" t="s">
        <v>152</v>
      </c>
      <c r="AU2610" s="170" t="s">
        <v>157</v>
      </c>
      <c r="AY2610" s="18" t="s">
        <v>150</v>
      </c>
      <c r="BE2610" s="171">
        <f t="shared" si="164"/>
        <v>0</v>
      </c>
      <c r="BF2610" s="171">
        <f t="shared" si="165"/>
        <v>0</v>
      </c>
      <c r="BG2610" s="171">
        <f t="shared" si="166"/>
        <v>0</v>
      </c>
      <c r="BH2610" s="171">
        <f t="shared" si="167"/>
        <v>0</v>
      </c>
      <c r="BI2610" s="171">
        <f t="shared" si="168"/>
        <v>0</v>
      </c>
      <c r="BJ2610" s="18" t="s">
        <v>157</v>
      </c>
      <c r="BK2610" s="172">
        <f t="shared" si="169"/>
        <v>0</v>
      </c>
      <c r="BL2610" s="18" t="s">
        <v>2681</v>
      </c>
      <c r="BM2610" s="170" t="s">
        <v>3055</v>
      </c>
    </row>
    <row r="2611" spans="1:65" s="2" customFormat="1" ht="24" customHeight="1">
      <c r="A2611" s="33"/>
      <c r="B2611" s="158"/>
      <c r="C2611" s="159" t="s">
        <v>3056</v>
      </c>
      <c r="D2611" s="159" t="s">
        <v>152</v>
      </c>
      <c r="E2611" s="160" t="s">
        <v>3057</v>
      </c>
      <c r="F2611" s="161" t="s">
        <v>3058</v>
      </c>
      <c r="G2611" s="162" t="s">
        <v>350</v>
      </c>
      <c r="H2611" s="163">
        <v>1</v>
      </c>
      <c r="I2611" s="164"/>
      <c r="J2611" s="163">
        <f t="shared" si="160"/>
        <v>0</v>
      </c>
      <c r="K2611" s="165"/>
      <c r="L2611" s="34"/>
      <c r="M2611" s="166" t="s">
        <v>1</v>
      </c>
      <c r="N2611" s="167" t="s">
        <v>42</v>
      </c>
      <c r="O2611" s="59"/>
      <c r="P2611" s="168">
        <f t="shared" si="161"/>
        <v>0</v>
      </c>
      <c r="Q2611" s="168">
        <v>0</v>
      </c>
      <c r="R2611" s="168">
        <f t="shared" si="162"/>
        <v>0</v>
      </c>
      <c r="S2611" s="168">
        <v>0</v>
      </c>
      <c r="T2611" s="169">
        <f t="shared" si="163"/>
        <v>0</v>
      </c>
      <c r="U2611" s="33"/>
      <c r="V2611" s="33"/>
      <c r="W2611" s="33"/>
      <c r="X2611" s="33"/>
      <c r="Y2611" s="33"/>
      <c r="Z2611" s="33"/>
      <c r="AA2611" s="33"/>
      <c r="AB2611" s="33"/>
      <c r="AC2611" s="33"/>
      <c r="AD2611" s="33"/>
      <c r="AE2611" s="33"/>
      <c r="AR2611" s="170" t="s">
        <v>2681</v>
      </c>
      <c r="AT2611" s="170" t="s">
        <v>152</v>
      </c>
      <c r="AU2611" s="170" t="s">
        <v>157</v>
      </c>
      <c r="AY2611" s="18" t="s">
        <v>150</v>
      </c>
      <c r="BE2611" s="171">
        <f t="shared" si="164"/>
        <v>0</v>
      </c>
      <c r="BF2611" s="171">
        <f t="shared" si="165"/>
        <v>0</v>
      </c>
      <c r="BG2611" s="171">
        <f t="shared" si="166"/>
        <v>0</v>
      </c>
      <c r="BH2611" s="171">
        <f t="shared" si="167"/>
        <v>0</v>
      </c>
      <c r="BI2611" s="171">
        <f t="shared" si="168"/>
        <v>0</v>
      </c>
      <c r="BJ2611" s="18" t="s">
        <v>157</v>
      </c>
      <c r="BK2611" s="172">
        <f t="shared" si="169"/>
        <v>0</v>
      </c>
      <c r="BL2611" s="18" t="s">
        <v>2681</v>
      </c>
      <c r="BM2611" s="170" t="s">
        <v>3059</v>
      </c>
    </row>
    <row r="2612" spans="1:65" s="2" customFormat="1" ht="16.5" customHeight="1">
      <c r="A2612" s="33"/>
      <c r="B2612" s="158"/>
      <c r="C2612" s="159" t="s">
        <v>3060</v>
      </c>
      <c r="D2612" s="159" t="s">
        <v>152</v>
      </c>
      <c r="E2612" s="160" t="s">
        <v>3061</v>
      </c>
      <c r="F2612" s="161" t="s">
        <v>3062</v>
      </c>
      <c r="G2612" s="162" t="s">
        <v>2346</v>
      </c>
      <c r="H2612" s="163">
        <v>4</v>
      </c>
      <c r="I2612" s="164"/>
      <c r="J2612" s="163">
        <f t="shared" si="160"/>
        <v>0</v>
      </c>
      <c r="K2612" s="165"/>
      <c r="L2612" s="34"/>
      <c r="M2612" s="166" t="s">
        <v>1</v>
      </c>
      <c r="N2612" s="167" t="s">
        <v>42</v>
      </c>
      <c r="O2612" s="59"/>
      <c r="P2612" s="168">
        <f t="shared" si="161"/>
        <v>0</v>
      </c>
      <c r="Q2612" s="168">
        <v>0</v>
      </c>
      <c r="R2612" s="168">
        <f t="shared" si="162"/>
        <v>0</v>
      </c>
      <c r="S2612" s="168">
        <v>0</v>
      </c>
      <c r="T2612" s="169">
        <f t="shared" si="163"/>
        <v>0</v>
      </c>
      <c r="U2612" s="33"/>
      <c r="V2612" s="33"/>
      <c r="W2612" s="33"/>
      <c r="X2612" s="33"/>
      <c r="Y2612" s="33"/>
      <c r="Z2612" s="33"/>
      <c r="AA2612" s="33"/>
      <c r="AB2612" s="33"/>
      <c r="AC2612" s="33"/>
      <c r="AD2612" s="33"/>
      <c r="AE2612" s="33"/>
      <c r="AR2612" s="170" t="s">
        <v>2681</v>
      </c>
      <c r="AT2612" s="170" t="s">
        <v>152</v>
      </c>
      <c r="AU2612" s="170" t="s">
        <v>157</v>
      </c>
      <c r="AY2612" s="18" t="s">
        <v>150</v>
      </c>
      <c r="BE2612" s="171">
        <f t="shared" si="164"/>
        <v>0</v>
      </c>
      <c r="BF2612" s="171">
        <f t="shared" si="165"/>
        <v>0</v>
      </c>
      <c r="BG2612" s="171">
        <f t="shared" si="166"/>
        <v>0</v>
      </c>
      <c r="BH2612" s="171">
        <f t="shared" si="167"/>
        <v>0</v>
      </c>
      <c r="BI2612" s="171">
        <f t="shared" si="168"/>
        <v>0</v>
      </c>
      <c r="BJ2612" s="18" t="s">
        <v>157</v>
      </c>
      <c r="BK2612" s="172">
        <f t="shared" si="169"/>
        <v>0</v>
      </c>
      <c r="BL2612" s="18" t="s">
        <v>2681</v>
      </c>
      <c r="BM2612" s="170" t="s">
        <v>3063</v>
      </c>
    </row>
    <row r="2613" spans="1:65" s="2" customFormat="1" ht="16.5" customHeight="1">
      <c r="A2613" s="33"/>
      <c r="B2613" s="158"/>
      <c r="C2613" s="159" t="s">
        <v>3064</v>
      </c>
      <c r="D2613" s="159" t="s">
        <v>152</v>
      </c>
      <c r="E2613" s="160" t="s">
        <v>3065</v>
      </c>
      <c r="F2613" s="161" t="s">
        <v>3066</v>
      </c>
      <c r="G2613" s="162" t="s">
        <v>350</v>
      </c>
      <c r="H2613" s="163">
        <v>8</v>
      </c>
      <c r="I2613" s="164"/>
      <c r="J2613" s="163">
        <f t="shared" si="160"/>
        <v>0</v>
      </c>
      <c r="K2613" s="165"/>
      <c r="L2613" s="34"/>
      <c r="M2613" s="166" t="s">
        <v>1</v>
      </c>
      <c r="N2613" s="167" t="s">
        <v>42</v>
      </c>
      <c r="O2613" s="59"/>
      <c r="P2613" s="168">
        <f t="shared" si="161"/>
        <v>0</v>
      </c>
      <c r="Q2613" s="168">
        <v>0</v>
      </c>
      <c r="R2613" s="168">
        <f t="shared" si="162"/>
        <v>0</v>
      </c>
      <c r="S2613" s="168">
        <v>0</v>
      </c>
      <c r="T2613" s="169">
        <f t="shared" si="163"/>
        <v>0</v>
      </c>
      <c r="U2613" s="33"/>
      <c r="V2613" s="33"/>
      <c r="W2613" s="33"/>
      <c r="X2613" s="33"/>
      <c r="Y2613" s="33"/>
      <c r="Z2613" s="33"/>
      <c r="AA2613" s="33"/>
      <c r="AB2613" s="33"/>
      <c r="AC2613" s="33"/>
      <c r="AD2613" s="33"/>
      <c r="AE2613" s="33"/>
      <c r="AR2613" s="170" t="s">
        <v>2681</v>
      </c>
      <c r="AT2613" s="170" t="s">
        <v>152</v>
      </c>
      <c r="AU2613" s="170" t="s">
        <v>157</v>
      </c>
      <c r="AY2613" s="18" t="s">
        <v>150</v>
      </c>
      <c r="BE2613" s="171">
        <f t="shared" si="164"/>
        <v>0</v>
      </c>
      <c r="BF2613" s="171">
        <f t="shared" si="165"/>
        <v>0</v>
      </c>
      <c r="BG2613" s="171">
        <f t="shared" si="166"/>
        <v>0</v>
      </c>
      <c r="BH2613" s="171">
        <f t="shared" si="167"/>
        <v>0</v>
      </c>
      <c r="BI2613" s="171">
        <f t="shared" si="168"/>
        <v>0</v>
      </c>
      <c r="BJ2613" s="18" t="s">
        <v>157</v>
      </c>
      <c r="BK2613" s="172">
        <f t="shared" si="169"/>
        <v>0</v>
      </c>
      <c r="BL2613" s="18" t="s">
        <v>2681</v>
      </c>
      <c r="BM2613" s="170" t="s">
        <v>3067</v>
      </c>
    </row>
    <row r="2614" spans="1:65" s="13" customFormat="1" ht="11.25">
      <c r="B2614" s="173"/>
      <c r="D2614" s="174" t="s">
        <v>167</v>
      </c>
      <c r="E2614" s="175" t="s">
        <v>1</v>
      </c>
      <c r="F2614" s="176" t="s">
        <v>3068</v>
      </c>
      <c r="H2614" s="175" t="s">
        <v>1</v>
      </c>
      <c r="I2614" s="177"/>
      <c r="L2614" s="173"/>
      <c r="M2614" s="178"/>
      <c r="N2614" s="179"/>
      <c r="O2614" s="179"/>
      <c r="P2614" s="179"/>
      <c r="Q2614" s="179"/>
      <c r="R2614" s="179"/>
      <c r="S2614" s="179"/>
      <c r="T2614" s="180"/>
      <c r="AT2614" s="175" t="s">
        <v>167</v>
      </c>
      <c r="AU2614" s="175" t="s">
        <v>157</v>
      </c>
      <c r="AV2614" s="13" t="s">
        <v>81</v>
      </c>
      <c r="AW2614" s="13" t="s">
        <v>30</v>
      </c>
      <c r="AX2614" s="13" t="s">
        <v>76</v>
      </c>
      <c r="AY2614" s="175" t="s">
        <v>150</v>
      </c>
    </row>
    <row r="2615" spans="1:65" s="13" customFormat="1" ht="11.25">
      <c r="B2615" s="173"/>
      <c r="D2615" s="174" t="s">
        <v>167</v>
      </c>
      <c r="E2615" s="175" t="s">
        <v>1</v>
      </c>
      <c r="F2615" s="176" t="s">
        <v>3069</v>
      </c>
      <c r="H2615" s="175" t="s">
        <v>1</v>
      </c>
      <c r="I2615" s="177"/>
      <c r="L2615" s="173"/>
      <c r="M2615" s="178"/>
      <c r="N2615" s="179"/>
      <c r="O2615" s="179"/>
      <c r="P2615" s="179"/>
      <c r="Q2615" s="179"/>
      <c r="R2615" s="179"/>
      <c r="S2615" s="179"/>
      <c r="T2615" s="180"/>
      <c r="AT2615" s="175" t="s">
        <v>167</v>
      </c>
      <c r="AU2615" s="175" t="s">
        <v>157</v>
      </c>
      <c r="AV2615" s="13" t="s">
        <v>81</v>
      </c>
      <c r="AW2615" s="13" t="s">
        <v>30</v>
      </c>
      <c r="AX2615" s="13" t="s">
        <v>76</v>
      </c>
      <c r="AY2615" s="175" t="s">
        <v>150</v>
      </c>
    </row>
    <row r="2616" spans="1:65" s="14" customFormat="1" ht="11.25">
      <c r="B2616" s="181"/>
      <c r="D2616" s="174" t="s">
        <v>167</v>
      </c>
      <c r="E2616" s="182" t="s">
        <v>1</v>
      </c>
      <c r="F2616" s="183" t="s">
        <v>189</v>
      </c>
      <c r="H2616" s="184">
        <v>8</v>
      </c>
      <c r="I2616" s="185"/>
      <c r="L2616" s="181"/>
      <c r="M2616" s="186"/>
      <c r="N2616" s="187"/>
      <c r="O2616" s="187"/>
      <c r="P2616" s="187"/>
      <c r="Q2616" s="187"/>
      <c r="R2616" s="187"/>
      <c r="S2616" s="187"/>
      <c r="T2616" s="188"/>
      <c r="AT2616" s="182" t="s">
        <v>167</v>
      </c>
      <c r="AU2616" s="182" t="s">
        <v>157</v>
      </c>
      <c r="AV2616" s="14" t="s">
        <v>157</v>
      </c>
      <c r="AW2616" s="14" t="s">
        <v>30</v>
      </c>
      <c r="AX2616" s="14" t="s">
        <v>81</v>
      </c>
      <c r="AY2616" s="182" t="s">
        <v>150</v>
      </c>
    </row>
    <row r="2617" spans="1:65" s="2" customFormat="1" ht="16.5" customHeight="1">
      <c r="A2617" s="33"/>
      <c r="B2617" s="158"/>
      <c r="C2617" s="159" t="s">
        <v>3070</v>
      </c>
      <c r="D2617" s="159" t="s">
        <v>152</v>
      </c>
      <c r="E2617" s="160" t="s">
        <v>3071</v>
      </c>
      <c r="F2617" s="161" t="s">
        <v>3072</v>
      </c>
      <c r="G2617" s="162" t="s">
        <v>350</v>
      </c>
      <c r="H2617" s="163">
        <v>8</v>
      </c>
      <c r="I2617" s="164"/>
      <c r="J2617" s="163">
        <f>ROUND(I2617*H2617,3)</f>
        <v>0</v>
      </c>
      <c r="K2617" s="165"/>
      <c r="L2617" s="34"/>
      <c r="M2617" s="166" t="s">
        <v>1</v>
      </c>
      <c r="N2617" s="167" t="s">
        <v>42</v>
      </c>
      <c r="O2617" s="59"/>
      <c r="P2617" s="168">
        <f>O2617*H2617</f>
        <v>0</v>
      </c>
      <c r="Q2617" s="168">
        <v>0</v>
      </c>
      <c r="R2617" s="168">
        <f>Q2617*H2617</f>
        <v>0</v>
      </c>
      <c r="S2617" s="168">
        <v>0</v>
      </c>
      <c r="T2617" s="169">
        <f>S2617*H2617</f>
        <v>0</v>
      </c>
      <c r="U2617" s="33"/>
      <c r="V2617" s="33"/>
      <c r="W2617" s="33"/>
      <c r="X2617" s="33"/>
      <c r="Y2617" s="33"/>
      <c r="Z2617" s="33"/>
      <c r="AA2617" s="33"/>
      <c r="AB2617" s="33"/>
      <c r="AC2617" s="33"/>
      <c r="AD2617" s="33"/>
      <c r="AE2617" s="33"/>
      <c r="AR2617" s="170" t="s">
        <v>2681</v>
      </c>
      <c r="AT2617" s="170" t="s">
        <v>152</v>
      </c>
      <c r="AU2617" s="170" t="s">
        <v>157</v>
      </c>
      <c r="AY2617" s="18" t="s">
        <v>150</v>
      </c>
      <c r="BE2617" s="171">
        <f>IF(N2617="základná",J2617,0)</f>
        <v>0</v>
      </c>
      <c r="BF2617" s="171">
        <f>IF(N2617="znížená",J2617,0)</f>
        <v>0</v>
      </c>
      <c r="BG2617" s="171">
        <f>IF(N2617="zákl. prenesená",J2617,0)</f>
        <v>0</v>
      </c>
      <c r="BH2617" s="171">
        <f>IF(N2617="zníž. prenesená",J2617,0)</f>
        <v>0</v>
      </c>
      <c r="BI2617" s="171">
        <f>IF(N2617="nulová",J2617,0)</f>
        <v>0</v>
      </c>
      <c r="BJ2617" s="18" t="s">
        <v>157</v>
      </c>
      <c r="BK2617" s="172">
        <f>ROUND(I2617*H2617,3)</f>
        <v>0</v>
      </c>
      <c r="BL2617" s="18" t="s">
        <v>2681</v>
      </c>
      <c r="BM2617" s="170" t="s">
        <v>3073</v>
      </c>
    </row>
    <row r="2618" spans="1:65" s="13" customFormat="1" ht="11.25">
      <c r="B2618" s="173"/>
      <c r="D2618" s="174" t="s">
        <v>167</v>
      </c>
      <c r="E2618" s="175" t="s">
        <v>1</v>
      </c>
      <c r="F2618" s="176" t="s">
        <v>3068</v>
      </c>
      <c r="H2618" s="175" t="s">
        <v>1</v>
      </c>
      <c r="I2618" s="177"/>
      <c r="L2618" s="173"/>
      <c r="M2618" s="178"/>
      <c r="N2618" s="179"/>
      <c r="O2618" s="179"/>
      <c r="P2618" s="179"/>
      <c r="Q2618" s="179"/>
      <c r="R2618" s="179"/>
      <c r="S2618" s="179"/>
      <c r="T2618" s="180"/>
      <c r="AT2618" s="175" t="s">
        <v>167</v>
      </c>
      <c r="AU2618" s="175" t="s">
        <v>157</v>
      </c>
      <c r="AV2618" s="13" t="s">
        <v>81</v>
      </c>
      <c r="AW2618" s="13" t="s">
        <v>30</v>
      </c>
      <c r="AX2618" s="13" t="s">
        <v>76</v>
      </c>
      <c r="AY2618" s="175" t="s">
        <v>150</v>
      </c>
    </row>
    <row r="2619" spans="1:65" s="13" customFormat="1" ht="11.25">
      <c r="B2619" s="173"/>
      <c r="D2619" s="174" t="s">
        <v>167</v>
      </c>
      <c r="E2619" s="175" t="s">
        <v>1</v>
      </c>
      <c r="F2619" s="176" t="s">
        <v>3069</v>
      </c>
      <c r="H2619" s="175" t="s">
        <v>1</v>
      </c>
      <c r="I2619" s="177"/>
      <c r="L2619" s="173"/>
      <c r="M2619" s="178"/>
      <c r="N2619" s="179"/>
      <c r="O2619" s="179"/>
      <c r="P2619" s="179"/>
      <c r="Q2619" s="179"/>
      <c r="R2619" s="179"/>
      <c r="S2619" s="179"/>
      <c r="T2619" s="180"/>
      <c r="AT2619" s="175" t="s">
        <v>167</v>
      </c>
      <c r="AU2619" s="175" t="s">
        <v>157</v>
      </c>
      <c r="AV2619" s="13" t="s">
        <v>81</v>
      </c>
      <c r="AW2619" s="13" t="s">
        <v>30</v>
      </c>
      <c r="AX2619" s="13" t="s">
        <v>76</v>
      </c>
      <c r="AY2619" s="175" t="s">
        <v>150</v>
      </c>
    </row>
    <row r="2620" spans="1:65" s="14" customFormat="1" ht="11.25">
      <c r="B2620" s="181"/>
      <c r="D2620" s="174" t="s">
        <v>167</v>
      </c>
      <c r="E2620" s="182" t="s">
        <v>1</v>
      </c>
      <c r="F2620" s="183" t="s">
        <v>189</v>
      </c>
      <c r="H2620" s="184">
        <v>8</v>
      </c>
      <c r="I2620" s="185"/>
      <c r="L2620" s="181"/>
      <c r="M2620" s="186"/>
      <c r="N2620" s="187"/>
      <c r="O2620" s="187"/>
      <c r="P2620" s="187"/>
      <c r="Q2620" s="187"/>
      <c r="R2620" s="187"/>
      <c r="S2620" s="187"/>
      <c r="T2620" s="188"/>
      <c r="AT2620" s="182" t="s">
        <v>167</v>
      </c>
      <c r="AU2620" s="182" t="s">
        <v>157</v>
      </c>
      <c r="AV2620" s="14" t="s">
        <v>157</v>
      </c>
      <c r="AW2620" s="14" t="s">
        <v>30</v>
      </c>
      <c r="AX2620" s="14" t="s">
        <v>81</v>
      </c>
      <c r="AY2620" s="182" t="s">
        <v>150</v>
      </c>
    </row>
    <row r="2621" spans="1:65" s="2" customFormat="1" ht="16.5" customHeight="1">
      <c r="A2621" s="33"/>
      <c r="B2621" s="158"/>
      <c r="C2621" s="159" t="s">
        <v>3074</v>
      </c>
      <c r="D2621" s="159" t="s">
        <v>152</v>
      </c>
      <c r="E2621" s="160" t="s">
        <v>3075</v>
      </c>
      <c r="F2621" s="161" t="s">
        <v>3066</v>
      </c>
      <c r="G2621" s="162" t="s">
        <v>350</v>
      </c>
      <c r="H2621" s="163">
        <v>26</v>
      </c>
      <c r="I2621" s="164"/>
      <c r="J2621" s="163">
        <f>ROUND(I2621*H2621,3)</f>
        <v>0</v>
      </c>
      <c r="K2621" s="165"/>
      <c r="L2621" s="34"/>
      <c r="M2621" s="166" t="s">
        <v>1</v>
      </c>
      <c r="N2621" s="167" t="s">
        <v>42</v>
      </c>
      <c r="O2621" s="59"/>
      <c r="P2621" s="168">
        <f>O2621*H2621</f>
        <v>0</v>
      </c>
      <c r="Q2621" s="168">
        <v>0</v>
      </c>
      <c r="R2621" s="168">
        <f>Q2621*H2621</f>
        <v>0</v>
      </c>
      <c r="S2621" s="168">
        <v>0</v>
      </c>
      <c r="T2621" s="169">
        <f>S2621*H2621</f>
        <v>0</v>
      </c>
      <c r="U2621" s="33"/>
      <c r="V2621" s="33"/>
      <c r="W2621" s="33"/>
      <c r="X2621" s="33"/>
      <c r="Y2621" s="33"/>
      <c r="Z2621" s="33"/>
      <c r="AA2621" s="33"/>
      <c r="AB2621" s="33"/>
      <c r="AC2621" s="33"/>
      <c r="AD2621" s="33"/>
      <c r="AE2621" s="33"/>
      <c r="AR2621" s="170" t="s">
        <v>2681</v>
      </c>
      <c r="AT2621" s="170" t="s">
        <v>152</v>
      </c>
      <c r="AU2621" s="170" t="s">
        <v>157</v>
      </c>
      <c r="AY2621" s="18" t="s">
        <v>150</v>
      </c>
      <c r="BE2621" s="171">
        <f>IF(N2621="základná",J2621,0)</f>
        <v>0</v>
      </c>
      <c r="BF2621" s="171">
        <f>IF(N2621="znížená",J2621,0)</f>
        <v>0</v>
      </c>
      <c r="BG2621" s="171">
        <f>IF(N2621="zákl. prenesená",J2621,0)</f>
        <v>0</v>
      </c>
      <c r="BH2621" s="171">
        <f>IF(N2621="zníž. prenesená",J2621,0)</f>
        <v>0</v>
      </c>
      <c r="BI2621" s="171">
        <f>IF(N2621="nulová",J2621,0)</f>
        <v>0</v>
      </c>
      <c r="BJ2621" s="18" t="s">
        <v>157</v>
      </c>
      <c r="BK2621" s="172">
        <f>ROUND(I2621*H2621,3)</f>
        <v>0</v>
      </c>
      <c r="BL2621" s="18" t="s">
        <v>2681</v>
      </c>
      <c r="BM2621" s="170" t="s">
        <v>3076</v>
      </c>
    </row>
    <row r="2622" spans="1:65" s="13" customFormat="1" ht="11.25">
      <c r="B2622" s="173"/>
      <c r="D2622" s="174" t="s">
        <v>167</v>
      </c>
      <c r="E2622" s="175" t="s">
        <v>1</v>
      </c>
      <c r="F2622" s="176" t="s">
        <v>3077</v>
      </c>
      <c r="H2622" s="175" t="s">
        <v>1</v>
      </c>
      <c r="I2622" s="177"/>
      <c r="L2622" s="173"/>
      <c r="M2622" s="178"/>
      <c r="N2622" s="179"/>
      <c r="O2622" s="179"/>
      <c r="P2622" s="179"/>
      <c r="Q2622" s="179"/>
      <c r="R2622" s="179"/>
      <c r="S2622" s="179"/>
      <c r="T2622" s="180"/>
      <c r="AT2622" s="175" t="s">
        <v>167</v>
      </c>
      <c r="AU2622" s="175" t="s">
        <v>157</v>
      </c>
      <c r="AV2622" s="13" t="s">
        <v>81</v>
      </c>
      <c r="AW2622" s="13" t="s">
        <v>30</v>
      </c>
      <c r="AX2622" s="13" t="s">
        <v>76</v>
      </c>
      <c r="AY2622" s="175" t="s">
        <v>150</v>
      </c>
    </row>
    <row r="2623" spans="1:65" s="13" customFormat="1" ht="11.25">
      <c r="B2623" s="173"/>
      <c r="D2623" s="174" t="s">
        <v>167</v>
      </c>
      <c r="E2623" s="175" t="s">
        <v>1</v>
      </c>
      <c r="F2623" s="176" t="s">
        <v>3078</v>
      </c>
      <c r="H2623" s="175" t="s">
        <v>1</v>
      </c>
      <c r="I2623" s="177"/>
      <c r="L2623" s="173"/>
      <c r="M2623" s="178"/>
      <c r="N2623" s="179"/>
      <c r="O2623" s="179"/>
      <c r="P2623" s="179"/>
      <c r="Q2623" s="179"/>
      <c r="R2623" s="179"/>
      <c r="S2623" s="179"/>
      <c r="T2623" s="180"/>
      <c r="AT2623" s="175" t="s">
        <v>167</v>
      </c>
      <c r="AU2623" s="175" t="s">
        <v>157</v>
      </c>
      <c r="AV2623" s="13" t="s">
        <v>81</v>
      </c>
      <c r="AW2623" s="13" t="s">
        <v>30</v>
      </c>
      <c r="AX2623" s="13" t="s">
        <v>76</v>
      </c>
      <c r="AY2623" s="175" t="s">
        <v>150</v>
      </c>
    </row>
    <row r="2624" spans="1:65" s="14" customFormat="1" ht="11.25">
      <c r="B2624" s="181"/>
      <c r="D2624" s="174" t="s">
        <v>167</v>
      </c>
      <c r="E2624" s="182" t="s">
        <v>1</v>
      </c>
      <c r="F2624" s="183" t="s">
        <v>322</v>
      </c>
      <c r="H2624" s="184">
        <v>26</v>
      </c>
      <c r="I2624" s="185"/>
      <c r="L2624" s="181"/>
      <c r="M2624" s="186"/>
      <c r="N2624" s="187"/>
      <c r="O2624" s="187"/>
      <c r="P2624" s="187"/>
      <c r="Q2624" s="187"/>
      <c r="R2624" s="187"/>
      <c r="S2624" s="187"/>
      <c r="T2624" s="188"/>
      <c r="AT2624" s="182" t="s">
        <v>167</v>
      </c>
      <c r="AU2624" s="182" t="s">
        <v>157</v>
      </c>
      <c r="AV2624" s="14" t="s">
        <v>157</v>
      </c>
      <c r="AW2624" s="14" t="s">
        <v>30</v>
      </c>
      <c r="AX2624" s="14" t="s">
        <v>81</v>
      </c>
      <c r="AY2624" s="182" t="s">
        <v>150</v>
      </c>
    </row>
    <row r="2625" spans="1:65" s="2" customFormat="1" ht="16.5" customHeight="1">
      <c r="A2625" s="33"/>
      <c r="B2625" s="158"/>
      <c r="C2625" s="159" t="s">
        <v>3079</v>
      </c>
      <c r="D2625" s="159" t="s">
        <v>152</v>
      </c>
      <c r="E2625" s="160" t="s">
        <v>3080</v>
      </c>
      <c r="F2625" s="161" t="s">
        <v>3072</v>
      </c>
      <c r="G2625" s="162" t="s">
        <v>350</v>
      </c>
      <c r="H2625" s="163">
        <v>63</v>
      </c>
      <c r="I2625" s="164"/>
      <c r="J2625" s="163">
        <f>ROUND(I2625*H2625,3)</f>
        <v>0</v>
      </c>
      <c r="K2625" s="165"/>
      <c r="L2625" s="34"/>
      <c r="M2625" s="166" t="s">
        <v>1</v>
      </c>
      <c r="N2625" s="167" t="s">
        <v>42</v>
      </c>
      <c r="O2625" s="59"/>
      <c r="P2625" s="168">
        <f>O2625*H2625</f>
        <v>0</v>
      </c>
      <c r="Q2625" s="168">
        <v>0</v>
      </c>
      <c r="R2625" s="168">
        <f>Q2625*H2625</f>
        <v>0</v>
      </c>
      <c r="S2625" s="168">
        <v>0</v>
      </c>
      <c r="T2625" s="169">
        <f>S2625*H2625</f>
        <v>0</v>
      </c>
      <c r="U2625" s="33"/>
      <c r="V2625" s="33"/>
      <c r="W2625" s="33"/>
      <c r="X2625" s="33"/>
      <c r="Y2625" s="33"/>
      <c r="Z2625" s="33"/>
      <c r="AA2625" s="33"/>
      <c r="AB2625" s="33"/>
      <c r="AC2625" s="33"/>
      <c r="AD2625" s="33"/>
      <c r="AE2625" s="33"/>
      <c r="AR2625" s="170" t="s">
        <v>2681</v>
      </c>
      <c r="AT2625" s="170" t="s">
        <v>152</v>
      </c>
      <c r="AU2625" s="170" t="s">
        <v>157</v>
      </c>
      <c r="AY2625" s="18" t="s">
        <v>150</v>
      </c>
      <c r="BE2625" s="171">
        <f>IF(N2625="základná",J2625,0)</f>
        <v>0</v>
      </c>
      <c r="BF2625" s="171">
        <f>IF(N2625="znížená",J2625,0)</f>
        <v>0</v>
      </c>
      <c r="BG2625" s="171">
        <f>IF(N2625="zákl. prenesená",J2625,0)</f>
        <v>0</v>
      </c>
      <c r="BH2625" s="171">
        <f>IF(N2625="zníž. prenesená",J2625,0)</f>
        <v>0</v>
      </c>
      <c r="BI2625" s="171">
        <f>IF(N2625="nulová",J2625,0)</f>
        <v>0</v>
      </c>
      <c r="BJ2625" s="18" t="s">
        <v>157</v>
      </c>
      <c r="BK2625" s="172">
        <f>ROUND(I2625*H2625,3)</f>
        <v>0</v>
      </c>
      <c r="BL2625" s="18" t="s">
        <v>2681</v>
      </c>
      <c r="BM2625" s="170" t="s">
        <v>3081</v>
      </c>
    </row>
    <row r="2626" spans="1:65" s="13" customFormat="1" ht="11.25">
      <c r="B2626" s="173"/>
      <c r="D2626" s="174" t="s">
        <v>167</v>
      </c>
      <c r="E2626" s="175" t="s">
        <v>1</v>
      </c>
      <c r="F2626" s="176" t="s">
        <v>3077</v>
      </c>
      <c r="H2626" s="175" t="s">
        <v>1</v>
      </c>
      <c r="I2626" s="177"/>
      <c r="L2626" s="173"/>
      <c r="M2626" s="178"/>
      <c r="N2626" s="179"/>
      <c r="O2626" s="179"/>
      <c r="P2626" s="179"/>
      <c r="Q2626" s="179"/>
      <c r="R2626" s="179"/>
      <c r="S2626" s="179"/>
      <c r="T2626" s="180"/>
      <c r="AT2626" s="175" t="s">
        <v>167</v>
      </c>
      <c r="AU2626" s="175" t="s">
        <v>157</v>
      </c>
      <c r="AV2626" s="13" t="s">
        <v>81</v>
      </c>
      <c r="AW2626" s="13" t="s">
        <v>30</v>
      </c>
      <c r="AX2626" s="13" t="s">
        <v>76</v>
      </c>
      <c r="AY2626" s="175" t="s">
        <v>150</v>
      </c>
    </row>
    <row r="2627" spans="1:65" s="13" customFormat="1" ht="11.25">
      <c r="B2627" s="173"/>
      <c r="D2627" s="174" t="s">
        <v>167</v>
      </c>
      <c r="E2627" s="175" t="s">
        <v>1</v>
      </c>
      <c r="F2627" s="176" t="s">
        <v>3078</v>
      </c>
      <c r="H2627" s="175" t="s">
        <v>1</v>
      </c>
      <c r="I2627" s="177"/>
      <c r="L2627" s="173"/>
      <c r="M2627" s="178"/>
      <c r="N2627" s="179"/>
      <c r="O2627" s="179"/>
      <c r="P2627" s="179"/>
      <c r="Q2627" s="179"/>
      <c r="R2627" s="179"/>
      <c r="S2627" s="179"/>
      <c r="T2627" s="180"/>
      <c r="AT2627" s="175" t="s">
        <v>167</v>
      </c>
      <c r="AU2627" s="175" t="s">
        <v>157</v>
      </c>
      <c r="AV2627" s="13" t="s">
        <v>81</v>
      </c>
      <c r="AW2627" s="13" t="s">
        <v>30</v>
      </c>
      <c r="AX2627" s="13" t="s">
        <v>76</v>
      </c>
      <c r="AY2627" s="175" t="s">
        <v>150</v>
      </c>
    </row>
    <row r="2628" spans="1:65" s="14" customFormat="1" ht="11.25">
      <c r="B2628" s="181"/>
      <c r="D2628" s="174" t="s">
        <v>167</v>
      </c>
      <c r="E2628" s="182" t="s">
        <v>1</v>
      </c>
      <c r="F2628" s="183" t="s">
        <v>621</v>
      </c>
      <c r="H2628" s="184">
        <v>63</v>
      </c>
      <c r="I2628" s="185"/>
      <c r="L2628" s="181"/>
      <c r="M2628" s="186"/>
      <c r="N2628" s="187"/>
      <c r="O2628" s="187"/>
      <c r="P2628" s="187"/>
      <c r="Q2628" s="187"/>
      <c r="R2628" s="187"/>
      <c r="S2628" s="187"/>
      <c r="T2628" s="188"/>
      <c r="AT2628" s="182" t="s">
        <v>167</v>
      </c>
      <c r="AU2628" s="182" t="s">
        <v>157</v>
      </c>
      <c r="AV2628" s="14" t="s">
        <v>157</v>
      </c>
      <c r="AW2628" s="14" t="s">
        <v>30</v>
      </c>
      <c r="AX2628" s="14" t="s">
        <v>81</v>
      </c>
      <c r="AY2628" s="182" t="s">
        <v>150</v>
      </c>
    </row>
    <row r="2629" spans="1:65" s="2" customFormat="1" ht="24" customHeight="1">
      <c r="A2629" s="33"/>
      <c r="B2629" s="158"/>
      <c r="C2629" s="159" t="s">
        <v>3082</v>
      </c>
      <c r="D2629" s="159" t="s">
        <v>152</v>
      </c>
      <c r="E2629" s="160" t="s">
        <v>3083</v>
      </c>
      <c r="F2629" s="161" t="s">
        <v>3084</v>
      </c>
      <c r="G2629" s="162" t="s">
        <v>350</v>
      </c>
      <c r="H2629" s="163">
        <v>34</v>
      </c>
      <c r="I2629" s="164"/>
      <c r="J2629" s="163">
        <f t="shared" ref="J2629:J2653" si="170">ROUND(I2629*H2629,3)</f>
        <v>0</v>
      </c>
      <c r="K2629" s="165"/>
      <c r="L2629" s="34"/>
      <c r="M2629" s="166" t="s">
        <v>1</v>
      </c>
      <c r="N2629" s="167" t="s">
        <v>42</v>
      </c>
      <c r="O2629" s="59"/>
      <c r="P2629" s="168">
        <f t="shared" ref="P2629:P2653" si="171">O2629*H2629</f>
        <v>0</v>
      </c>
      <c r="Q2629" s="168">
        <v>0</v>
      </c>
      <c r="R2629" s="168">
        <f t="shared" ref="R2629:R2653" si="172">Q2629*H2629</f>
        <v>0</v>
      </c>
      <c r="S2629" s="168">
        <v>0</v>
      </c>
      <c r="T2629" s="169">
        <f t="shared" ref="T2629:T2653" si="173">S2629*H2629</f>
        <v>0</v>
      </c>
      <c r="U2629" s="33"/>
      <c r="V2629" s="33"/>
      <c r="W2629" s="33"/>
      <c r="X2629" s="33"/>
      <c r="Y2629" s="33"/>
      <c r="Z2629" s="33"/>
      <c r="AA2629" s="33"/>
      <c r="AB2629" s="33"/>
      <c r="AC2629" s="33"/>
      <c r="AD2629" s="33"/>
      <c r="AE2629" s="33"/>
      <c r="AR2629" s="170" t="s">
        <v>2681</v>
      </c>
      <c r="AT2629" s="170" t="s">
        <v>152</v>
      </c>
      <c r="AU2629" s="170" t="s">
        <v>157</v>
      </c>
      <c r="AY2629" s="18" t="s">
        <v>150</v>
      </c>
      <c r="BE2629" s="171">
        <f t="shared" ref="BE2629:BE2653" si="174">IF(N2629="základná",J2629,0)</f>
        <v>0</v>
      </c>
      <c r="BF2629" s="171">
        <f t="shared" ref="BF2629:BF2653" si="175">IF(N2629="znížená",J2629,0)</f>
        <v>0</v>
      </c>
      <c r="BG2629" s="171">
        <f t="shared" ref="BG2629:BG2653" si="176">IF(N2629="zákl. prenesená",J2629,0)</f>
        <v>0</v>
      </c>
      <c r="BH2629" s="171">
        <f t="shared" ref="BH2629:BH2653" si="177">IF(N2629="zníž. prenesená",J2629,0)</f>
        <v>0</v>
      </c>
      <c r="BI2629" s="171">
        <f t="shared" ref="BI2629:BI2653" si="178">IF(N2629="nulová",J2629,0)</f>
        <v>0</v>
      </c>
      <c r="BJ2629" s="18" t="s">
        <v>157</v>
      </c>
      <c r="BK2629" s="172">
        <f t="shared" ref="BK2629:BK2653" si="179">ROUND(I2629*H2629,3)</f>
        <v>0</v>
      </c>
      <c r="BL2629" s="18" t="s">
        <v>2681</v>
      </c>
      <c r="BM2629" s="170" t="s">
        <v>3085</v>
      </c>
    </row>
    <row r="2630" spans="1:65" s="2" customFormat="1" ht="24" customHeight="1">
      <c r="A2630" s="33"/>
      <c r="B2630" s="158"/>
      <c r="C2630" s="159" t="s">
        <v>3086</v>
      </c>
      <c r="D2630" s="159" t="s">
        <v>152</v>
      </c>
      <c r="E2630" s="160" t="s">
        <v>3087</v>
      </c>
      <c r="F2630" s="161" t="s">
        <v>3088</v>
      </c>
      <c r="G2630" s="162" t="s">
        <v>350</v>
      </c>
      <c r="H2630" s="163">
        <v>71</v>
      </c>
      <c r="I2630" s="164"/>
      <c r="J2630" s="163">
        <f t="shared" si="170"/>
        <v>0</v>
      </c>
      <c r="K2630" s="165"/>
      <c r="L2630" s="34"/>
      <c r="M2630" s="166" t="s">
        <v>1</v>
      </c>
      <c r="N2630" s="167" t="s">
        <v>42</v>
      </c>
      <c r="O2630" s="59"/>
      <c r="P2630" s="168">
        <f t="shared" si="171"/>
        <v>0</v>
      </c>
      <c r="Q2630" s="168">
        <v>0</v>
      </c>
      <c r="R2630" s="168">
        <f t="shared" si="172"/>
        <v>0</v>
      </c>
      <c r="S2630" s="168">
        <v>0</v>
      </c>
      <c r="T2630" s="169">
        <f t="shared" si="173"/>
        <v>0</v>
      </c>
      <c r="U2630" s="33"/>
      <c r="V2630" s="33"/>
      <c r="W2630" s="33"/>
      <c r="X2630" s="33"/>
      <c r="Y2630" s="33"/>
      <c r="Z2630" s="33"/>
      <c r="AA2630" s="33"/>
      <c r="AB2630" s="33"/>
      <c r="AC2630" s="33"/>
      <c r="AD2630" s="33"/>
      <c r="AE2630" s="33"/>
      <c r="AR2630" s="170" t="s">
        <v>2681</v>
      </c>
      <c r="AT2630" s="170" t="s">
        <v>152</v>
      </c>
      <c r="AU2630" s="170" t="s">
        <v>157</v>
      </c>
      <c r="AY2630" s="18" t="s">
        <v>150</v>
      </c>
      <c r="BE2630" s="171">
        <f t="shared" si="174"/>
        <v>0</v>
      </c>
      <c r="BF2630" s="171">
        <f t="shared" si="175"/>
        <v>0</v>
      </c>
      <c r="BG2630" s="171">
        <f t="shared" si="176"/>
        <v>0</v>
      </c>
      <c r="BH2630" s="171">
        <f t="shared" si="177"/>
        <v>0</v>
      </c>
      <c r="BI2630" s="171">
        <f t="shared" si="178"/>
        <v>0</v>
      </c>
      <c r="BJ2630" s="18" t="s">
        <v>157</v>
      </c>
      <c r="BK2630" s="172">
        <f t="shared" si="179"/>
        <v>0</v>
      </c>
      <c r="BL2630" s="18" t="s">
        <v>2681</v>
      </c>
      <c r="BM2630" s="170" t="s">
        <v>3089</v>
      </c>
    </row>
    <row r="2631" spans="1:65" s="2" customFormat="1" ht="24" customHeight="1">
      <c r="A2631" s="33"/>
      <c r="B2631" s="158"/>
      <c r="C2631" s="159" t="s">
        <v>3090</v>
      </c>
      <c r="D2631" s="159" t="s">
        <v>152</v>
      </c>
      <c r="E2631" s="160" t="s">
        <v>3091</v>
      </c>
      <c r="F2631" s="161" t="s">
        <v>3092</v>
      </c>
      <c r="G2631" s="162" t="s">
        <v>2346</v>
      </c>
      <c r="H2631" s="163">
        <v>30</v>
      </c>
      <c r="I2631" s="164"/>
      <c r="J2631" s="163">
        <f t="shared" si="170"/>
        <v>0</v>
      </c>
      <c r="K2631" s="165"/>
      <c r="L2631" s="34"/>
      <c r="M2631" s="166" t="s">
        <v>1</v>
      </c>
      <c r="N2631" s="167" t="s">
        <v>42</v>
      </c>
      <c r="O2631" s="59"/>
      <c r="P2631" s="168">
        <f t="shared" si="171"/>
        <v>0</v>
      </c>
      <c r="Q2631" s="168">
        <v>0</v>
      </c>
      <c r="R2631" s="168">
        <f t="shared" si="172"/>
        <v>0</v>
      </c>
      <c r="S2631" s="168">
        <v>0</v>
      </c>
      <c r="T2631" s="169">
        <f t="shared" si="173"/>
        <v>0</v>
      </c>
      <c r="U2631" s="33"/>
      <c r="V2631" s="33"/>
      <c r="W2631" s="33"/>
      <c r="X2631" s="33"/>
      <c r="Y2631" s="33"/>
      <c r="Z2631" s="33"/>
      <c r="AA2631" s="33"/>
      <c r="AB2631" s="33"/>
      <c r="AC2631" s="33"/>
      <c r="AD2631" s="33"/>
      <c r="AE2631" s="33"/>
      <c r="AR2631" s="170" t="s">
        <v>2681</v>
      </c>
      <c r="AT2631" s="170" t="s">
        <v>152</v>
      </c>
      <c r="AU2631" s="170" t="s">
        <v>157</v>
      </c>
      <c r="AY2631" s="18" t="s">
        <v>150</v>
      </c>
      <c r="BE2631" s="171">
        <f t="shared" si="174"/>
        <v>0</v>
      </c>
      <c r="BF2631" s="171">
        <f t="shared" si="175"/>
        <v>0</v>
      </c>
      <c r="BG2631" s="171">
        <f t="shared" si="176"/>
        <v>0</v>
      </c>
      <c r="BH2631" s="171">
        <f t="shared" si="177"/>
        <v>0</v>
      </c>
      <c r="BI2631" s="171">
        <f t="shared" si="178"/>
        <v>0</v>
      </c>
      <c r="BJ2631" s="18" t="s">
        <v>157</v>
      </c>
      <c r="BK2631" s="172">
        <f t="shared" si="179"/>
        <v>0</v>
      </c>
      <c r="BL2631" s="18" t="s">
        <v>2681</v>
      </c>
      <c r="BM2631" s="170" t="s">
        <v>3093</v>
      </c>
    </row>
    <row r="2632" spans="1:65" s="2" customFormat="1" ht="16.5" customHeight="1">
      <c r="A2632" s="33"/>
      <c r="B2632" s="158"/>
      <c r="C2632" s="159" t="s">
        <v>3094</v>
      </c>
      <c r="D2632" s="159" t="s">
        <v>152</v>
      </c>
      <c r="E2632" s="160" t="s">
        <v>3095</v>
      </c>
      <c r="F2632" s="161" t="s">
        <v>3096</v>
      </c>
      <c r="G2632" s="162" t="s">
        <v>350</v>
      </c>
      <c r="H2632" s="163">
        <v>135</v>
      </c>
      <c r="I2632" s="164"/>
      <c r="J2632" s="163">
        <f t="shared" si="170"/>
        <v>0</v>
      </c>
      <c r="K2632" s="165"/>
      <c r="L2632" s="34"/>
      <c r="M2632" s="166" t="s">
        <v>1</v>
      </c>
      <c r="N2632" s="167" t="s">
        <v>42</v>
      </c>
      <c r="O2632" s="59"/>
      <c r="P2632" s="168">
        <f t="shared" si="171"/>
        <v>0</v>
      </c>
      <c r="Q2632" s="168">
        <v>0</v>
      </c>
      <c r="R2632" s="168">
        <f t="shared" si="172"/>
        <v>0</v>
      </c>
      <c r="S2632" s="168">
        <v>0</v>
      </c>
      <c r="T2632" s="169">
        <f t="shared" si="173"/>
        <v>0</v>
      </c>
      <c r="U2632" s="33"/>
      <c r="V2632" s="33"/>
      <c r="W2632" s="33"/>
      <c r="X2632" s="33"/>
      <c r="Y2632" s="33"/>
      <c r="Z2632" s="33"/>
      <c r="AA2632" s="33"/>
      <c r="AB2632" s="33"/>
      <c r="AC2632" s="33"/>
      <c r="AD2632" s="33"/>
      <c r="AE2632" s="33"/>
      <c r="AR2632" s="170" t="s">
        <v>2681</v>
      </c>
      <c r="AT2632" s="170" t="s">
        <v>152</v>
      </c>
      <c r="AU2632" s="170" t="s">
        <v>157</v>
      </c>
      <c r="AY2632" s="18" t="s">
        <v>150</v>
      </c>
      <c r="BE2632" s="171">
        <f t="shared" si="174"/>
        <v>0</v>
      </c>
      <c r="BF2632" s="171">
        <f t="shared" si="175"/>
        <v>0</v>
      </c>
      <c r="BG2632" s="171">
        <f t="shared" si="176"/>
        <v>0</v>
      </c>
      <c r="BH2632" s="171">
        <f t="shared" si="177"/>
        <v>0</v>
      </c>
      <c r="BI2632" s="171">
        <f t="shared" si="178"/>
        <v>0</v>
      </c>
      <c r="BJ2632" s="18" t="s">
        <v>157</v>
      </c>
      <c r="BK2632" s="172">
        <f t="shared" si="179"/>
        <v>0</v>
      </c>
      <c r="BL2632" s="18" t="s">
        <v>2681</v>
      </c>
      <c r="BM2632" s="170" t="s">
        <v>3097</v>
      </c>
    </row>
    <row r="2633" spans="1:65" s="2" customFormat="1" ht="16.5" customHeight="1">
      <c r="A2633" s="33"/>
      <c r="B2633" s="158"/>
      <c r="C2633" s="159" t="s">
        <v>3098</v>
      </c>
      <c r="D2633" s="159" t="s">
        <v>152</v>
      </c>
      <c r="E2633" s="160" t="s">
        <v>3099</v>
      </c>
      <c r="F2633" s="161" t="s">
        <v>3100</v>
      </c>
      <c r="G2633" s="162" t="s">
        <v>2346</v>
      </c>
      <c r="H2633" s="163">
        <v>135</v>
      </c>
      <c r="I2633" s="164"/>
      <c r="J2633" s="163">
        <f t="shared" si="170"/>
        <v>0</v>
      </c>
      <c r="K2633" s="165"/>
      <c r="L2633" s="34"/>
      <c r="M2633" s="166" t="s">
        <v>1</v>
      </c>
      <c r="N2633" s="167" t="s">
        <v>42</v>
      </c>
      <c r="O2633" s="59"/>
      <c r="P2633" s="168">
        <f t="shared" si="171"/>
        <v>0</v>
      </c>
      <c r="Q2633" s="168">
        <v>0</v>
      </c>
      <c r="R2633" s="168">
        <f t="shared" si="172"/>
        <v>0</v>
      </c>
      <c r="S2633" s="168">
        <v>0</v>
      </c>
      <c r="T2633" s="169">
        <f t="shared" si="173"/>
        <v>0</v>
      </c>
      <c r="U2633" s="33"/>
      <c r="V2633" s="33"/>
      <c r="W2633" s="33"/>
      <c r="X2633" s="33"/>
      <c r="Y2633" s="33"/>
      <c r="Z2633" s="33"/>
      <c r="AA2633" s="33"/>
      <c r="AB2633" s="33"/>
      <c r="AC2633" s="33"/>
      <c r="AD2633" s="33"/>
      <c r="AE2633" s="33"/>
      <c r="AR2633" s="170" t="s">
        <v>2681</v>
      </c>
      <c r="AT2633" s="170" t="s">
        <v>152</v>
      </c>
      <c r="AU2633" s="170" t="s">
        <v>157</v>
      </c>
      <c r="AY2633" s="18" t="s">
        <v>150</v>
      </c>
      <c r="BE2633" s="171">
        <f t="shared" si="174"/>
        <v>0</v>
      </c>
      <c r="BF2633" s="171">
        <f t="shared" si="175"/>
        <v>0</v>
      </c>
      <c r="BG2633" s="171">
        <f t="shared" si="176"/>
        <v>0</v>
      </c>
      <c r="BH2633" s="171">
        <f t="shared" si="177"/>
        <v>0</v>
      </c>
      <c r="BI2633" s="171">
        <f t="shared" si="178"/>
        <v>0</v>
      </c>
      <c r="BJ2633" s="18" t="s">
        <v>157</v>
      </c>
      <c r="BK2633" s="172">
        <f t="shared" si="179"/>
        <v>0</v>
      </c>
      <c r="BL2633" s="18" t="s">
        <v>2681</v>
      </c>
      <c r="BM2633" s="170" t="s">
        <v>3101</v>
      </c>
    </row>
    <row r="2634" spans="1:65" s="2" customFormat="1" ht="36" customHeight="1">
      <c r="A2634" s="33"/>
      <c r="B2634" s="158"/>
      <c r="C2634" s="159" t="s">
        <v>3102</v>
      </c>
      <c r="D2634" s="159" t="s">
        <v>152</v>
      </c>
      <c r="E2634" s="160" t="s">
        <v>3103</v>
      </c>
      <c r="F2634" s="161" t="s">
        <v>3104</v>
      </c>
      <c r="G2634" s="162" t="s">
        <v>459</v>
      </c>
      <c r="H2634" s="163">
        <v>20</v>
      </c>
      <c r="I2634" s="164"/>
      <c r="J2634" s="163">
        <f t="shared" si="170"/>
        <v>0</v>
      </c>
      <c r="K2634" s="165"/>
      <c r="L2634" s="34"/>
      <c r="M2634" s="166" t="s">
        <v>1</v>
      </c>
      <c r="N2634" s="167" t="s">
        <v>42</v>
      </c>
      <c r="O2634" s="59"/>
      <c r="P2634" s="168">
        <f t="shared" si="171"/>
        <v>0</v>
      </c>
      <c r="Q2634" s="168">
        <v>0</v>
      </c>
      <c r="R2634" s="168">
        <f t="shared" si="172"/>
        <v>0</v>
      </c>
      <c r="S2634" s="168">
        <v>0</v>
      </c>
      <c r="T2634" s="169">
        <f t="shared" si="173"/>
        <v>0</v>
      </c>
      <c r="U2634" s="33"/>
      <c r="V2634" s="33"/>
      <c r="W2634" s="33"/>
      <c r="X2634" s="33"/>
      <c r="Y2634" s="33"/>
      <c r="Z2634" s="33"/>
      <c r="AA2634" s="33"/>
      <c r="AB2634" s="33"/>
      <c r="AC2634" s="33"/>
      <c r="AD2634" s="33"/>
      <c r="AE2634" s="33"/>
      <c r="AR2634" s="170" t="s">
        <v>2681</v>
      </c>
      <c r="AT2634" s="170" t="s">
        <v>152</v>
      </c>
      <c r="AU2634" s="170" t="s">
        <v>157</v>
      </c>
      <c r="AY2634" s="18" t="s">
        <v>150</v>
      </c>
      <c r="BE2634" s="171">
        <f t="shared" si="174"/>
        <v>0</v>
      </c>
      <c r="BF2634" s="171">
        <f t="shared" si="175"/>
        <v>0</v>
      </c>
      <c r="BG2634" s="171">
        <f t="shared" si="176"/>
        <v>0</v>
      </c>
      <c r="BH2634" s="171">
        <f t="shared" si="177"/>
        <v>0</v>
      </c>
      <c r="BI2634" s="171">
        <f t="shared" si="178"/>
        <v>0</v>
      </c>
      <c r="BJ2634" s="18" t="s">
        <v>157</v>
      </c>
      <c r="BK2634" s="172">
        <f t="shared" si="179"/>
        <v>0</v>
      </c>
      <c r="BL2634" s="18" t="s">
        <v>2681</v>
      </c>
      <c r="BM2634" s="170" t="s">
        <v>3105</v>
      </c>
    </row>
    <row r="2635" spans="1:65" s="2" customFormat="1" ht="24" customHeight="1">
      <c r="A2635" s="33"/>
      <c r="B2635" s="158"/>
      <c r="C2635" s="159" t="s">
        <v>3106</v>
      </c>
      <c r="D2635" s="159" t="s">
        <v>152</v>
      </c>
      <c r="E2635" s="160" t="s">
        <v>3107</v>
      </c>
      <c r="F2635" s="161" t="s">
        <v>3108</v>
      </c>
      <c r="G2635" s="162" t="s">
        <v>459</v>
      </c>
      <c r="H2635" s="163">
        <v>6</v>
      </c>
      <c r="I2635" s="164"/>
      <c r="J2635" s="163">
        <f t="shared" si="170"/>
        <v>0</v>
      </c>
      <c r="K2635" s="165"/>
      <c r="L2635" s="34"/>
      <c r="M2635" s="166" t="s">
        <v>1</v>
      </c>
      <c r="N2635" s="167" t="s">
        <v>42</v>
      </c>
      <c r="O2635" s="59"/>
      <c r="P2635" s="168">
        <f t="shared" si="171"/>
        <v>0</v>
      </c>
      <c r="Q2635" s="168">
        <v>0</v>
      </c>
      <c r="R2635" s="168">
        <f t="shared" si="172"/>
        <v>0</v>
      </c>
      <c r="S2635" s="168">
        <v>0</v>
      </c>
      <c r="T2635" s="169">
        <f t="shared" si="173"/>
        <v>0</v>
      </c>
      <c r="U2635" s="33"/>
      <c r="V2635" s="33"/>
      <c r="W2635" s="33"/>
      <c r="X2635" s="33"/>
      <c r="Y2635" s="33"/>
      <c r="Z2635" s="33"/>
      <c r="AA2635" s="33"/>
      <c r="AB2635" s="33"/>
      <c r="AC2635" s="33"/>
      <c r="AD2635" s="33"/>
      <c r="AE2635" s="33"/>
      <c r="AR2635" s="170" t="s">
        <v>2681</v>
      </c>
      <c r="AT2635" s="170" t="s">
        <v>152</v>
      </c>
      <c r="AU2635" s="170" t="s">
        <v>157</v>
      </c>
      <c r="AY2635" s="18" t="s">
        <v>150</v>
      </c>
      <c r="BE2635" s="171">
        <f t="shared" si="174"/>
        <v>0</v>
      </c>
      <c r="BF2635" s="171">
        <f t="shared" si="175"/>
        <v>0</v>
      </c>
      <c r="BG2635" s="171">
        <f t="shared" si="176"/>
        <v>0</v>
      </c>
      <c r="BH2635" s="171">
        <f t="shared" si="177"/>
        <v>0</v>
      </c>
      <c r="BI2635" s="171">
        <f t="shared" si="178"/>
        <v>0</v>
      </c>
      <c r="BJ2635" s="18" t="s">
        <v>157</v>
      </c>
      <c r="BK2635" s="172">
        <f t="shared" si="179"/>
        <v>0</v>
      </c>
      <c r="BL2635" s="18" t="s">
        <v>2681</v>
      </c>
      <c r="BM2635" s="170" t="s">
        <v>3109</v>
      </c>
    </row>
    <row r="2636" spans="1:65" s="2" customFormat="1" ht="24" customHeight="1">
      <c r="A2636" s="33"/>
      <c r="B2636" s="158"/>
      <c r="C2636" s="159" t="s">
        <v>3110</v>
      </c>
      <c r="D2636" s="159" t="s">
        <v>152</v>
      </c>
      <c r="E2636" s="160" t="s">
        <v>3111</v>
      </c>
      <c r="F2636" s="161" t="s">
        <v>3112</v>
      </c>
      <c r="G2636" s="162" t="s">
        <v>459</v>
      </c>
      <c r="H2636" s="163">
        <v>18</v>
      </c>
      <c r="I2636" s="164"/>
      <c r="J2636" s="163">
        <f t="shared" si="170"/>
        <v>0</v>
      </c>
      <c r="K2636" s="165"/>
      <c r="L2636" s="34"/>
      <c r="M2636" s="166" t="s">
        <v>1</v>
      </c>
      <c r="N2636" s="167" t="s">
        <v>42</v>
      </c>
      <c r="O2636" s="59"/>
      <c r="P2636" s="168">
        <f t="shared" si="171"/>
        <v>0</v>
      </c>
      <c r="Q2636" s="168">
        <v>0</v>
      </c>
      <c r="R2636" s="168">
        <f t="shared" si="172"/>
        <v>0</v>
      </c>
      <c r="S2636" s="168">
        <v>0</v>
      </c>
      <c r="T2636" s="169">
        <f t="shared" si="173"/>
        <v>0</v>
      </c>
      <c r="U2636" s="33"/>
      <c r="V2636" s="33"/>
      <c r="W2636" s="33"/>
      <c r="X2636" s="33"/>
      <c r="Y2636" s="33"/>
      <c r="Z2636" s="33"/>
      <c r="AA2636" s="33"/>
      <c r="AB2636" s="33"/>
      <c r="AC2636" s="33"/>
      <c r="AD2636" s="33"/>
      <c r="AE2636" s="33"/>
      <c r="AR2636" s="170" t="s">
        <v>2681</v>
      </c>
      <c r="AT2636" s="170" t="s">
        <v>152</v>
      </c>
      <c r="AU2636" s="170" t="s">
        <v>157</v>
      </c>
      <c r="AY2636" s="18" t="s">
        <v>150</v>
      </c>
      <c r="BE2636" s="171">
        <f t="shared" si="174"/>
        <v>0</v>
      </c>
      <c r="BF2636" s="171">
        <f t="shared" si="175"/>
        <v>0</v>
      </c>
      <c r="BG2636" s="171">
        <f t="shared" si="176"/>
        <v>0</v>
      </c>
      <c r="BH2636" s="171">
        <f t="shared" si="177"/>
        <v>0</v>
      </c>
      <c r="BI2636" s="171">
        <f t="shared" si="178"/>
        <v>0</v>
      </c>
      <c r="BJ2636" s="18" t="s">
        <v>157</v>
      </c>
      <c r="BK2636" s="172">
        <f t="shared" si="179"/>
        <v>0</v>
      </c>
      <c r="BL2636" s="18" t="s">
        <v>2681</v>
      </c>
      <c r="BM2636" s="170" t="s">
        <v>3113</v>
      </c>
    </row>
    <row r="2637" spans="1:65" s="2" customFormat="1" ht="24" customHeight="1">
      <c r="A2637" s="33"/>
      <c r="B2637" s="158"/>
      <c r="C2637" s="159" t="s">
        <v>3114</v>
      </c>
      <c r="D2637" s="159" t="s">
        <v>152</v>
      </c>
      <c r="E2637" s="160" t="s">
        <v>3115</v>
      </c>
      <c r="F2637" s="161" t="s">
        <v>3116</v>
      </c>
      <c r="G2637" s="162" t="s">
        <v>459</v>
      </c>
      <c r="H2637" s="163">
        <v>30</v>
      </c>
      <c r="I2637" s="164"/>
      <c r="J2637" s="163">
        <f t="shared" si="170"/>
        <v>0</v>
      </c>
      <c r="K2637" s="165"/>
      <c r="L2637" s="34"/>
      <c r="M2637" s="166" t="s">
        <v>1</v>
      </c>
      <c r="N2637" s="167" t="s">
        <v>42</v>
      </c>
      <c r="O2637" s="59"/>
      <c r="P2637" s="168">
        <f t="shared" si="171"/>
        <v>0</v>
      </c>
      <c r="Q2637" s="168">
        <v>0</v>
      </c>
      <c r="R2637" s="168">
        <f t="shared" si="172"/>
        <v>0</v>
      </c>
      <c r="S2637" s="168">
        <v>0</v>
      </c>
      <c r="T2637" s="169">
        <f t="shared" si="173"/>
        <v>0</v>
      </c>
      <c r="U2637" s="33"/>
      <c r="V2637" s="33"/>
      <c r="W2637" s="33"/>
      <c r="X2637" s="33"/>
      <c r="Y2637" s="33"/>
      <c r="Z2637" s="33"/>
      <c r="AA2637" s="33"/>
      <c r="AB2637" s="33"/>
      <c r="AC2637" s="33"/>
      <c r="AD2637" s="33"/>
      <c r="AE2637" s="33"/>
      <c r="AR2637" s="170" t="s">
        <v>2681</v>
      </c>
      <c r="AT2637" s="170" t="s">
        <v>152</v>
      </c>
      <c r="AU2637" s="170" t="s">
        <v>157</v>
      </c>
      <c r="AY2637" s="18" t="s">
        <v>150</v>
      </c>
      <c r="BE2637" s="171">
        <f t="shared" si="174"/>
        <v>0</v>
      </c>
      <c r="BF2637" s="171">
        <f t="shared" si="175"/>
        <v>0</v>
      </c>
      <c r="BG2637" s="171">
        <f t="shared" si="176"/>
        <v>0</v>
      </c>
      <c r="BH2637" s="171">
        <f t="shared" si="177"/>
        <v>0</v>
      </c>
      <c r="BI2637" s="171">
        <f t="shared" si="178"/>
        <v>0</v>
      </c>
      <c r="BJ2637" s="18" t="s">
        <v>157</v>
      </c>
      <c r="BK2637" s="172">
        <f t="shared" si="179"/>
        <v>0</v>
      </c>
      <c r="BL2637" s="18" t="s">
        <v>2681</v>
      </c>
      <c r="BM2637" s="170" t="s">
        <v>3117</v>
      </c>
    </row>
    <row r="2638" spans="1:65" s="2" customFormat="1" ht="24" customHeight="1">
      <c r="A2638" s="33"/>
      <c r="B2638" s="158"/>
      <c r="C2638" s="159" t="s">
        <v>3118</v>
      </c>
      <c r="D2638" s="159" t="s">
        <v>152</v>
      </c>
      <c r="E2638" s="160" t="s">
        <v>3119</v>
      </c>
      <c r="F2638" s="161" t="s">
        <v>3120</v>
      </c>
      <c r="G2638" s="162" t="s">
        <v>459</v>
      </c>
      <c r="H2638" s="163">
        <v>103</v>
      </c>
      <c r="I2638" s="164"/>
      <c r="J2638" s="163">
        <f t="shared" si="170"/>
        <v>0</v>
      </c>
      <c r="K2638" s="165"/>
      <c r="L2638" s="34"/>
      <c r="M2638" s="166" t="s">
        <v>1</v>
      </c>
      <c r="N2638" s="167" t="s">
        <v>42</v>
      </c>
      <c r="O2638" s="59"/>
      <c r="P2638" s="168">
        <f t="shared" si="171"/>
        <v>0</v>
      </c>
      <c r="Q2638" s="168">
        <v>0</v>
      </c>
      <c r="R2638" s="168">
        <f t="shared" si="172"/>
        <v>0</v>
      </c>
      <c r="S2638" s="168">
        <v>0</v>
      </c>
      <c r="T2638" s="169">
        <f t="shared" si="173"/>
        <v>0</v>
      </c>
      <c r="U2638" s="33"/>
      <c r="V2638" s="33"/>
      <c r="W2638" s="33"/>
      <c r="X2638" s="33"/>
      <c r="Y2638" s="33"/>
      <c r="Z2638" s="33"/>
      <c r="AA2638" s="33"/>
      <c r="AB2638" s="33"/>
      <c r="AC2638" s="33"/>
      <c r="AD2638" s="33"/>
      <c r="AE2638" s="33"/>
      <c r="AR2638" s="170" t="s">
        <v>2681</v>
      </c>
      <c r="AT2638" s="170" t="s">
        <v>152</v>
      </c>
      <c r="AU2638" s="170" t="s">
        <v>157</v>
      </c>
      <c r="AY2638" s="18" t="s">
        <v>150</v>
      </c>
      <c r="BE2638" s="171">
        <f t="shared" si="174"/>
        <v>0</v>
      </c>
      <c r="BF2638" s="171">
        <f t="shared" si="175"/>
        <v>0</v>
      </c>
      <c r="BG2638" s="171">
        <f t="shared" si="176"/>
        <v>0</v>
      </c>
      <c r="BH2638" s="171">
        <f t="shared" si="177"/>
        <v>0</v>
      </c>
      <c r="BI2638" s="171">
        <f t="shared" si="178"/>
        <v>0</v>
      </c>
      <c r="BJ2638" s="18" t="s">
        <v>157</v>
      </c>
      <c r="BK2638" s="172">
        <f t="shared" si="179"/>
        <v>0</v>
      </c>
      <c r="BL2638" s="18" t="s">
        <v>2681</v>
      </c>
      <c r="BM2638" s="170" t="s">
        <v>3121</v>
      </c>
    </row>
    <row r="2639" spans="1:65" s="2" customFormat="1" ht="24" customHeight="1">
      <c r="A2639" s="33"/>
      <c r="B2639" s="158"/>
      <c r="C2639" s="159" t="s">
        <v>3122</v>
      </c>
      <c r="D2639" s="159" t="s">
        <v>152</v>
      </c>
      <c r="E2639" s="160" t="s">
        <v>3123</v>
      </c>
      <c r="F2639" s="161" t="s">
        <v>3124</v>
      </c>
      <c r="G2639" s="162" t="s">
        <v>459</v>
      </c>
      <c r="H2639" s="163">
        <v>196</v>
      </c>
      <c r="I2639" s="164"/>
      <c r="J2639" s="163">
        <f t="shared" si="170"/>
        <v>0</v>
      </c>
      <c r="K2639" s="165"/>
      <c r="L2639" s="34"/>
      <c r="M2639" s="166" t="s">
        <v>1</v>
      </c>
      <c r="N2639" s="167" t="s">
        <v>42</v>
      </c>
      <c r="O2639" s="59"/>
      <c r="P2639" s="168">
        <f t="shared" si="171"/>
        <v>0</v>
      </c>
      <c r="Q2639" s="168">
        <v>0</v>
      </c>
      <c r="R2639" s="168">
        <f t="shared" si="172"/>
        <v>0</v>
      </c>
      <c r="S2639" s="168">
        <v>0</v>
      </c>
      <c r="T2639" s="169">
        <f t="shared" si="173"/>
        <v>0</v>
      </c>
      <c r="U2639" s="33"/>
      <c r="V2639" s="33"/>
      <c r="W2639" s="33"/>
      <c r="X2639" s="33"/>
      <c r="Y2639" s="33"/>
      <c r="Z2639" s="33"/>
      <c r="AA2639" s="33"/>
      <c r="AB2639" s="33"/>
      <c r="AC2639" s="33"/>
      <c r="AD2639" s="33"/>
      <c r="AE2639" s="33"/>
      <c r="AR2639" s="170" t="s">
        <v>2681</v>
      </c>
      <c r="AT2639" s="170" t="s">
        <v>152</v>
      </c>
      <c r="AU2639" s="170" t="s">
        <v>157</v>
      </c>
      <c r="AY2639" s="18" t="s">
        <v>150</v>
      </c>
      <c r="BE2639" s="171">
        <f t="shared" si="174"/>
        <v>0</v>
      </c>
      <c r="BF2639" s="171">
        <f t="shared" si="175"/>
        <v>0</v>
      </c>
      <c r="BG2639" s="171">
        <f t="shared" si="176"/>
        <v>0</v>
      </c>
      <c r="BH2639" s="171">
        <f t="shared" si="177"/>
        <v>0</v>
      </c>
      <c r="BI2639" s="171">
        <f t="shared" si="178"/>
        <v>0</v>
      </c>
      <c r="BJ2639" s="18" t="s">
        <v>157</v>
      </c>
      <c r="BK2639" s="172">
        <f t="shared" si="179"/>
        <v>0</v>
      </c>
      <c r="BL2639" s="18" t="s">
        <v>2681</v>
      </c>
      <c r="BM2639" s="170" t="s">
        <v>3125</v>
      </c>
    </row>
    <row r="2640" spans="1:65" s="2" customFormat="1" ht="24" customHeight="1">
      <c r="A2640" s="33"/>
      <c r="B2640" s="158"/>
      <c r="C2640" s="159" t="s">
        <v>3126</v>
      </c>
      <c r="D2640" s="159" t="s">
        <v>152</v>
      </c>
      <c r="E2640" s="160" t="s">
        <v>2952</v>
      </c>
      <c r="F2640" s="161" t="s">
        <v>2953</v>
      </c>
      <c r="G2640" s="162" t="s">
        <v>459</v>
      </c>
      <c r="H2640" s="163">
        <v>28</v>
      </c>
      <c r="I2640" s="164"/>
      <c r="J2640" s="163">
        <f t="shared" si="170"/>
        <v>0</v>
      </c>
      <c r="K2640" s="165"/>
      <c r="L2640" s="34"/>
      <c r="M2640" s="166" t="s">
        <v>1</v>
      </c>
      <c r="N2640" s="167" t="s">
        <v>42</v>
      </c>
      <c r="O2640" s="59"/>
      <c r="P2640" s="168">
        <f t="shared" si="171"/>
        <v>0</v>
      </c>
      <c r="Q2640" s="168">
        <v>0</v>
      </c>
      <c r="R2640" s="168">
        <f t="shared" si="172"/>
        <v>0</v>
      </c>
      <c r="S2640" s="168">
        <v>0</v>
      </c>
      <c r="T2640" s="169">
        <f t="shared" si="173"/>
        <v>0</v>
      </c>
      <c r="U2640" s="33"/>
      <c r="V2640" s="33"/>
      <c r="W2640" s="33"/>
      <c r="X2640" s="33"/>
      <c r="Y2640" s="33"/>
      <c r="Z2640" s="33"/>
      <c r="AA2640" s="33"/>
      <c r="AB2640" s="33"/>
      <c r="AC2640" s="33"/>
      <c r="AD2640" s="33"/>
      <c r="AE2640" s="33"/>
      <c r="AR2640" s="170" t="s">
        <v>2681</v>
      </c>
      <c r="AT2640" s="170" t="s">
        <v>152</v>
      </c>
      <c r="AU2640" s="170" t="s">
        <v>157</v>
      </c>
      <c r="AY2640" s="18" t="s">
        <v>150</v>
      </c>
      <c r="BE2640" s="171">
        <f t="shared" si="174"/>
        <v>0</v>
      </c>
      <c r="BF2640" s="171">
        <f t="shared" si="175"/>
        <v>0</v>
      </c>
      <c r="BG2640" s="171">
        <f t="shared" si="176"/>
        <v>0</v>
      </c>
      <c r="BH2640" s="171">
        <f t="shared" si="177"/>
        <v>0</v>
      </c>
      <c r="BI2640" s="171">
        <f t="shared" si="178"/>
        <v>0</v>
      </c>
      <c r="BJ2640" s="18" t="s">
        <v>157</v>
      </c>
      <c r="BK2640" s="172">
        <f t="shared" si="179"/>
        <v>0</v>
      </c>
      <c r="BL2640" s="18" t="s">
        <v>2681</v>
      </c>
      <c r="BM2640" s="170" t="s">
        <v>3127</v>
      </c>
    </row>
    <row r="2641" spans="1:65" s="2" customFormat="1" ht="16.5" customHeight="1">
      <c r="A2641" s="33"/>
      <c r="B2641" s="158"/>
      <c r="C2641" s="159" t="s">
        <v>3128</v>
      </c>
      <c r="D2641" s="159" t="s">
        <v>152</v>
      </c>
      <c r="E2641" s="160" t="s">
        <v>3129</v>
      </c>
      <c r="F2641" s="161" t="s">
        <v>3130</v>
      </c>
      <c r="G2641" s="162" t="s">
        <v>459</v>
      </c>
      <c r="H2641" s="163">
        <v>401</v>
      </c>
      <c r="I2641" s="164"/>
      <c r="J2641" s="163">
        <f t="shared" si="170"/>
        <v>0</v>
      </c>
      <c r="K2641" s="165"/>
      <c r="L2641" s="34"/>
      <c r="M2641" s="166" t="s">
        <v>1</v>
      </c>
      <c r="N2641" s="167" t="s">
        <v>42</v>
      </c>
      <c r="O2641" s="59"/>
      <c r="P2641" s="168">
        <f t="shared" si="171"/>
        <v>0</v>
      </c>
      <c r="Q2641" s="168">
        <v>0</v>
      </c>
      <c r="R2641" s="168">
        <f t="shared" si="172"/>
        <v>0</v>
      </c>
      <c r="S2641" s="168">
        <v>0</v>
      </c>
      <c r="T2641" s="169">
        <f t="shared" si="173"/>
        <v>0</v>
      </c>
      <c r="U2641" s="33"/>
      <c r="V2641" s="33"/>
      <c r="W2641" s="33"/>
      <c r="X2641" s="33"/>
      <c r="Y2641" s="33"/>
      <c r="Z2641" s="33"/>
      <c r="AA2641" s="33"/>
      <c r="AB2641" s="33"/>
      <c r="AC2641" s="33"/>
      <c r="AD2641" s="33"/>
      <c r="AE2641" s="33"/>
      <c r="AR2641" s="170" t="s">
        <v>2681</v>
      </c>
      <c r="AT2641" s="170" t="s">
        <v>152</v>
      </c>
      <c r="AU2641" s="170" t="s">
        <v>157</v>
      </c>
      <c r="AY2641" s="18" t="s">
        <v>150</v>
      </c>
      <c r="BE2641" s="171">
        <f t="shared" si="174"/>
        <v>0</v>
      </c>
      <c r="BF2641" s="171">
        <f t="shared" si="175"/>
        <v>0</v>
      </c>
      <c r="BG2641" s="171">
        <f t="shared" si="176"/>
        <v>0</v>
      </c>
      <c r="BH2641" s="171">
        <f t="shared" si="177"/>
        <v>0</v>
      </c>
      <c r="BI2641" s="171">
        <f t="shared" si="178"/>
        <v>0</v>
      </c>
      <c r="BJ2641" s="18" t="s">
        <v>157</v>
      </c>
      <c r="BK2641" s="172">
        <f t="shared" si="179"/>
        <v>0</v>
      </c>
      <c r="BL2641" s="18" t="s">
        <v>2681</v>
      </c>
      <c r="BM2641" s="170" t="s">
        <v>3131</v>
      </c>
    </row>
    <row r="2642" spans="1:65" s="2" customFormat="1" ht="16.5" customHeight="1">
      <c r="A2642" s="33"/>
      <c r="B2642" s="158"/>
      <c r="C2642" s="159" t="s">
        <v>3132</v>
      </c>
      <c r="D2642" s="159" t="s">
        <v>152</v>
      </c>
      <c r="E2642" s="160" t="s">
        <v>3133</v>
      </c>
      <c r="F2642" s="161" t="s">
        <v>2963</v>
      </c>
      <c r="G2642" s="162" t="s">
        <v>459</v>
      </c>
      <c r="H2642" s="163">
        <v>401</v>
      </c>
      <c r="I2642" s="164"/>
      <c r="J2642" s="163">
        <f t="shared" si="170"/>
        <v>0</v>
      </c>
      <c r="K2642" s="165"/>
      <c r="L2642" s="34"/>
      <c r="M2642" s="166" t="s">
        <v>1</v>
      </c>
      <c r="N2642" s="167" t="s">
        <v>42</v>
      </c>
      <c r="O2642" s="59"/>
      <c r="P2642" s="168">
        <f t="shared" si="171"/>
        <v>0</v>
      </c>
      <c r="Q2642" s="168">
        <v>0</v>
      </c>
      <c r="R2642" s="168">
        <f t="shared" si="172"/>
        <v>0</v>
      </c>
      <c r="S2642" s="168">
        <v>0</v>
      </c>
      <c r="T2642" s="169">
        <f t="shared" si="173"/>
        <v>0</v>
      </c>
      <c r="U2642" s="33"/>
      <c r="V2642" s="33"/>
      <c r="W2642" s="33"/>
      <c r="X2642" s="33"/>
      <c r="Y2642" s="33"/>
      <c r="Z2642" s="33"/>
      <c r="AA2642" s="33"/>
      <c r="AB2642" s="33"/>
      <c r="AC2642" s="33"/>
      <c r="AD2642" s="33"/>
      <c r="AE2642" s="33"/>
      <c r="AR2642" s="170" t="s">
        <v>2681</v>
      </c>
      <c r="AT2642" s="170" t="s">
        <v>152</v>
      </c>
      <c r="AU2642" s="170" t="s">
        <v>157</v>
      </c>
      <c r="AY2642" s="18" t="s">
        <v>150</v>
      </c>
      <c r="BE2642" s="171">
        <f t="shared" si="174"/>
        <v>0</v>
      </c>
      <c r="BF2642" s="171">
        <f t="shared" si="175"/>
        <v>0</v>
      </c>
      <c r="BG2642" s="171">
        <f t="shared" si="176"/>
        <v>0</v>
      </c>
      <c r="BH2642" s="171">
        <f t="shared" si="177"/>
        <v>0</v>
      </c>
      <c r="BI2642" s="171">
        <f t="shared" si="178"/>
        <v>0</v>
      </c>
      <c r="BJ2642" s="18" t="s">
        <v>157</v>
      </c>
      <c r="BK2642" s="172">
        <f t="shared" si="179"/>
        <v>0</v>
      </c>
      <c r="BL2642" s="18" t="s">
        <v>2681</v>
      </c>
      <c r="BM2642" s="170" t="s">
        <v>3134</v>
      </c>
    </row>
    <row r="2643" spans="1:65" s="2" customFormat="1" ht="16.5" customHeight="1">
      <c r="A2643" s="33"/>
      <c r="B2643" s="158"/>
      <c r="C2643" s="159" t="s">
        <v>3135</v>
      </c>
      <c r="D2643" s="159" t="s">
        <v>152</v>
      </c>
      <c r="E2643" s="160" t="s">
        <v>2830</v>
      </c>
      <c r="F2643" s="161" t="s">
        <v>2831</v>
      </c>
      <c r="G2643" s="162" t="s">
        <v>350</v>
      </c>
      <c r="H2643" s="163">
        <v>2</v>
      </c>
      <c r="I2643" s="164"/>
      <c r="J2643" s="163">
        <f t="shared" si="170"/>
        <v>0</v>
      </c>
      <c r="K2643" s="165"/>
      <c r="L2643" s="34"/>
      <c r="M2643" s="166" t="s">
        <v>1</v>
      </c>
      <c r="N2643" s="167" t="s">
        <v>42</v>
      </c>
      <c r="O2643" s="59"/>
      <c r="P2643" s="168">
        <f t="shared" si="171"/>
        <v>0</v>
      </c>
      <c r="Q2643" s="168">
        <v>0</v>
      </c>
      <c r="R2643" s="168">
        <f t="shared" si="172"/>
        <v>0</v>
      </c>
      <c r="S2643" s="168">
        <v>0</v>
      </c>
      <c r="T2643" s="169">
        <f t="shared" si="173"/>
        <v>0</v>
      </c>
      <c r="U2643" s="33"/>
      <c r="V2643" s="33"/>
      <c r="W2643" s="33"/>
      <c r="X2643" s="33"/>
      <c r="Y2643" s="33"/>
      <c r="Z2643" s="33"/>
      <c r="AA2643" s="33"/>
      <c r="AB2643" s="33"/>
      <c r="AC2643" s="33"/>
      <c r="AD2643" s="33"/>
      <c r="AE2643" s="33"/>
      <c r="AR2643" s="170" t="s">
        <v>2681</v>
      </c>
      <c r="AT2643" s="170" t="s">
        <v>152</v>
      </c>
      <c r="AU2643" s="170" t="s">
        <v>157</v>
      </c>
      <c r="AY2643" s="18" t="s">
        <v>150</v>
      </c>
      <c r="BE2643" s="171">
        <f t="shared" si="174"/>
        <v>0</v>
      </c>
      <c r="BF2643" s="171">
        <f t="shared" si="175"/>
        <v>0</v>
      </c>
      <c r="BG2643" s="171">
        <f t="shared" si="176"/>
        <v>0</v>
      </c>
      <c r="BH2643" s="171">
        <f t="shared" si="177"/>
        <v>0</v>
      </c>
      <c r="BI2643" s="171">
        <f t="shared" si="178"/>
        <v>0</v>
      </c>
      <c r="BJ2643" s="18" t="s">
        <v>157</v>
      </c>
      <c r="BK2643" s="172">
        <f t="shared" si="179"/>
        <v>0</v>
      </c>
      <c r="BL2643" s="18" t="s">
        <v>2681</v>
      </c>
      <c r="BM2643" s="170" t="s">
        <v>3136</v>
      </c>
    </row>
    <row r="2644" spans="1:65" s="2" customFormat="1" ht="16.5" customHeight="1">
      <c r="A2644" s="33"/>
      <c r="B2644" s="158"/>
      <c r="C2644" s="159" t="s">
        <v>3137</v>
      </c>
      <c r="D2644" s="159" t="s">
        <v>152</v>
      </c>
      <c r="E2644" s="160" t="s">
        <v>2834</v>
      </c>
      <c r="F2644" s="161" t="s">
        <v>2835</v>
      </c>
      <c r="G2644" s="162" t="s">
        <v>350</v>
      </c>
      <c r="H2644" s="163">
        <v>2</v>
      </c>
      <c r="I2644" s="164"/>
      <c r="J2644" s="163">
        <f t="shared" si="170"/>
        <v>0</v>
      </c>
      <c r="K2644" s="165"/>
      <c r="L2644" s="34"/>
      <c r="M2644" s="166" t="s">
        <v>1</v>
      </c>
      <c r="N2644" s="167" t="s">
        <v>42</v>
      </c>
      <c r="O2644" s="59"/>
      <c r="P2644" s="168">
        <f t="shared" si="171"/>
        <v>0</v>
      </c>
      <c r="Q2644" s="168">
        <v>0</v>
      </c>
      <c r="R2644" s="168">
        <f t="shared" si="172"/>
        <v>0</v>
      </c>
      <c r="S2644" s="168">
        <v>0</v>
      </c>
      <c r="T2644" s="169">
        <f t="shared" si="173"/>
        <v>0</v>
      </c>
      <c r="U2644" s="33"/>
      <c r="V2644" s="33"/>
      <c r="W2644" s="33"/>
      <c r="X2644" s="33"/>
      <c r="Y2644" s="33"/>
      <c r="Z2644" s="33"/>
      <c r="AA2644" s="33"/>
      <c r="AB2644" s="33"/>
      <c r="AC2644" s="33"/>
      <c r="AD2644" s="33"/>
      <c r="AE2644" s="33"/>
      <c r="AR2644" s="170" t="s">
        <v>2681</v>
      </c>
      <c r="AT2644" s="170" t="s">
        <v>152</v>
      </c>
      <c r="AU2644" s="170" t="s">
        <v>157</v>
      </c>
      <c r="AY2644" s="18" t="s">
        <v>150</v>
      </c>
      <c r="BE2644" s="171">
        <f t="shared" si="174"/>
        <v>0</v>
      </c>
      <c r="BF2644" s="171">
        <f t="shared" si="175"/>
        <v>0</v>
      </c>
      <c r="BG2644" s="171">
        <f t="shared" si="176"/>
        <v>0</v>
      </c>
      <c r="BH2644" s="171">
        <f t="shared" si="177"/>
        <v>0</v>
      </c>
      <c r="BI2644" s="171">
        <f t="shared" si="178"/>
        <v>0</v>
      </c>
      <c r="BJ2644" s="18" t="s">
        <v>157</v>
      </c>
      <c r="BK2644" s="172">
        <f t="shared" si="179"/>
        <v>0</v>
      </c>
      <c r="BL2644" s="18" t="s">
        <v>2681</v>
      </c>
      <c r="BM2644" s="170" t="s">
        <v>3138</v>
      </c>
    </row>
    <row r="2645" spans="1:65" s="2" customFormat="1" ht="16.5" customHeight="1">
      <c r="A2645" s="33"/>
      <c r="B2645" s="158"/>
      <c r="C2645" s="159" t="s">
        <v>3139</v>
      </c>
      <c r="D2645" s="159" t="s">
        <v>152</v>
      </c>
      <c r="E2645" s="160" t="s">
        <v>2838</v>
      </c>
      <c r="F2645" s="161" t="s">
        <v>2839</v>
      </c>
      <c r="G2645" s="162" t="s">
        <v>350</v>
      </c>
      <c r="H2645" s="163">
        <v>4</v>
      </c>
      <c r="I2645" s="164"/>
      <c r="J2645" s="163">
        <f t="shared" si="170"/>
        <v>0</v>
      </c>
      <c r="K2645" s="165"/>
      <c r="L2645" s="34"/>
      <c r="M2645" s="166" t="s">
        <v>1</v>
      </c>
      <c r="N2645" s="167" t="s">
        <v>42</v>
      </c>
      <c r="O2645" s="59"/>
      <c r="P2645" s="168">
        <f t="shared" si="171"/>
        <v>0</v>
      </c>
      <c r="Q2645" s="168">
        <v>0</v>
      </c>
      <c r="R2645" s="168">
        <f t="shared" si="172"/>
        <v>0</v>
      </c>
      <c r="S2645" s="168">
        <v>0</v>
      </c>
      <c r="T2645" s="169">
        <f t="shared" si="173"/>
        <v>0</v>
      </c>
      <c r="U2645" s="33"/>
      <c r="V2645" s="33"/>
      <c r="W2645" s="33"/>
      <c r="X2645" s="33"/>
      <c r="Y2645" s="33"/>
      <c r="Z2645" s="33"/>
      <c r="AA2645" s="33"/>
      <c r="AB2645" s="33"/>
      <c r="AC2645" s="33"/>
      <c r="AD2645" s="33"/>
      <c r="AE2645" s="33"/>
      <c r="AR2645" s="170" t="s">
        <v>2681</v>
      </c>
      <c r="AT2645" s="170" t="s">
        <v>152</v>
      </c>
      <c r="AU2645" s="170" t="s">
        <v>157</v>
      </c>
      <c r="AY2645" s="18" t="s">
        <v>150</v>
      </c>
      <c r="BE2645" s="171">
        <f t="shared" si="174"/>
        <v>0</v>
      </c>
      <c r="BF2645" s="171">
        <f t="shared" si="175"/>
        <v>0</v>
      </c>
      <c r="BG2645" s="171">
        <f t="shared" si="176"/>
        <v>0</v>
      </c>
      <c r="BH2645" s="171">
        <f t="shared" si="177"/>
        <v>0</v>
      </c>
      <c r="BI2645" s="171">
        <f t="shared" si="178"/>
        <v>0</v>
      </c>
      <c r="BJ2645" s="18" t="s">
        <v>157</v>
      </c>
      <c r="BK2645" s="172">
        <f t="shared" si="179"/>
        <v>0</v>
      </c>
      <c r="BL2645" s="18" t="s">
        <v>2681</v>
      </c>
      <c r="BM2645" s="170" t="s">
        <v>3140</v>
      </c>
    </row>
    <row r="2646" spans="1:65" s="2" customFormat="1" ht="16.5" customHeight="1">
      <c r="A2646" s="33"/>
      <c r="B2646" s="158"/>
      <c r="C2646" s="159" t="s">
        <v>3141</v>
      </c>
      <c r="D2646" s="159" t="s">
        <v>152</v>
      </c>
      <c r="E2646" s="160" t="s">
        <v>2842</v>
      </c>
      <c r="F2646" s="161" t="s">
        <v>2843</v>
      </c>
      <c r="G2646" s="162" t="s">
        <v>350</v>
      </c>
      <c r="H2646" s="163">
        <v>40</v>
      </c>
      <c r="I2646" s="164"/>
      <c r="J2646" s="163">
        <f t="shared" si="170"/>
        <v>0</v>
      </c>
      <c r="K2646" s="165"/>
      <c r="L2646" s="34"/>
      <c r="M2646" s="166" t="s">
        <v>1</v>
      </c>
      <c r="N2646" s="167" t="s">
        <v>42</v>
      </c>
      <c r="O2646" s="59"/>
      <c r="P2646" s="168">
        <f t="shared" si="171"/>
        <v>0</v>
      </c>
      <c r="Q2646" s="168">
        <v>0</v>
      </c>
      <c r="R2646" s="168">
        <f t="shared" si="172"/>
        <v>0</v>
      </c>
      <c r="S2646" s="168">
        <v>0</v>
      </c>
      <c r="T2646" s="169">
        <f t="shared" si="173"/>
        <v>0</v>
      </c>
      <c r="U2646" s="33"/>
      <c r="V2646" s="33"/>
      <c r="W2646" s="33"/>
      <c r="X2646" s="33"/>
      <c r="Y2646" s="33"/>
      <c r="Z2646" s="33"/>
      <c r="AA2646" s="33"/>
      <c r="AB2646" s="33"/>
      <c r="AC2646" s="33"/>
      <c r="AD2646" s="33"/>
      <c r="AE2646" s="33"/>
      <c r="AR2646" s="170" t="s">
        <v>2681</v>
      </c>
      <c r="AT2646" s="170" t="s">
        <v>152</v>
      </c>
      <c r="AU2646" s="170" t="s">
        <v>157</v>
      </c>
      <c r="AY2646" s="18" t="s">
        <v>150</v>
      </c>
      <c r="BE2646" s="171">
        <f t="shared" si="174"/>
        <v>0</v>
      </c>
      <c r="BF2646" s="171">
        <f t="shared" si="175"/>
        <v>0</v>
      </c>
      <c r="BG2646" s="171">
        <f t="shared" si="176"/>
        <v>0</v>
      </c>
      <c r="BH2646" s="171">
        <f t="shared" si="177"/>
        <v>0</v>
      </c>
      <c r="BI2646" s="171">
        <f t="shared" si="178"/>
        <v>0</v>
      </c>
      <c r="BJ2646" s="18" t="s">
        <v>157</v>
      </c>
      <c r="BK2646" s="172">
        <f t="shared" si="179"/>
        <v>0</v>
      </c>
      <c r="BL2646" s="18" t="s">
        <v>2681</v>
      </c>
      <c r="BM2646" s="170" t="s">
        <v>3142</v>
      </c>
    </row>
    <row r="2647" spans="1:65" s="2" customFormat="1" ht="16.5" customHeight="1">
      <c r="A2647" s="33"/>
      <c r="B2647" s="158"/>
      <c r="C2647" s="159" t="s">
        <v>3143</v>
      </c>
      <c r="D2647" s="159" t="s">
        <v>152</v>
      </c>
      <c r="E2647" s="160" t="s">
        <v>3144</v>
      </c>
      <c r="F2647" s="161" t="s">
        <v>3145</v>
      </c>
      <c r="G2647" s="162" t="s">
        <v>350</v>
      </c>
      <c r="H2647" s="163">
        <v>1</v>
      </c>
      <c r="I2647" s="164"/>
      <c r="J2647" s="163">
        <f t="shared" si="170"/>
        <v>0</v>
      </c>
      <c r="K2647" s="165"/>
      <c r="L2647" s="34"/>
      <c r="M2647" s="166" t="s">
        <v>1</v>
      </c>
      <c r="N2647" s="167" t="s">
        <v>42</v>
      </c>
      <c r="O2647" s="59"/>
      <c r="P2647" s="168">
        <f t="shared" si="171"/>
        <v>0</v>
      </c>
      <c r="Q2647" s="168">
        <v>0</v>
      </c>
      <c r="R2647" s="168">
        <f t="shared" si="172"/>
        <v>0</v>
      </c>
      <c r="S2647" s="168">
        <v>0</v>
      </c>
      <c r="T2647" s="169">
        <f t="shared" si="173"/>
        <v>0</v>
      </c>
      <c r="U2647" s="33"/>
      <c r="V2647" s="33"/>
      <c r="W2647" s="33"/>
      <c r="X2647" s="33"/>
      <c r="Y2647" s="33"/>
      <c r="Z2647" s="33"/>
      <c r="AA2647" s="33"/>
      <c r="AB2647" s="33"/>
      <c r="AC2647" s="33"/>
      <c r="AD2647" s="33"/>
      <c r="AE2647" s="33"/>
      <c r="AR2647" s="170" t="s">
        <v>2681</v>
      </c>
      <c r="AT2647" s="170" t="s">
        <v>152</v>
      </c>
      <c r="AU2647" s="170" t="s">
        <v>157</v>
      </c>
      <c r="AY2647" s="18" t="s">
        <v>150</v>
      </c>
      <c r="BE2647" s="171">
        <f t="shared" si="174"/>
        <v>0</v>
      </c>
      <c r="BF2647" s="171">
        <f t="shared" si="175"/>
        <v>0</v>
      </c>
      <c r="BG2647" s="171">
        <f t="shared" si="176"/>
        <v>0</v>
      </c>
      <c r="BH2647" s="171">
        <f t="shared" si="177"/>
        <v>0</v>
      </c>
      <c r="BI2647" s="171">
        <f t="shared" si="178"/>
        <v>0</v>
      </c>
      <c r="BJ2647" s="18" t="s">
        <v>157</v>
      </c>
      <c r="BK2647" s="172">
        <f t="shared" si="179"/>
        <v>0</v>
      </c>
      <c r="BL2647" s="18" t="s">
        <v>2681</v>
      </c>
      <c r="BM2647" s="170" t="s">
        <v>3146</v>
      </c>
    </row>
    <row r="2648" spans="1:65" s="2" customFormat="1" ht="16.5" customHeight="1">
      <c r="A2648" s="33"/>
      <c r="B2648" s="158"/>
      <c r="C2648" s="159" t="s">
        <v>3147</v>
      </c>
      <c r="D2648" s="159" t="s">
        <v>152</v>
      </c>
      <c r="E2648" s="160" t="s">
        <v>3148</v>
      </c>
      <c r="F2648" s="161" t="s">
        <v>3149</v>
      </c>
      <c r="G2648" s="162" t="s">
        <v>350</v>
      </c>
      <c r="H2648" s="163">
        <v>2</v>
      </c>
      <c r="I2648" s="164"/>
      <c r="J2648" s="163">
        <f t="shared" si="170"/>
        <v>0</v>
      </c>
      <c r="K2648" s="165"/>
      <c r="L2648" s="34"/>
      <c r="M2648" s="166" t="s">
        <v>1</v>
      </c>
      <c r="N2648" s="167" t="s">
        <v>42</v>
      </c>
      <c r="O2648" s="59"/>
      <c r="P2648" s="168">
        <f t="shared" si="171"/>
        <v>0</v>
      </c>
      <c r="Q2648" s="168">
        <v>0</v>
      </c>
      <c r="R2648" s="168">
        <f t="shared" si="172"/>
        <v>0</v>
      </c>
      <c r="S2648" s="168">
        <v>0</v>
      </c>
      <c r="T2648" s="169">
        <f t="shared" si="173"/>
        <v>0</v>
      </c>
      <c r="U2648" s="33"/>
      <c r="V2648" s="33"/>
      <c r="W2648" s="33"/>
      <c r="X2648" s="33"/>
      <c r="Y2648" s="33"/>
      <c r="Z2648" s="33"/>
      <c r="AA2648" s="33"/>
      <c r="AB2648" s="33"/>
      <c r="AC2648" s="33"/>
      <c r="AD2648" s="33"/>
      <c r="AE2648" s="33"/>
      <c r="AR2648" s="170" t="s">
        <v>2681</v>
      </c>
      <c r="AT2648" s="170" t="s">
        <v>152</v>
      </c>
      <c r="AU2648" s="170" t="s">
        <v>157</v>
      </c>
      <c r="AY2648" s="18" t="s">
        <v>150</v>
      </c>
      <c r="BE2648" s="171">
        <f t="shared" si="174"/>
        <v>0</v>
      </c>
      <c r="BF2648" s="171">
        <f t="shared" si="175"/>
        <v>0</v>
      </c>
      <c r="BG2648" s="171">
        <f t="shared" si="176"/>
        <v>0</v>
      </c>
      <c r="BH2648" s="171">
        <f t="shared" si="177"/>
        <v>0</v>
      </c>
      <c r="BI2648" s="171">
        <f t="shared" si="178"/>
        <v>0</v>
      </c>
      <c r="BJ2648" s="18" t="s">
        <v>157</v>
      </c>
      <c r="BK2648" s="172">
        <f t="shared" si="179"/>
        <v>0</v>
      </c>
      <c r="BL2648" s="18" t="s">
        <v>2681</v>
      </c>
      <c r="BM2648" s="170" t="s">
        <v>3150</v>
      </c>
    </row>
    <row r="2649" spans="1:65" s="2" customFormat="1" ht="16.5" customHeight="1">
      <c r="A2649" s="33"/>
      <c r="B2649" s="158"/>
      <c r="C2649" s="159" t="s">
        <v>3151</v>
      </c>
      <c r="D2649" s="159" t="s">
        <v>152</v>
      </c>
      <c r="E2649" s="160" t="s">
        <v>3152</v>
      </c>
      <c r="F2649" s="161" t="s">
        <v>3153</v>
      </c>
      <c r="G2649" s="162" t="s">
        <v>2346</v>
      </c>
      <c r="H2649" s="163">
        <v>1</v>
      </c>
      <c r="I2649" s="164"/>
      <c r="J2649" s="163">
        <f t="shared" si="170"/>
        <v>0</v>
      </c>
      <c r="K2649" s="165"/>
      <c r="L2649" s="34"/>
      <c r="M2649" s="166" t="s">
        <v>1</v>
      </c>
      <c r="N2649" s="167" t="s">
        <v>42</v>
      </c>
      <c r="O2649" s="59"/>
      <c r="P2649" s="168">
        <f t="shared" si="171"/>
        <v>0</v>
      </c>
      <c r="Q2649" s="168">
        <v>0</v>
      </c>
      <c r="R2649" s="168">
        <f t="shared" si="172"/>
        <v>0</v>
      </c>
      <c r="S2649" s="168">
        <v>0</v>
      </c>
      <c r="T2649" s="169">
        <f t="shared" si="173"/>
        <v>0</v>
      </c>
      <c r="U2649" s="33"/>
      <c r="V2649" s="33"/>
      <c r="W2649" s="33"/>
      <c r="X2649" s="33"/>
      <c r="Y2649" s="33"/>
      <c r="Z2649" s="33"/>
      <c r="AA2649" s="33"/>
      <c r="AB2649" s="33"/>
      <c r="AC2649" s="33"/>
      <c r="AD2649" s="33"/>
      <c r="AE2649" s="33"/>
      <c r="AR2649" s="170" t="s">
        <v>2681</v>
      </c>
      <c r="AT2649" s="170" t="s">
        <v>152</v>
      </c>
      <c r="AU2649" s="170" t="s">
        <v>157</v>
      </c>
      <c r="AY2649" s="18" t="s">
        <v>150</v>
      </c>
      <c r="BE2649" s="171">
        <f t="shared" si="174"/>
        <v>0</v>
      </c>
      <c r="BF2649" s="171">
        <f t="shared" si="175"/>
        <v>0</v>
      </c>
      <c r="BG2649" s="171">
        <f t="shared" si="176"/>
        <v>0</v>
      </c>
      <c r="BH2649" s="171">
        <f t="shared" si="177"/>
        <v>0</v>
      </c>
      <c r="BI2649" s="171">
        <f t="shared" si="178"/>
        <v>0</v>
      </c>
      <c r="BJ2649" s="18" t="s">
        <v>157</v>
      </c>
      <c r="BK2649" s="172">
        <f t="shared" si="179"/>
        <v>0</v>
      </c>
      <c r="BL2649" s="18" t="s">
        <v>2681</v>
      </c>
      <c r="BM2649" s="170" t="s">
        <v>3154</v>
      </c>
    </row>
    <row r="2650" spans="1:65" s="2" customFormat="1" ht="16.5" customHeight="1">
      <c r="A2650" s="33"/>
      <c r="B2650" s="158"/>
      <c r="C2650" s="159" t="s">
        <v>3155</v>
      </c>
      <c r="D2650" s="159" t="s">
        <v>152</v>
      </c>
      <c r="E2650" s="160" t="s">
        <v>3156</v>
      </c>
      <c r="F2650" s="161" t="s">
        <v>3157</v>
      </c>
      <c r="G2650" s="162" t="s">
        <v>2346</v>
      </c>
      <c r="H2650" s="163">
        <v>1</v>
      </c>
      <c r="I2650" s="164"/>
      <c r="J2650" s="163">
        <f t="shared" si="170"/>
        <v>0</v>
      </c>
      <c r="K2650" s="165"/>
      <c r="L2650" s="34"/>
      <c r="M2650" s="166" t="s">
        <v>1</v>
      </c>
      <c r="N2650" s="167" t="s">
        <v>42</v>
      </c>
      <c r="O2650" s="59"/>
      <c r="P2650" s="168">
        <f t="shared" si="171"/>
        <v>0</v>
      </c>
      <c r="Q2650" s="168">
        <v>0</v>
      </c>
      <c r="R2650" s="168">
        <f t="shared" si="172"/>
        <v>0</v>
      </c>
      <c r="S2650" s="168">
        <v>0</v>
      </c>
      <c r="T2650" s="169">
        <f t="shared" si="173"/>
        <v>0</v>
      </c>
      <c r="U2650" s="33"/>
      <c r="V2650" s="33"/>
      <c r="W2650" s="33"/>
      <c r="X2650" s="33"/>
      <c r="Y2650" s="33"/>
      <c r="Z2650" s="33"/>
      <c r="AA2650" s="33"/>
      <c r="AB2650" s="33"/>
      <c r="AC2650" s="33"/>
      <c r="AD2650" s="33"/>
      <c r="AE2650" s="33"/>
      <c r="AR2650" s="170" t="s">
        <v>2681</v>
      </c>
      <c r="AT2650" s="170" t="s">
        <v>152</v>
      </c>
      <c r="AU2650" s="170" t="s">
        <v>157</v>
      </c>
      <c r="AY2650" s="18" t="s">
        <v>150</v>
      </c>
      <c r="BE2650" s="171">
        <f t="shared" si="174"/>
        <v>0</v>
      </c>
      <c r="BF2650" s="171">
        <f t="shared" si="175"/>
        <v>0</v>
      </c>
      <c r="BG2650" s="171">
        <f t="shared" si="176"/>
        <v>0</v>
      </c>
      <c r="BH2650" s="171">
        <f t="shared" si="177"/>
        <v>0</v>
      </c>
      <c r="BI2650" s="171">
        <f t="shared" si="178"/>
        <v>0</v>
      </c>
      <c r="BJ2650" s="18" t="s">
        <v>157</v>
      </c>
      <c r="BK2650" s="172">
        <f t="shared" si="179"/>
        <v>0</v>
      </c>
      <c r="BL2650" s="18" t="s">
        <v>2681</v>
      </c>
      <c r="BM2650" s="170" t="s">
        <v>3158</v>
      </c>
    </row>
    <row r="2651" spans="1:65" s="2" customFormat="1" ht="16.5" customHeight="1">
      <c r="A2651" s="33"/>
      <c r="B2651" s="158"/>
      <c r="C2651" s="159" t="s">
        <v>2681</v>
      </c>
      <c r="D2651" s="159" t="s">
        <v>152</v>
      </c>
      <c r="E2651" s="160" t="s">
        <v>3159</v>
      </c>
      <c r="F2651" s="161" t="s">
        <v>3160</v>
      </c>
      <c r="G2651" s="162" t="s">
        <v>2346</v>
      </c>
      <c r="H2651" s="163">
        <v>1</v>
      </c>
      <c r="I2651" s="164"/>
      <c r="J2651" s="163">
        <f t="shared" si="170"/>
        <v>0</v>
      </c>
      <c r="K2651" s="165"/>
      <c r="L2651" s="34"/>
      <c r="M2651" s="166" t="s">
        <v>1</v>
      </c>
      <c r="N2651" s="167" t="s">
        <v>42</v>
      </c>
      <c r="O2651" s="59"/>
      <c r="P2651" s="168">
        <f t="shared" si="171"/>
        <v>0</v>
      </c>
      <c r="Q2651" s="168">
        <v>0</v>
      </c>
      <c r="R2651" s="168">
        <f t="shared" si="172"/>
        <v>0</v>
      </c>
      <c r="S2651" s="168">
        <v>0</v>
      </c>
      <c r="T2651" s="169">
        <f t="shared" si="173"/>
        <v>0</v>
      </c>
      <c r="U2651" s="33"/>
      <c r="V2651" s="33"/>
      <c r="W2651" s="33"/>
      <c r="X2651" s="33"/>
      <c r="Y2651" s="33"/>
      <c r="Z2651" s="33"/>
      <c r="AA2651" s="33"/>
      <c r="AB2651" s="33"/>
      <c r="AC2651" s="33"/>
      <c r="AD2651" s="33"/>
      <c r="AE2651" s="33"/>
      <c r="AR2651" s="170" t="s">
        <v>2681</v>
      </c>
      <c r="AT2651" s="170" t="s">
        <v>152</v>
      </c>
      <c r="AU2651" s="170" t="s">
        <v>157</v>
      </c>
      <c r="AY2651" s="18" t="s">
        <v>150</v>
      </c>
      <c r="BE2651" s="171">
        <f t="shared" si="174"/>
        <v>0</v>
      </c>
      <c r="BF2651" s="171">
        <f t="shared" si="175"/>
        <v>0</v>
      </c>
      <c r="BG2651" s="171">
        <f t="shared" si="176"/>
        <v>0</v>
      </c>
      <c r="BH2651" s="171">
        <f t="shared" si="177"/>
        <v>0</v>
      </c>
      <c r="BI2651" s="171">
        <f t="shared" si="178"/>
        <v>0</v>
      </c>
      <c r="BJ2651" s="18" t="s">
        <v>157</v>
      </c>
      <c r="BK2651" s="172">
        <f t="shared" si="179"/>
        <v>0</v>
      </c>
      <c r="BL2651" s="18" t="s">
        <v>2681</v>
      </c>
      <c r="BM2651" s="170" t="s">
        <v>3161</v>
      </c>
    </row>
    <row r="2652" spans="1:65" s="2" customFormat="1" ht="16.5" customHeight="1">
      <c r="A2652" s="33"/>
      <c r="B2652" s="158"/>
      <c r="C2652" s="159" t="s">
        <v>3162</v>
      </c>
      <c r="D2652" s="159" t="s">
        <v>152</v>
      </c>
      <c r="E2652" s="160" t="s">
        <v>3163</v>
      </c>
      <c r="F2652" s="161" t="s">
        <v>3164</v>
      </c>
      <c r="G2652" s="162" t="s">
        <v>2346</v>
      </c>
      <c r="H2652" s="163">
        <v>1</v>
      </c>
      <c r="I2652" s="164"/>
      <c r="J2652" s="163">
        <f t="shared" si="170"/>
        <v>0</v>
      </c>
      <c r="K2652" s="165"/>
      <c r="L2652" s="34"/>
      <c r="M2652" s="166" t="s">
        <v>1</v>
      </c>
      <c r="N2652" s="167" t="s">
        <v>42</v>
      </c>
      <c r="O2652" s="59"/>
      <c r="P2652" s="168">
        <f t="shared" si="171"/>
        <v>0</v>
      </c>
      <c r="Q2652" s="168">
        <v>0</v>
      </c>
      <c r="R2652" s="168">
        <f t="shared" si="172"/>
        <v>0</v>
      </c>
      <c r="S2652" s="168">
        <v>0</v>
      </c>
      <c r="T2652" s="169">
        <f t="shared" si="173"/>
        <v>0</v>
      </c>
      <c r="U2652" s="33"/>
      <c r="V2652" s="33"/>
      <c r="W2652" s="33"/>
      <c r="X2652" s="33"/>
      <c r="Y2652" s="33"/>
      <c r="Z2652" s="33"/>
      <c r="AA2652" s="33"/>
      <c r="AB2652" s="33"/>
      <c r="AC2652" s="33"/>
      <c r="AD2652" s="33"/>
      <c r="AE2652" s="33"/>
      <c r="AR2652" s="170" t="s">
        <v>2681</v>
      </c>
      <c r="AT2652" s="170" t="s">
        <v>152</v>
      </c>
      <c r="AU2652" s="170" t="s">
        <v>157</v>
      </c>
      <c r="AY2652" s="18" t="s">
        <v>150</v>
      </c>
      <c r="BE2652" s="171">
        <f t="shared" si="174"/>
        <v>0</v>
      </c>
      <c r="BF2652" s="171">
        <f t="shared" si="175"/>
        <v>0</v>
      </c>
      <c r="BG2652" s="171">
        <f t="shared" si="176"/>
        <v>0</v>
      </c>
      <c r="BH2652" s="171">
        <f t="shared" si="177"/>
        <v>0</v>
      </c>
      <c r="BI2652" s="171">
        <f t="shared" si="178"/>
        <v>0</v>
      </c>
      <c r="BJ2652" s="18" t="s">
        <v>157</v>
      </c>
      <c r="BK2652" s="172">
        <f t="shared" si="179"/>
        <v>0</v>
      </c>
      <c r="BL2652" s="18" t="s">
        <v>2681</v>
      </c>
      <c r="BM2652" s="170" t="s">
        <v>3165</v>
      </c>
    </row>
    <row r="2653" spans="1:65" s="2" customFormat="1" ht="16.5" customHeight="1">
      <c r="A2653" s="33"/>
      <c r="B2653" s="158"/>
      <c r="C2653" s="159" t="s">
        <v>3166</v>
      </c>
      <c r="D2653" s="159" t="s">
        <v>152</v>
      </c>
      <c r="E2653" s="160" t="s">
        <v>3167</v>
      </c>
      <c r="F2653" s="161" t="s">
        <v>3168</v>
      </c>
      <c r="G2653" s="162" t="s">
        <v>2346</v>
      </c>
      <c r="H2653" s="163">
        <v>3</v>
      </c>
      <c r="I2653" s="164"/>
      <c r="J2653" s="163">
        <f t="shared" si="170"/>
        <v>0</v>
      </c>
      <c r="K2653" s="165"/>
      <c r="L2653" s="34"/>
      <c r="M2653" s="166" t="s">
        <v>1</v>
      </c>
      <c r="N2653" s="167" t="s">
        <v>42</v>
      </c>
      <c r="O2653" s="59"/>
      <c r="P2653" s="168">
        <f t="shared" si="171"/>
        <v>0</v>
      </c>
      <c r="Q2653" s="168">
        <v>0</v>
      </c>
      <c r="R2653" s="168">
        <f t="shared" si="172"/>
        <v>0</v>
      </c>
      <c r="S2653" s="168">
        <v>0</v>
      </c>
      <c r="T2653" s="169">
        <f t="shared" si="173"/>
        <v>0</v>
      </c>
      <c r="U2653" s="33"/>
      <c r="V2653" s="33"/>
      <c r="W2653" s="33"/>
      <c r="X2653" s="33"/>
      <c r="Y2653" s="33"/>
      <c r="Z2653" s="33"/>
      <c r="AA2653" s="33"/>
      <c r="AB2653" s="33"/>
      <c r="AC2653" s="33"/>
      <c r="AD2653" s="33"/>
      <c r="AE2653" s="33"/>
      <c r="AR2653" s="170" t="s">
        <v>2681</v>
      </c>
      <c r="AT2653" s="170" t="s">
        <v>152</v>
      </c>
      <c r="AU2653" s="170" t="s">
        <v>157</v>
      </c>
      <c r="AY2653" s="18" t="s">
        <v>150</v>
      </c>
      <c r="BE2653" s="171">
        <f t="shared" si="174"/>
        <v>0</v>
      </c>
      <c r="BF2653" s="171">
        <f t="shared" si="175"/>
        <v>0</v>
      </c>
      <c r="BG2653" s="171">
        <f t="shared" si="176"/>
        <v>0</v>
      </c>
      <c r="BH2653" s="171">
        <f t="shared" si="177"/>
        <v>0</v>
      </c>
      <c r="BI2653" s="171">
        <f t="shared" si="178"/>
        <v>0</v>
      </c>
      <c r="BJ2653" s="18" t="s">
        <v>157</v>
      </c>
      <c r="BK2653" s="172">
        <f t="shared" si="179"/>
        <v>0</v>
      </c>
      <c r="BL2653" s="18" t="s">
        <v>2681</v>
      </c>
      <c r="BM2653" s="170" t="s">
        <v>3169</v>
      </c>
    </row>
    <row r="2654" spans="1:65" s="13" customFormat="1" ht="11.25">
      <c r="B2654" s="173"/>
      <c r="D2654" s="174" t="s">
        <v>167</v>
      </c>
      <c r="E2654" s="175" t="s">
        <v>1</v>
      </c>
      <c r="F2654" s="176" t="s">
        <v>3170</v>
      </c>
      <c r="H2654" s="175" t="s">
        <v>1</v>
      </c>
      <c r="I2654" s="177"/>
      <c r="L2654" s="173"/>
      <c r="M2654" s="178"/>
      <c r="N2654" s="179"/>
      <c r="O2654" s="179"/>
      <c r="P2654" s="179"/>
      <c r="Q2654" s="179"/>
      <c r="R2654" s="179"/>
      <c r="S2654" s="179"/>
      <c r="T2654" s="180"/>
      <c r="AT2654" s="175" t="s">
        <v>167</v>
      </c>
      <c r="AU2654" s="175" t="s">
        <v>157</v>
      </c>
      <c r="AV2654" s="13" t="s">
        <v>81</v>
      </c>
      <c r="AW2654" s="13" t="s">
        <v>30</v>
      </c>
      <c r="AX2654" s="13" t="s">
        <v>76</v>
      </c>
      <c r="AY2654" s="175" t="s">
        <v>150</v>
      </c>
    </row>
    <row r="2655" spans="1:65" s="13" customFormat="1" ht="11.25">
      <c r="B2655" s="173"/>
      <c r="D2655" s="174" t="s">
        <v>167</v>
      </c>
      <c r="E2655" s="175" t="s">
        <v>1</v>
      </c>
      <c r="F2655" s="176" t="s">
        <v>3171</v>
      </c>
      <c r="H2655" s="175" t="s">
        <v>1</v>
      </c>
      <c r="I2655" s="177"/>
      <c r="L2655" s="173"/>
      <c r="M2655" s="178"/>
      <c r="N2655" s="179"/>
      <c r="O2655" s="179"/>
      <c r="P2655" s="179"/>
      <c r="Q2655" s="179"/>
      <c r="R2655" s="179"/>
      <c r="S2655" s="179"/>
      <c r="T2655" s="180"/>
      <c r="AT2655" s="175" t="s">
        <v>167</v>
      </c>
      <c r="AU2655" s="175" t="s">
        <v>157</v>
      </c>
      <c r="AV2655" s="13" t="s">
        <v>81</v>
      </c>
      <c r="AW2655" s="13" t="s">
        <v>30</v>
      </c>
      <c r="AX2655" s="13" t="s">
        <v>76</v>
      </c>
      <c r="AY2655" s="175" t="s">
        <v>150</v>
      </c>
    </row>
    <row r="2656" spans="1:65" s="13" customFormat="1" ht="11.25">
      <c r="B2656" s="173"/>
      <c r="D2656" s="174" t="s">
        <v>167</v>
      </c>
      <c r="E2656" s="175" t="s">
        <v>1</v>
      </c>
      <c r="F2656" s="176" t="s">
        <v>3172</v>
      </c>
      <c r="H2656" s="175" t="s">
        <v>1</v>
      </c>
      <c r="I2656" s="177"/>
      <c r="L2656" s="173"/>
      <c r="M2656" s="178"/>
      <c r="N2656" s="179"/>
      <c r="O2656" s="179"/>
      <c r="P2656" s="179"/>
      <c r="Q2656" s="179"/>
      <c r="R2656" s="179"/>
      <c r="S2656" s="179"/>
      <c r="T2656" s="180"/>
      <c r="AT2656" s="175" t="s">
        <v>167</v>
      </c>
      <c r="AU2656" s="175" t="s">
        <v>157</v>
      </c>
      <c r="AV2656" s="13" t="s">
        <v>81</v>
      </c>
      <c r="AW2656" s="13" t="s">
        <v>30</v>
      </c>
      <c r="AX2656" s="13" t="s">
        <v>76</v>
      </c>
      <c r="AY2656" s="175" t="s">
        <v>150</v>
      </c>
    </row>
    <row r="2657" spans="1:65" s="14" customFormat="1" ht="11.25">
      <c r="B2657" s="181"/>
      <c r="D2657" s="174" t="s">
        <v>167</v>
      </c>
      <c r="E2657" s="182" t="s">
        <v>1</v>
      </c>
      <c r="F2657" s="183" t="s">
        <v>162</v>
      </c>
      <c r="H2657" s="184">
        <v>3</v>
      </c>
      <c r="I2657" s="185"/>
      <c r="L2657" s="181"/>
      <c r="M2657" s="186"/>
      <c r="N2657" s="187"/>
      <c r="O2657" s="187"/>
      <c r="P2657" s="187"/>
      <c r="Q2657" s="187"/>
      <c r="R2657" s="187"/>
      <c r="S2657" s="187"/>
      <c r="T2657" s="188"/>
      <c r="AT2657" s="182" t="s">
        <v>167</v>
      </c>
      <c r="AU2657" s="182" t="s">
        <v>157</v>
      </c>
      <c r="AV2657" s="14" t="s">
        <v>157</v>
      </c>
      <c r="AW2657" s="14" t="s">
        <v>30</v>
      </c>
      <c r="AX2657" s="14" t="s">
        <v>81</v>
      </c>
      <c r="AY2657" s="182" t="s">
        <v>150</v>
      </c>
    </row>
    <row r="2658" spans="1:65" s="2" customFormat="1" ht="16.5" customHeight="1">
      <c r="A2658" s="33"/>
      <c r="B2658" s="158"/>
      <c r="C2658" s="159" t="s">
        <v>3173</v>
      </c>
      <c r="D2658" s="159" t="s">
        <v>152</v>
      </c>
      <c r="E2658" s="160" t="s">
        <v>3174</v>
      </c>
      <c r="F2658" s="161" t="s">
        <v>3175</v>
      </c>
      <c r="G2658" s="162" t="s">
        <v>2346</v>
      </c>
      <c r="H2658" s="163">
        <v>1</v>
      </c>
      <c r="I2658" s="164"/>
      <c r="J2658" s="163">
        <f>ROUND(I2658*H2658,3)</f>
        <v>0</v>
      </c>
      <c r="K2658" s="165"/>
      <c r="L2658" s="34"/>
      <c r="M2658" s="166" t="s">
        <v>1</v>
      </c>
      <c r="N2658" s="167" t="s">
        <v>42</v>
      </c>
      <c r="O2658" s="59"/>
      <c r="P2658" s="168">
        <f>O2658*H2658</f>
        <v>0</v>
      </c>
      <c r="Q2658" s="168">
        <v>0</v>
      </c>
      <c r="R2658" s="168">
        <f>Q2658*H2658</f>
        <v>0</v>
      </c>
      <c r="S2658" s="168">
        <v>0</v>
      </c>
      <c r="T2658" s="169">
        <f>S2658*H2658</f>
        <v>0</v>
      </c>
      <c r="U2658" s="33"/>
      <c r="V2658" s="33"/>
      <c r="W2658" s="33"/>
      <c r="X2658" s="33"/>
      <c r="Y2658" s="33"/>
      <c r="Z2658" s="33"/>
      <c r="AA2658" s="33"/>
      <c r="AB2658" s="33"/>
      <c r="AC2658" s="33"/>
      <c r="AD2658" s="33"/>
      <c r="AE2658" s="33"/>
      <c r="AR2658" s="170" t="s">
        <v>2681</v>
      </c>
      <c r="AT2658" s="170" t="s">
        <v>152</v>
      </c>
      <c r="AU2658" s="170" t="s">
        <v>157</v>
      </c>
      <c r="AY2658" s="18" t="s">
        <v>150</v>
      </c>
      <c r="BE2658" s="171">
        <f>IF(N2658="základná",J2658,0)</f>
        <v>0</v>
      </c>
      <c r="BF2658" s="171">
        <f>IF(N2658="znížená",J2658,0)</f>
        <v>0</v>
      </c>
      <c r="BG2658" s="171">
        <f>IF(N2658="zákl. prenesená",J2658,0)</f>
        <v>0</v>
      </c>
      <c r="BH2658" s="171">
        <f>IF(N2658="zníž. prenesená",J2658,0)</f>
        <v>0</v>
      </c>
      <c r="BI2658" s="171">
        <f>IF(N2658="nulová",J2658,0)</f>
        <v>0</v>
      </c>
      <c r="BJ2658" s="18" t="s">
        <v>157</v>
      </c>
      <c r="BK2658" s="172">
        <f>ROUND(I2658*H2658,3)</f>
        <v>0</v>
      </c>
      <c r="BL2658" s="18" t="s">
        <v>2681</v>
      </c>
      <c r="BM2658" s="170" t="s">
        <v>3176</v>
      </c>
    </row>
    <row r="2659" spans="1:65" s="13" customFormat="1" ht="11.25">
      <c r="B2659" s="173"/>
      <c r="D2659" s="174" t="s">
        <v>167</v>
      </c>
      <c r="E2659" s="175" t="s">
        <v>1</v>
      </c>
      <c r="F2659" s="176" t="s">
        <v>3177</v>
      </c>
      <c r="H2659" s="175" t="s">
        <v>1</v>
      </c>
      <c r="I2659" s="177"/>
      <c r="L2659" s="173"/>
      <c r="M2659" s="178"/>
      <c r="N2659" s="179"/>
      <c r="O2659" s="179"/>
      <c r="P2659" s="179"/>
      <c r="Q2659" s="179"/>
      <c r="R2659" s="179"/>
      <c r="S2659" s="179"/>
      <c r="T2659" s="180"/>
      <c r="AT2659" s="175" t="s">
        <v>167</v>
      </c>
      <c r="AU2659" s="175" t="s">
        <v>157</v>
      </c>
      <c r="AV2659" s="13" t="s">
        <v>81</v>
      </c>
      <c r="AW2659" s="13" t="s">
        <v>30</v>
      </c>
      <c r="AX2659" s="13" t="s">
        <v>76</v>
      </c>
      <c r="AY2659" s="175" t="s">
        <v>150</v>
      </c>
    </row>
    <row r="2660" spans="1:65" s="13" customFormat="1" ht="11.25">
      <c r="B2660" s="173"/>
      <c r="D2660" s="174" t="s">
        <v>167</v>
      </c>
      <c r="E2660" s="175" t="s">
        <v>1</v>
      </c>
      <c r="F2660" s="176" t="s">
        <v>3178</v>
      </c>
      <c r="H2660" s="175" t="s">
        <v>1</v>
      </c>
      <c r="I2660" s="177"/>
      <c r="L2660" s="173"/>
      <c r="M2660" s="178"/>
      <c r="N2660" s="179"/>
      <c r="O2660" s="179"/>
      <c r="P2660" s="179"/>
      <c r="Q2660" s="179"/>
      <c r="R2660" s="179"/>
      <c r="S2660" s="179"/>
      <c r="T2660" s="180"/>
      <c r="AT2660" s="175" t="s">
        <v>167</v>
      </c>
      <c r="AU2660" s="175" t="s">
        <v>157</v>
      </c>
      <c r="AV2660" s="13" t="s">
        <v>81</v>
      </c>
      <c r="AW2660" s="13" t="s">
        <v>30</v>
      </c>
      <c r="AX2660" s="13" t="s">
        <v>76</v>
      </c>
      <c r="AY2660" s="175" t="s">
        <v>150</v>
      </c>
    </row>
    <row r="2661" spans="1:65" s="13" customFormat="1" ht="11.25">
      <c r="B2661" s="173"/>
      <c r="D2661" s="174" t="s">
        <v>167</v>
      </c>
      <c r="E2661" s="175" t="s">
        <v>1</v>
      </c>
      <c r="F2661" s="176" t="s">
        <v>3172</v>
      </c>
      <c r="H2661" s="175" t="s">
        <v>1</v>
      </c>
      <c r="I2661" s="177"/>
      <c r="L2661" s="173"/>
      <c r="M2661" s="178"/>
      <c r="N2661" s="179"/>
      <c r="O2661" s="179"/>
      <c r="P2661" s="179"/>
      <c r="Q2661" s="179"/>
      <c r="R2661" s="179"/>
      <c r="S2661" s="179"/>
      <c r="T2661" s="180"/>
      <c r="AT2661" s="175" t="s">
        <v>167</v>
      </c>
      <c r="AU2661" s="175" t="s">
        <v>157</v>
      </c>
      <c r="AV2661" s="13" t="s">
        <v>81</v>
      </c>
      <c r="AW2661" s="13" t="s">
        <v>30</v>
      </c>
      <c r="AX2661" s="13" t="s">
        <v>76</v>
      </c>
      <c r="AY2661" s="175" t="s">
        <v>150</v>
      </c>
    </row>
    <row r="2662" spans="1:65" s="14" customFormat="1" ht="11.25">
      <c r="B2662" s="181"/>
      <c r="D2662" s="174" t="s">
        <v>167</v>
      </c>
      <c r="E2662" s="182" t="s">
        <v>1</v>
      </c>
      <c r="F2662" s="183" t="s">
        <v>81</v>
      </c>
      <c r="H2662" s="184">
        <v>1</v>
      </c>
      <c r="I2662" s="185"/>
      <c r="L2662" s="181"/>
      <c r="M2662" s="186"/>
      <c r="N2662" s="187"/>
      <c r="O2662" s="187"/>
      <c r="P2662" s="187"/>
      <c r="Q2662" s="187"/>
      <c r="R2662" s="187"/>
      <c r="S2662" s="187"/>
      <c r="T2662" s="188"/>
      <c r="AT2662" s="182" t="s">
        <v>167</v>
      </c>
      <c r="AU2662" s="182" t="s">
        <v>157</v>
      </c>
      <c r="AV2662" s="14" t="s">
        <v>157</v>
      </c>
      <c r="AW2662" s="14" t="s">
        <v>30</v>
      </c>
      <c r="AX2662" s="14" t="s">
        <v>81</v>
      </c>
      <c r="AY2662" s="182" t="s">
        <v>150</v>
      </c>
    </row>
    <row r="2663" spans="1:65" s="2" customFormat="1" ht="24" customHeight="1">
      <c r="A2663" s="33"/>
      <c r="B2663" s="158"/>
      <c r="C2663" s="159" t="s">
        <v>3179</v>
      </c>
      <c r="D2663" s="159" t="s">
        <v>152</v>
      </c>
      <c r="E2663" s="160" t="s">
        <v>3180</v>
      </c>
      <c r="F2663" s="161" t="s">
        <v>3181</v>
      </c>
      <c r="G2663" s="162" t="s">
        <v>2346</v>
      </c>
      <c r="H2663" s="163">
        <v>3</v>
      </c>
      <c r="I2663" s="164"/>
      <c r="J2663" s="163">
        <f>ROUND(I2663*H2663,3)</f>
        <v>0</v>
      </c>
      <c r="K2663" s="165"/>
      <c r="L2663" s="34"/>
      <c r="M2663" s="166" t="s">
        <v>1</v>
      </c>
      <c r="N2663" s="167" t="s">
        <v>42</v>
      </c>
      <c r="O2663" s="59"/>
      <c r="P2663" s="168">
        <f>O2663*H2663</f>
        <v>0</v>
      </c>
      <c r="Q2663" s="168">
        <v>0</v>
      </c>
      <c r="R2663" s="168">
        <f>Q2663*H2663</f>
        <v>0</v>
      </c>
      <c r="S2663" s="168">
        <v>0</v>
      </c>
      <c r="T2663" s="169">
        <f>S2663*H2663</f>
        <v>0</v>
      </c>
      <c r="U2663" s="33"/>
      <c r="V2663" s="33"/>
      <c r="W2663" s="33"/>
      <c r="X2663" s="33"/>
      <c r="Y2663" s="33"/>
      <c r="Z2663" s="33"/>
      <c r="AA2663" s="33"/>
      <c r="AB2663" s="33"/>
      <c r="AC2663" s="33"/>
      <c r="AD2663" s="33"/>
      <c r="AE2663" s="33"/>
      <c r="AR2663" s="170" t="s">
        <v>2681</v>
      </c>
      <c r="AT2663" s="170" t="s">
        <v>152</v>
      </c>
      <c r="AU2663" s="170" t="s">
        <v>157</v>
      </c>
      <c r="AY2663" s="18" t="s">
        <v>150</v>
      </c>
      <c r="BE2663" s="171">
        <f>IF(N2663="základná",J2663,0)</f>
        <v>0</v>
      </c>
      <c r="BF2663" s="171">
        <f>IF(N2663="znížená",J2663,0)</f>
        <v>0</v>
      </c>
      <c r="BG2663" s="171">
        <f>IF(N2663="zákl. prenesená",J2663,0)</f>
        <v>0</v>
      </c>
      <c r="BH2663" s="171">
        <f>IF(N2663="zníž. prenesená",J2663,0)</f>
        <v>0</v>
      </c>
      <c r="BI2663" s="171">
        <f>IF(N2663="nulová",J2663,0)</f>
        <v>0</v>
      </c>
      <c r="BJ2663" s="18" t="s">
        <v>157</v>
      </c>
      <c r="BK2663" s="172">
        <f>ROUND(I2663*H2663,3)</f>
        <v>0</v>
      </c>
      <c r="BL2663" s="18" t="s">
        <v>2681</v>
      </c>
      <c r="BM2663" s="170" t="s">
        <v>3182</v>
      </c>
    </row>
    <row r="2664" spans="1:65" s="2" customFormat="1" ht="24" customHeight="1">
      <c r="A2664" s="33"/>
      <c r="B2664" s="158"/>
      <c r="C2664" s="159" t="s">
        <v>3183</v>
      </c>
      <c r="D2664" s="159" t="s">
        <v>152</v>
      </c>
      <c r="E2664" s="160" t="s">
        <v>3184</v>
      </c>
      <c r="F2664" s="161" t="s">
        <v>3185</v>
      </c>
      <c r="G2664" s="162" t="s">
        <v>2346</v>
      </c>
      <c r="H2664" s="163">
        <v>1</v>
      </c>
      <c r="I2664" s="164"/>
      <c r="J2664" s="163">
        <f>ROUND(I2664*H2664,3)</f>
        <v>0</v>
      </c>
      <c r="K2664" s="165"/>
      <c r="L2664" s="34"/>
      <c r="M2664" s="166" t="s">
        <v>1</v>
      </c>
      <c r="N2664" s="167" t="s">
        <v>42</v>
      </c>
      <c r="O2664" s="59"/>
      <c r="P2664" s="168">
        <f>O2664*H2664</f>
        <v>0</v>
      </c>
      <c r="Q2664" s="168">
        <v>0</v>
      </c>
      <c r="R2664" s="168">
        <f>Q2664*H2664</f>
        <v>0</v>
      </c>
      <c r="S2664" s="168">
        <v>0</v>
      </c>
      <c r="T2664" s="169">
        <f>S2664*H2664</f>
        <v>0</v>
      </c>
      <c r="U2664" s="33"/>
      <c r="V2664" s="33"/>
      <c r="W2664" s="33"/>
      <c r="X2664" s="33"/>
      <c r="Y2664" s="33"/>
      <c r="Z2664" s="33"/>
      <c r="AA2664" s="33"/>
      <c r="AB2664" s="33"/>
      <c r="AC2664" s="33"/>
      <c r="AD2664" s="33"/>
      <c r="AE2664" s="33"/>
      <c r="AR2664" s="170" t="s">
        <v>2681</v>
      </c>
      <c r="AT2664" s="170" t="s">
        <v>152</v>
      </c>
      <c r="AU2664" s="170" t="s">
        <v>157</v>
      </c>
      <c r="AY2664" s="18" t="s">
        <v>150</v>
      </c>
      <c r="BE2664" s="171">
        <f>IF(N2664="základná",J2664,0)</f>
        <v>0</v>
      </c>
      <c r="BF2664" s="171">
        <f>IF(N2664="znížená",J2664,0)</f>
        <v>0</v>
      </c>
      <c r="BG2664" s="171">
        <f>IF(N2664="zákl. prenesená",J2664,0)</f>
        <v>0</v>
      </c>
      <c r="BH2664" s="171">
        <f>IF(N2664="zníž. prenesená",J2664,0)</f>
        <v>0</v>
      </c>
      <c r="BI2664" s="171">
        <f>IF(N2664="nulová",J2664,0)</f>
        <v>0</v>
      </c>
      <c r="BJ2664" s="18" t="s">
        <v>157</v>
      </c>
      <c r="BK2664" s="172">
        <f>ROUND(I2664*H2664,3)</f>
        <v>0</v>
      </c>
      <c r="BL2664" s="18" t="s">
        <v>2681</v>
      </c>
      <c r="BM2664" s="170" t="s">
        <v>3186</v>
      </c>
    </row>
    <row r="2665" spans="1:65" s="2" customFormat="1" ht="16.5" customHeight="1">
      <c r="A2665" s="33"/>
      <c r="B2665" s="158"/>
      <c r="C2665" s="159" t="s">
        <v>3187</v>
      </c>
      <c r="D2665" s="159" t="s">
        <v>152</v>
      </c>
      <c r="E2665" s="160" t="s">
        <v>3188</v>
      </c>
      <c r="F2665" s="161" t="s">
        <v>3189</v>
      </c>
      <c r="G2665" s="162" t="s">
        <v>2346</v>
      </c>
      <c r="H2665" s="163">
        <v>1</v>
      </c>
      <c r="I2665" s="164"/>
      <c r="J2665" s="163">
        <f>ROUND(I2665*H2665,3)</f>
        <v>0</v>
      </c>
      <c r="K2665" s="165"/>
      <c r="L2665" s="34"/>
      <c r="M2665" s="166" t="s">
        <v>1</v>
      </c>
      <c r="N2665" s="167" t="s">
        <v>42</v>
      </c>
      <c r="O2665" s="59"/>
      <c r="P2665" s="168">
        <f>O2665*H2665</f>
        <v>0</v>
      </c>
      <c r="Q2665" s="168">
        <v>0</v>
      </c>
      <c r="R2665" s="168">
        <f>Q2665*H2665</f>
        <v>0</v>
      </c>
      <c r="S2665" s="168">
        <v>0</v>
      </c>
      <c r="T2665" s="169">
        <f>S2665*H2665</f>
        <v>0</v>
      </c>
      <c r="U2665" s="33"/>
      <c r="V2665" s="33"/>
      <c r="W2665" s="33"/>
      <c r="X2665" s="33"/>
      <c r="Y2665" s="33"/>
      <c r="Z2665" s="33"/>
      <c r="AA2665" s="33"/>
      <c r="AB2665" s="33"/>
      <c r="AC2665" s="33"/>
      <c r="AD2665" s="33"/>
      <c r="AE2665" s="33"/>
      <c r="AR2665" s="170" t="s">
        <v>2681</v>
      </c>
      <c r="AT2665" s="170" t="s">
        <v>152</v>
      </c>
      <c r="AU2665" s="170" t="s">
        <v>157</v>
      </c>
      <c r="AY2665" s="18" t="s">
        <v>150</v>
      </c>
      <c r="BE2665" s="171">
        <f>IF(N2665="základná",J2665,0)</f>
        <v>0</v>
      </c>
      <c r="BF2665" s="171">
        <f>IF(N2665="znížená",J2665,0)</f>
        <v>0</v>
      </c>
      <c r="BG2665" s="171">
        <f>IF(N2665="zákl. prenesená",J2665,0)</f>
        <v>0</v>
      </c>
      <c r="BH2665" s="171">
        <f>IF(N2665="zníž. prenesená",J2665,0)</f>
        <v>0</v>
      </c>
      <c r="BI2665" s="171">
        <f>IF(N2665="nulová",J2665,0)</f>
        <v>0</v>
      </c>
      <c r="BJ2665" s="18" t="s">
        <v>157</v>
      </c>
      <c r="BK2665" s="172">
        <f>ROUND(I2665*H2665,3)</f>
        <v>0</v>
      </c>
      <c r="BL2665" s="18" t="s">
        <v>2681</v>
      </c>
      <c r="BM2665" s="170" t="s">
        <v>3190</v>
      </c>
    </row>
    <row r="2666" spans="1:65" s="13" customFormat="1" ht="11.25">
      <c r="B2666" s="173"/>
      <c r="D2666" s="174" t="s">
        <v>167</v>
      </c>
      <c r="E2666" s="175" t="s">
        <v>1</v>
      </c>
      <c r="F2666" s="176" t="s">
        <v>3191</v>
      </c>
      <c r="H2666" s="175" t="s">
        <v>1</v>
      </c>
      <c r="I2666" s="177"/>
      <c r="L2666" s="173"/>
      <c r="M2666" s="178"/>
      <c r="N2666" s="179"/>
      <c r="O2666" s="179"/>
      <c r="P2666" s="179"/>
      <c r="Q2666" s="179"/>
      <c r="R2666" s="179"/>
      <c r="S2666" s="179"/>
      <c r="T2666" s="180"/>
      <c r="AT2666" s="175" t="s">
        <v>167</v>
      </c>
      <c r="AU2666" s="175" t="s">
        <v>157</v>
      </c>
      <c r="AV2666" s="13" t="s">
        <v>81</v>
      </c>
      <c r="AW2666" s="13" t="s">
        <v>30</v>
      </c>
      <c r="AX2666" s="13" t="s">
        <v>76</v>
      </c>
      <c r="AY2666" s="175" t="s">
        <v>150</v>
      </c>
    </row>
    <row r="2667" spans="1:65" s="13" customFormat="1" ht="11.25">
      <c r="B2667" s="173"/>
      <c r="D2667" s="174" t="s">
        <v>167</v>
      </c>
      <c r="E2667" s="175" t="s">
        <v>1</v>
      </c>
      <c r="F2667" s="176" t="s">
        <v>3192</v>
      </c>
      <c r="H2667" s="175" t="s">
        <v>1</v>
      </c>
      <c r="I2667" s="177"/>
      <c r="L2667" s="173"/>
      <c r="M2667" s="178"/>
      <c r="N2667" s="179"/>
      <c r="O2667" s="179"/>
      <c r="P2667" s="179"/>
      <c r="Q2667" s="179"/>
      <c r="R2667" s="179"/>
      <c r="S2667" s="179"/>
      <c r="T2667" s="180"/>
      <c r="AT2667" s="175" t="s">
        <v>167</v>
      </c>
      <c r="AU2667" s="175" t="s">
        <v>157</v>
      </c>
      <c r="AV2667" s="13" t="s">
        <v>81</v>
      </c>
      <c r="AW2667" s="13" t="s">
        <v>30</v>
      </c>
      <c r="AX2667" s="13" t="s">
        <v>76</v>
      </c>
      <c r="AY2667" s="175" t="s">
        <v>150</v>
      </c>
    </row>
    <row r="2668" spans="1:65" s="13" customFormat="1" ht="11.25">
      <c r="B2668" s="173"/>
      <c r="D2668" s="174" t="s">
        <v>167</v>
      </c>
      <c r="E2668" s="175" t="s">
        <v>1</v>
      </c>
      <c r="F2668" s="176" t="s">
        <v>3193</v>
      </c>
      <c r="H2668" s="175" t="s">
        <v>1</v>
      </c>
      <c r="I2668" s="177"/>
      <c r="L2668" s="173"/>
      <c r="M2668" s="178"/>
      <c r="N2668" s="179"/>
      <c r="O2668" s="179"/>
      <c r="P2668" s="179"/>
      <c r="Q2668" s="179"/>
      <c r="R2668" s="179"/>
      <c r="S2668" s="179"/>
      <c r="T2668" s="180"/>
      <c r="AT2668" s="175" t="s">
        <v>167</v>
      </c>
      <c r="AU2668" s="175" t="s">
        <v>157</v>
      </c>
      <c r="AV2668" s="13" t="s">
        <v>81</v>
      </c>
      <c r="AW2668" s="13" t="s">
        <v>30</v>
      </c>
      <c r="AX2668" s="13" t="s">
        <v>76</v>
      </c>
      <c r="AY2668" s="175" t="s">
        <v>150</v>
      </c>
    </row>
    <row r="2669" spans="1:65" s="13" customFormat="1" ht="11.25">
      <c r="B2669" s="173"/>
      <c r="D2669" s="174" t="s">
        <v>167</v>
      </c>
      <c r="E2669" s="175" t="s">
        <v>1</v>
      </c>
      <c r="F2669" s="176" t="s">
        <v>3194</v>
      </c>
      <c r="H2669" s="175" t="s">
        <v>1</v>
      </c>
      <c r="I2669" s="177"/>
      <c r="L2669" s="173"/>
      <c r="M2669" s="178"/>
      <c r="N2669" s="179"/>
      <c r="O2669" s="179"/>
      <c r="P2669" s="179"/>
      <c r="Q2669" s="179"/>
      <c r="R2669" s="179"/>
      <c r="S2669" s="179"/>
      <c r="T2669" s="180"/>
      <c r="AT2669" s="175" t="s">
        <v>167</v>
      </c>
      <c r="AU2669" s="175" t="s">
        <v>157</v>
      </c>
      <c r="AV2669" s="13" t="s">
        <v>81</v>
      </c>
      <c r="AW2669" s="13" t="s">
        <v>30</v>
      </c>
      <c r="AX2669" s="13" t="s">
        <v>76</v>
      </c>
      <c r="AY2669" s="175" t="s">
        <v>150</v>
      </c>
    </row>
    <row r="2670" spans="1:65" s="14" customFormat="1" ht="11.25">
      <c r="B2670" s="181"/>
      <c r="D2670" s="174" t="s">
        <v>167</v>
      </c>
      <c r="E2670" s="182" t="s">
        <v>1</v>
      </c>
      <c r="F2670" s="183" t="s">
        <v>81</v>
      </c>
      <c r="H2670" s="184">
        <v>1</v>
      </c>
      <c r="I2670" s="185"/>
      <c r="L2670" s="181"/>
      <c r="M2670" s="186"/>
      <c r="N2670" s="187"/>
      <c r="O2670" s="187"/>
      <c r="P2670" s="187"/>
      <c r="Q2670" s="187"/>
      <c r="R2670" s="187"/>
      <c r="S2670" s="187"/>
      <c r="T2670" s="188"/>
      <c r="AT2670" s="182" t="s">
        <v>167</v>
      </c>
      <c r="AU2670" s="182" t="s">
        <v>157</v>
      </c>
      <c r="AV2670" s="14" t="s">
        <v>157</v>
      </c>
      <c r="AW2670" s="14" t="s">
        <v>30</v>
      </c>
      <c r="AX2670" s="14" t="s">
        <v>81</v>
      </c>
      <c r="AY2670" s="182" t="s">
        <v>150</v>
      </c>
    </row>
    <row r="2671" spans="1:65" s="2" customFormat="1" ht="16.5" customHeight="1">
      <c r="A2671" s="33"/>
      <c r="B2671" s="158"/>
      <c r="C2671" s="159" t="s">
        <v>3195</v>
      </c>
      <c r="D2671" s="159" t="s">
        <v>152</v>
      </c>
      <c r="E2671" s="160" t="s">
        <v>3196</v>
      </c>
      <c r="F2671" s="161" t="s">
        <v>3197</v>
      </c>
      <c r="G2671" s="162" t="s">
        <v>2346</v>
      </c>
      <c r="H2671" s="163">
        <v>5</v>
      </c>
      <c r="I2671" s="164"/>
      <c r="J2671" s="163">
        <f>ROUND(I2671*H2671,3)</f>
        <v>0</v>
      </c>
      <c r="K2671" s="165"/>
      <c r="L2671" s="34"/>
      <c r="M2671" s="166" t="s">
        <v>1</v>
      </c>
      <c r="N2671" s="167" t="s">
        <v>42</v>
      </c>
      <c r="O2671" s="59"/>
      <c r="P2671" s="168">
        <f>O2671*H2671</f>
        <v>0</v>
      </c>
      <c r="Q2671" s="168">
        <v>0</v>
      </c>
      <c r="R2671" s="168">
        <f>Q2671*H2671</f>
        <v>0</v>
      </c>
      <c r="S2671" s="168">
        <v>0</v>
      </c>
      <c r="T2671" s="169">
        <f>S2671*H2671</f>
        <v>0</v>
      </c>
      <c r="U2671" s="33"/>
      <c r="V2671" s="33"/>
      <c r="W2671" s="33"/>
      <c r="X2671" s="33"/>
      <c r="Y2671" s="33"/>
      <c r="Z2671" s="33"/>
      <c r="AA2671" s="33"/>
      <c r="AB2671" s="33"/>
      <c r="AC2671" s="33"/>
      <c r="AD2671" s="33"/>
      <c r="AE2671" s="33"/>
      <c r="AR2671" s="170" t="s">
        <v>2681</v>
      </c>
      <c r="AT2671" s="170" t="s">
        <v>152</v>
      </c>
      <c r="AU2671" s="170" t="s">
        <v>157</v>
      </c>
      <c r="AY2671" s="18" t="s">
        <v>150</v>
      </c>
      <c r="BE2671" s="171">
        <f>IF(N2671="základná",J2671,0)</f>
        <v>0</v>
      </c>
      <c r="BF2671" s="171">
        <f>IF(N2671="znížená",J2671,0)</f>
        <v>0</v>
      </c>
      <c r="BG2671" s="171">
        <f>IF(N2671="zákl. prenesená",J2671,0)</f>
        <v>0</v>
      </c>
      <c r="BH2671" s="171">
        <f>IF(N2671="zníž. prenesená",J2671,0)</f>
        <v>0</v>
      </c>
      <c r="BI2671" s="171">
        <f>IF(N2671="nulová",J2671,0)</f>
        <v>0</v>
      </c>
      <c r="BJ2671" s="18" t="s">
        <v>157</v>
      </c>
      <c r="BK2671" s="172">
        <f>ROUND(I2671*H2671,3)</f>
        <v>0</v>
      </c>
      <c r="BL2671" s="18" t="s">
        <v>2681</v>
      </c>
      <c r="BM2671" s="170" t="s">
        <v>3198</v>
      </c>
    </row>
    <row r="2672" spans="1:65" s="13" customFormat="1" ht="11.25">
      <c r="B2672" s="173"/>
      <c r="D2672" s="174" t="s">
        <v>167</v>
      </c>
      <c r="E2672" s="175" t="s">
        <v>1</v>
      </c>
      <c r="F2672" s="176" t="s">
        <v>3199</v>
      </c>
      <c r="H2672" s="175" t="s">
        <v>1</v>
      </c>
      <c r="I2672" s="177"/>
      <c r="L2672" s="173"/>
      <c r="M2672" s="178"/>
      <c r="N2672" s="179"/>
      <c r="O2672" s="179"/>
      <c r="P2672" s="179"/>
      <c r="Q2672" s="179"/>
      <c r="R2672" s="179"/>
      <c r="S2672" s="179"/>
      <c r="T2672" s="180"/>
      <c r="AT2672" s="175" t="s">
        <v>167</v>
      </c>
      <c r="AU2672" s="175" t="s">
        <v>157</v>
      </c>
      <c r="AV2672" s="13" t="s">
        <v>81</v>
      </c>
      <c r="AW2672" s="13" t="s">
        <v>30</v>
      </c>
      <c r="AX2672" s="13" t="s">
        <v>76</v>
      </c>
      <c r="AY2672" s="175" t="s">
        <v>150</v>
      </c>
    </row>
    <row r="2673" spans="1:65" s="13" customFormat="1" ht="11.25">
      <c r="B2673" s="173"/>
      <c r="D2673" s="174" t="s">
        <v>167</v>
      </c>
      <c r="E2673" s="175" t="s">
        <v>1</v>
      </c>
      <c r="F2673" s="176" t="s">
        <v>3200</v>
      </c>
      <c r="H2673" s="175" t="s">
        <v>1</v>
      </c>
      <c r="I2673" s="177"/>
      <c r="L2673" s="173"/>
      <c r="M2673" s="178"/>
      <c r="N2673" s="179"/>
      <c r="O2673" s="179"/>
      <c r="P2673" s="179"/>
      <c r="Q2673" s="179"/>
      <c r="R2673" s="179"/>
      <c r="S2673" s="179"/>
      <c r="T2673" s="180"/>
      <c r="AT2673" s="175" t="s">
        <v>167</v>
      </c>
      <c r="AU2673" s="175" t="s">
        <v>157</v>
      </c>
      <c r="AV2673" s="13" t="s">
        <v>81</v>
      </c>
      <c r="AW2673" s="13" t="s">
        <v>30</v>
      </c>
      <c r="AX2673" s="13" t="s">
        <v>76</v>
      </c>
      <c r="AY2673" s="175" t="s">
        <v>150</v>
      </c>
    </row>
    <row r="2674" spans="1:65" s="13" customFormat="1" ht="11.25">
      <c r="B2674" s="173"/>
      <c r="D2674" s="174" t="s">
        <v>167</v>
      </c>
      <c r="E2674" s="175" t="s">
        <v>1</v>
      </c>
      <c r="F2674" s="176" t="s">
        <v>3201</v>
      </c>
      <c r="H2674" s="175" t="s">
        <v>1</v>
      </c>
      <c r="I2674" s="177"/>
      <c r="L2674" s="173"/>
      <c r="M2674" s="178"/>
      <c r="N2674" s="179"/>
      <c r="O2674" s="179"/>
      <c r="P2674" s="179"/>
      <c r="Q2674" s="179"/>
      <c r="R2674" s="179"/>
      <c r="S2674" s="179"/>
      <c r="T2674" s="180"/>
      <c r="AT2674" s="175" t="s">
        <v>167</v>
      </c>
      <c r="AU2674" s="175" t="s">
        <v>157</v>
      </c>
      <c r="AV2674" s="13" t="s">
        <v>81</v>
      </c>
      <c r="AW2674" s="13" t="s">
        <v>30</v>
      </c>
      <c r="AX2674" s="13" t="s">
        <v>76</v>
      </c>
      <c r="AY2674" s="175" t="s">
        <v>150</v>
      </c>
    </row>
    <row r="2675" spans="1:65" s="13" customFormat="1" ht="11.25">
      <c r="B2675" s="173"/>
      <c r="D2675" s="174" t="s">
        <v>167</v>
      </c>
      <c r="E2675" s="175" t="s">
        <v>1</v>
      </c>
      <c r="F2675" s="176" t="s">
        <v>3202</v>
      </c>
      <c r="H2675" s="175" t="s">
        <v>1</v>
      </c>
      <c r="I2675" s="177"/>
      <c r="L2675" s="173"/>
      <c r="M2675" s="178"/>
      <c r="N2675" s="179"/>
      <c r="O2675" s="179"/>
      <c r="P2675" s="179"/>
      <c r="Q2675" s="179"/>
      <c r="R2675" s="179"/>
      <c r="S2675" s="179"/>
      <c r="T2675" s="180"/>
      <c r="AT2675" s="175" t="s">
        <v>167</v>
      </c>
      <c r="AU2675" s="175" t="s">
        <v>157</v>
      </c>
      <c r="AV2675" s="13" t="s">
        <v>81</v>
      </c>
      <c r="AW2675" s="13" t="s">
        <v>30</v>
      </c>
      <c r="AX2675" s="13" t="s">
        <v>76</v>
      </c>
      <c r="AY2675" s="175" t="s">
        <v>150</v>
      </c>
    </row>
    <row r="2676" spans="1:65" s="14" customFormat="1" ht="11.25">
      <c r="B2676" s="181"/>
      <c r="D2676" s="174" t="s">
        <v>167</v>
      </c>
      <c r="E2676" s="182" t="s">
        <v>1</v>
      </c>
      <c r="F2676" s="183" t="s">
        <v>177</v>
      </c>
      <c r="H2676" s="184">
        <v>5</v>
      </c>
      <c r="I2676" s="185"/>
      <c r="L2676" s="181"/>
      <c r="M2676" s="186"/>
      <c r="N2676" s="187"/>
      <c r="O2676" s="187"/>
      <c r="P2676" s="187"/>
      <c r="Q2676" s="187"/>
      <c r="R2676" s="187"/>
      <c r="S2676" s="187"/>
      <c r="T2676" s="188"/>
      <c r="AT2676" s="182" t="s">
        <v>167</v>
      </c>
      <c r="AU2676" s="182" t="s">
        <v>157</v>
      </c>
      <c r="AV2676" s="14" t="s">
        <v>157</v>
      </c>
      <c r="AW2676" s="14" t="s">
        <v>30</v>
      </c>
      <c r="AX2676" s="14" t="s">
        <v>81</v>
      </c>
      <c r="AY2676" s="182" t="s">
        <v>150</v>
      </c>
    </row>
    <row r="2677" spans="1:65" s="2" customFormat="1" ht="16.5" customHeight="1">
      <c r="A2677" s="33"/>
      <c r="B2677" s="158"/>
      <c r="C2677" s="159" t="s">
        <v>3203</v>
      </c>
      <c r="D2677" s="159" t="s">
        <v>152</v>
      </c>
      <c r="E2677" s="160" t="s">
        <v>3204</v>
      </c>
      <c r="F2677" s="161" t="s">
        <v>3205</v>
      </c>
      <c r="G2677" s="162" t="s">
        <v>2346</v>
      </c>
      <c r="H2677" s="163">
        <v>5</v>
      </c>
      <c r="I2677" s="164"/>
      <c r="J2677" s="163">
        <f>ROUND(I2677*H2677,3)</f>
        <v>0</v>
      </c>
      <c r="K2677" s="165"/>
      <c r="L2677" s="34"/>
      <c r="M2677" s="166" t="s">
        <v>1</v>
      </c>
      <c r="N2677" s="167" t="s">
        <v>42</v>
      </c>
      <c r="O2677" s="59"/>
      <c r="P2677" s="168">
        <f>O2677*H2677</f>
        <v>0</v>
      </c>
      <c r="Q2677" s="168">
        <v>0</v>
      </c>
      <c r="R2677" s="168">
        <f>Q2677*H2677</f>
        <v>0</v>
      </c>
      <c r="S2677" s="168">
        <v>0</v>
      </c>
      <c r="T2677" s="169">
        <f>S2677*H2677</f>
        <v>0</v>
      </c>
      <c r="U2677" s="33"/>
      <c r="V2677" s="33"/>
      <c r="W2677" s="33"/>
      <c r="X2677" s="33"/>
      <c r="Y2677" s="33"/>
      <c r="Z2677" s="33"/>
      <c r="AA2677" s="33"/>
      <c r="AB2677" s="33"/>
      <c r="AC2677" s="33"/>
      <c r="AD2677" s="33"/>
      <c r="AE2677" s="33"/>
      <c r="AR2677" s="170" t="s">
        <v>2681</v>
      </c>
      <c r="AT2677" s="170" t="s">
        <v>152</v>
      </c>
      <c r="AU2677" s="170" t="s">
        <v>157</v>
      </c>
      <c r="AY2677" s="18" t="s">
        <v>150</v>
      </c>
      <c r="BE2677" s="171">
        <f>IF(N2677="základná",J2677,0)</f>
        <v>0</v>
      </c>
      <c r="BF2677" s="171">
        <f>IF(N2677="znížená",J2677,0)</f>
        <v>0</v>
      </c>
      <c r="BG2677" s="171">
        <f>IF(N2677="zákl. prenesená",J2677,0)</f>
        <v>0</v>
      </c>
      <c r="BH2677" s="171">
        <f>IF(N2677="zníž. prenesená",J2677,0)</f>
        <v>0</v>
      </c>
      <c r="BI2677" s="171">
        <f>IF(N2677="nulová",J2677,0)</f>
        <v>0</v>
      </c>
      <c r="BJ2677" s="18" t="s">
        <v>157</v>
      </c>
      <c r="BK2677" s="172">
        <f>ROUND(I2677*H2677,3)</f>
        <v>0</v>
      </c>
      <c r="BL2677" s="18" t="s">
        <v>2681</v>
      </c>
      <c r="BM2677" s="170" t="s">
        <v>3206</v>
      </c>
    </row>
    <row r="2678" spans="1:65" s="2" customFormat="1" ht="16.5" customHeight="1">
      <c r="A2678" s="33"/>
      <c r="B2678" s="158"/>
      <c r="C2678" s="159" t="s">
        <v>3207</v>
      </c>
      <c r="D2678" s="159" t="s">
        <v>152</v>
      </c>
      <c r="E2678" s="160" t="s">
        <v>3208</v>
      </c>
      <c r="F2678" s="161" t="s">
        <v>3209</v>
      </c>
      <c r="G2678" s="162" t="s">
        <v>2346</v>
      </c>
      <c r="H2678" s="163">
        <v>3</v>
      </c>
      <c r="I2678" s="164"/>
      <c r="J2678" s="163">
        <f>ROUND(I2678*H2678,3)</f>
        <v>0</v>
      </c>
      <c r="K2678" s="165"/>
      <c r="L2678" s="34"/>
      <c r="M2678" s="166" t="s">
        <v>1</v>
      </c>
      <c r="N2678" s="167" t="s">
        <v>42</v>
      </c>
      <c r="O2678" s="59"/>
      <c r="P2678" s="168">
        <f>O2678*H2678</f>
        <v>0</v>
      </c>
      <c r="Q2678" s="168">
        <v>0</v>
      </c>
      <c r="R2678" s="168">
        <f>Q2678*H2678</f>
        <v>0</v>
      </c>
      <c r="S2678" s="168">
        <v>0</v>
      </c>
      <c r="T2678" s="169">
        <f>S2678*H2678</f>
        <v>0</v>
      </c>
      <c r="U2678" s="33"/>
      <c r="V2678" s="33"/>
      <c r="W2678" s="33"/>
      <c r="X2678" s="33"/>
      <c r="Y2678" s="33"/>
      <c r="Z2678" s="33"/>
      <c r="AA2678" s="33"/>
      <c r="AB2678" s="33"/>
      <c r="AC2678" s="33"/>
      <c r="AD2678" s="33"/>
      <c r="AE2678" s="33"/>
      <c r="AR2678" s="170" t="s">
        <v>2681</v>
      </c>
      <c r="AT2678" s="170" t="s">
        <v>152</v>
      </c>
      <c r="AU2678" s="170" t="s">
        <v>157</v>
      </c>
      <c r="AY2678" s="18" t="s">
        <v>150</v>
      </c>
      <c r="BE2678" s="171">
        <f>IF(N2678="základná",J2678,0)</f>
        <v>0</v>
      </c>
      <c r="BF2678" s="171">
        <f>IF(N2678="znížená",J2678,0)</f>
        <v>0</v>
      </c>
      <c r="BG2678" s="171">
        <f>IF(N2678="zákl. prenesená",J2678,0)</f>
        <v>0</v>
      </c>
      <c r="BH2678" s="171">
        <f>IF(N2678="zníž. prenesená",J2678,0)</f>
        <v>0</v>
      </c>
      <c r="BI2678" s="171">
        <f>IF(N2678="nulová",J2678,0)</f>
        <v>0</v>
      </c>
      <c r="BJ2678" s="18" t="s">
        <v>157</v>
      </c>
      <c r="BK2678" s="172">
        <f>ROUND(I2678*H2678,3)</f>
        <v>0</v>
      </c>
      <c r="BL2678" s="18" t="s">
        <v>2681</v>
      </c>
      <c r="BM2678" s="170" t="s">
        <v>3210</v>
      </c>
    </row>
    <row r="2679" spans="1:65" s="2" customFormat="1" ht="16.5" customHeight="1">
      <c r="A2679" s="33"/>
      <c r="B2679" s="158"/>
      <c r="C2679" s="159" t="s">
        <v>3211</v>
      </c>
      <c r="D2679" s="159" t="s">
        <v>152</v>
      </c>
      <c r="E2679" s="160" t="s">
        <v>3212</v>
      </c>
      <c r="F2679" s="161" t="s">
        <v>3213</v>
      </c>
      <c r="G2679" s="162" t="s">
        <v>2346</v>
      </c>
      <c r="H2679" s="163">
        <v>1</v>
      </c>
      <c r="I2679" s="164"/>
      <c r="J2679" s="163">
        <f>ROUND(I2679*H2679,3)</f>
        <v>0</v>
      </c>
      <c r="K2679" s="165"/>
      <c r="L2679" s="34"/>
      <c r="M2679" s="166" t="s">
        <v>1</v>
      </c>
      <c r="N2679" s="167" t="s">
        <v>42</v>
      </c>
      <c r="O2679" s="59"/>
      <c r="P2679" s="168">
        <f>O2679*H2679</f>
        <v>0</v>
      </c>
      <c r="Q2679" s="168">
        <v>0</v>
      </c>
      <c r="R2679" s="168">
        <f>Q2679*H2679</f>
        <v>0</v>
      </c>
      <c r="S2679" s="168">
        <v>0</v>
      </c>
      <c r="T2679" s="169">
        <f>S2679*H2679</f>
        <v>0</v>
      </c>
      <c r="U2679" s="33"/>
      <c r="V2679" s="33"/>
      <c r="W2679" s="33"/>
      <c r="X2679" s="33"/>
      <c r="Y2679" s="33"/>
      <c r="Z2679" s="33"/>
      <c r="AA2679" s="33"/>
      <c r="AB2679" s="33"/>
      <c r="AC2679" s="33"/>
      <c r="AD2679" s="33"/>
      <c r="AE2679" s="33"/>
      <c r="AR2679" s="170" t="s">
        <v>2681</v>
      </c>
      <c r="AT2679" s="170" t="s">
        <v>152</v>
      </c>
      <c r="AU2679" s="170" t="s">
        <v>157</v>
      </c>
      <c r="AY2679" s="18" t="s">
        <v>150</v>
      </c>
      <c r="BE2679" s="171">
        <f>IF(N2679="základná",J2679,0)</f>
        <v>0</v>
      </c>
      <c r="BF2679" s="171">
        <f>IF(N2679="znížená",J2679,0)</f>
        <v>0</v>
      </c>
      <c r="BG2679" s="171">
        <f>IF(N2679="zákl. prenesená",J2679,0)</f>
        <v>0</v>
      </c>
      <c r="BH2679" s="171">
        <f>IF(N2679="zníž. prenesená",J2679,0)</f>
        <v>0</v>
      </c>
      <c r="BI2679" s="171">
        <f>IF(N2679="nulová",J2679,0)</f>
        <v>0</v>
      </c>
      <c r="BJ2679" s="18" t="s">
        <v>157</v>
      </c>
      <c r="BK2679" s="172">
        <f>ROUND(I2679*H2679,3)</f>
        <v>0</v>
      </c>
      <c r="BL2679" s="18" t="s">
        <v>2681</v>
      </c>
      <c r="BM2679" s="170" t="s">
        <v>3214</v>
      </c>
    </row>
    <row r="2680" spans="1:65" s="13" customFormat="1" ht="11.25">
      <c r="B2680" s="173"/>
      <c r="D2680" s="174" t="s">
        <v>167</v>
      </c>
      <c r="E2680" s="175" t="s">
        <v>1</v>
      </c>
      <c r="F2680" s="176" t="s">
        <v>3215</v>
      </c>
      <c r="H2680" s="175" t="s">
        <v>1</v>
      </c>
      <c r="I2680" s="177"/>
      <c r="L2680" s="173"/>
      <c r="M2680" s="178"/>
      <c r="N2680" s="179"/>
      <c r="O2680" s="179"/>
      <c r="P2680" s="179"/>
      <c r="Q2680" s="179"/>
      <c r="R2680" s="179"/>
      <c r="S2680" s="179"/>
      <c r="T2680" s="180"/>
      <c r="AT2680" s="175" t="s">
        <v>167</v>
      </c>
      <c r="AU2680" s="175" t="s">
        <v>157</v>
      </c>
      <c r="AV2680" s="13" t="s">
        <v>81</v>
      </c>
      <c r="AW2680" s="13" t="s">
        <v>30</v>
      </c>
      <c r="AX2680" s="13" t="s">
        <v>76</v>
      </c>
      <c r="AY2680" s="175" t="s">
        <v>150</v>
      </c>
    </row>
    <row r="2681" spans="1:65" s="13" customFormat="1" ht="11.25">
      <c r="B2681" s="173"/>
      <c r="D2681" s="174" t="s">
        <v>167</v>
      </c>
      <c r="E2681" s="175" t="s">
        <v>1</v>
      </c>
      <c r="F2681" s="176" t="s">
        <v>3216</v>
      </c>
      <c r="H2681" s="175" t="s">
        <v>1</v>
      </c>
      <c r="I2681" s="177"/>
      <c r="L2681" s="173"/>
      <c r="M2681" s="178"/>
      <c r="N2681" s="179"/>
      <c r="O2681" s="179"/>
      <c r="P2681" s="179"/>
      <c r="Q2681" s="179"/>
      <c r="R2681" s="179"/>
      <c r="S2681" s="179"/>
      <c r="T2681" s="180"/>
      <c r="AT2681" s="175" t="s">
        <v>167</v>
      </c>
      <c r="AU2681" s="175" t="s">
        <v>157</v>
      </c>
      <c r="AV2681" s="13" t="s">
        <v>81</v>
      </c>
      <c r="AW2681" s="13" t="s">
        <v>30</v>
      </c>
      <c r="AX2681" s="13" t="s">
        <v>76</v>
      </c>
      <c r="AY2681" s="175" t="s">
        <v>150</v>
      </c>
    </row>
    <row r="2682" spans="1:65" s="13" customFormat="1" ht="11.25">
      <c r="B2682" s="173"/>
      <c r="D2682" s="174" t="s">
        <v>167</v>
      </c>
      <c r="E2682" s="175" t="s">
        <v>1</v>
      </c>
      <c r="F2682" s="176" t="s">
        <v>3217</v>
      </c>
      <c r="H2682" s="175" t="s">
        <v>1</v>
      </c>
      <c r="I2682" s="177"/>
      <c r="L2682" s="173"/>
      <c r="M2682" s="178"/>
      <c r="N2682" s="179"/>
      <c r="O2682" s="179"/>
      <c r="P2682" s="179"/>
      <c r="Q2682" s="179"/>
      <c r="R2682" s="179"/>
      <c r="S2682" s="179"/>
      <c r="T2682" s="180"/>
      <c r="AT2682" s="175" t="s">
        <v>167</v>
      </c>
      <c r="AU2682" s="175" t="s">
        <v>157</v>
      </c>
      <c r="AV2682" s="13" t="s">
        <v>81</v>
      </c>
      <c r="AW2682" s="13" t="s">
        <v>30</v>
      </c>
      <c r="AX2682" s="13" t="s">
        <v>76</v>
      </c>
      <c r="AY2682" s="175" t="s">
        <v>150</v>
      </c>
    </row>
    <row r="2683" spans="1:65" s="13" customFormat="1" ht="11.25">
      <c r="B2683" s="173"/>
      <c r="D2683" s="174" t="s">
        <v>167</v>
      </c>
      <c r="E2683" s="175" t="s">
        <v>1</v>
      </c>
      <c r="F2683" s="176" t="s">
        <v>3218</v>
      </c>
      <c r="H2683" s="175" t="s">
        <v>1</v>
      </c>
      <c r="I2683" s="177"/>
      <c r="L2683" s="173"/>
      <c r="M2683" s="178"/>
      <c r="N2683" s="179"/>
      <c r="O2683" s="179"/>
      <c r="P2683" s="179"/>
      <c r="Q2683" s="179"/>
      <c r="R2683" s="179"/>
      <c r="S2683" s="179"/>
      <c r="T2683" s="180"/>
      <c r="AT2683" s="175" t="s">
        <v>167</v>
      </c>
      <c r="AU2683" s="175" t="s">
        <v>157</v>
      </c>
      <c r="AV2683" s="13" t="s">
        <v>81</v>
      </c>
      <c r="AW2683" s="13" t="s">
        <v>30</v>
      </c>
      <c r="AX2683" s="13" t="s">
        <v>76</v>
      </c>
      <c r="AY2683" s="175" t="s">
        <v>150</v>
      </c>
    </row>
    <row r="2684" spans="1:65" s="14" customFormat="1" ht="11.25">
      <c r="B2684" s="181"/>
      <c r="D2684" s="174" t="s">
        <v>167</v>
      </c>
      <c r="E2684" s="182" t="s">
        <v>1</v>
      </c>
      <c r="F2684" s="183" t="s">
        <v>81</v>
      </c>
      <c r="H2684" s="184">
        <v>1</v>
      </c>
      <c r="I2684" s="185"/>
      <c r="L2684" s="181"/>
      <c r="M2684" s="186"/>
      <c r="N2684" s="187"/>
      <c r="O2684" s="187"/>
      <c r="P2684" s="187"/>
      <c r="Q2684" s="187"/>
      <c r="R2684" s="187"/>
      <c r="S2684" s="187"/>
      <c r="T2684" s="188"/>
      <c r="AT2684" s="182" t="s">
        <v>167</v>
      </c>
      <c r="AU2684" s="182" t="s">
        <v>157</v>
      </c>
      <c r="AV2684" s="14" t="s">
        <v>157</v>
      </c>
      <c r="AW2684" s="14" t="s">
        <v>30</v>
      </c>
      <c r="AX2684" s="14" t="s">
        <v>81</v>
      </c>
      <c r="AY2684" s="182" t="s">
        <v>150</v>
      </c>
    </row>
    <row r="2685" spans="1:65" s="2" customFormat="1" ht="16.5" customHeight="1">
      <c r="A2685" s="33"/>
      <c r="B2685" s="158"/>
      <c r="C2685" s="159" t="s">
        <v>3219</v>
      </c>
      <c r="D2685" s="159" t="s">
        <v>152</v>
      </c>
      <c r="E2685" s="160" t="s">
        <v>3220</v>
      </c>
      <c r="F2685" s="161" t="s">
        <v>3221</v>
      </c>
      <c r="G2685" s="162" t="s">
        <v>2346</v>
      </c>
      <c r="H2685" s="163">
        <v>2</v>
      </c>
      <c r="I2685" s="164"/>
      <c r="J2685" s="163">
        <f>ROUND(I2685*H2685,3)</f>
        <v>0</v>
      </c>
      <c r="K2685" s="165"/>
      <c r="L2685" s="34"/>
      <c r="M2685" s="166" t="s">
        <v>1</v>
      </c>
      <c r="N2685" s="167" t="s">
        <v>42</v>
      </c>
      <c r="O2685" s="59"/>
      <c r="P2685" s="168">
        <f>O2685*H2685</f>
        <v>0</v>
      </c>
      <c r="Q2685" s="168">
        <v>0</v>
      </c>
      <c r="R2685" s="168">
        <f>Q2685*H2685</f>
        <v>0</v>
      </c>
      <c r="S2685" s="168">
        <v>0</v>
      </c>
      <c r="T2685" s="169">
        <f>S2685*H2685</f>
        <v>0</v>
      </c>
      <c r="U2685" s="33"/>
      <c r="V2685" s="33"/>
      <c r="W2685" s="33"/>
      <c r="X2685" s="33"/>
      <c r="Y2685" s="33"/>
      <c r="Z2685" s="33"/>
      <c r="AA2685" s="33"/>
      <c r="AB2685" s="33"/>
      <c r="AC2685" s="33"/>
      <c r="AD2685" s="33"/>
      <c r="AE2685" s="33"/>
      <c r="AR2685" s="170" t="s">
        <v>2681</v>
      </c>
      <c r="AT2685" s="170" t="s">
        <v>152</v>
      </c>
      <c r="AU2685" s="170" t="s">
        <v>157</v>
      </c>
      <c r="AY2685" s="18" t="s">
        <v>150</v>
      </c>
      <c r="BE2685" s="171">
        <f>IF(N2685="základná",J2685,0)</f>
        <v>0</v>
      </c>
      <c r="BF2685" s="171">
        <f>IF(N2685="znížená",J2685,0)</f>
        <v>0</v>
      </c>
      <c r="BG2685" s="171">
        <f>IF(N2685="zákl. prenesená",J2685,0)</f>
        <v>0</v>
      </c>
      <c r="BH2685" s="171">
        <f>IF(N2685="zníž. prenesená",J2685,0)</f>
        <v>0</v>
      </c>
      <c r="BI2685" s="171">
        <f>IF(N2685="nulová",J2685,0)</f>
        <v>0</v>
      </c>
      <c r="BJ2685" s="18" t="s">
        <v>157</v>
      </c>
      <c r="BK2685" s="172">
        <f>ROUND(I2685*H2685,3)</f>
        <v>0</v>
      </c>
      <c r="BL2685" s="18" t="s">
        <v>2681</v>
      </c>
      <c r="BM2685" s="170" t="s">
        <v>3222</v>
      </c>
    </row>
    <row r="2686" spans="1:65" s="2" customFormat="1" ht="16.5" customHeight="1">
      <c r="A2686" s="33"/>
      <c r="B2686" s="158"/>
      <c r="C2686" s="159" t="s">
        <v>3223</v>
      </c>
      <c r="D2686" s="159" t="s">
        <v>152</v>
      </c>
      <c r="E2686" s="160" t="s">
        <v>3224</v>
      </c>
      <c r="F2686" s="161" t="s">
        <v>3225</v>
      </c>
      <c r="G2686" s="162" t="s">
        <v>2346</v>
      </c>
      <c r="H2686" s="163">
        <v>3</v>
      </c>
      <c r="I2686" s="164"/>
      <c r="J2686" s="163">
        <f>ROUND(I2686*H2686,3)</f>
        <v>0</v>
      </c>
      <c r="K2686" s="165"/>
      <c r="L2686" s="34"/>
      <c r="M2686" s="166" t="s">
        <v>1</v>
      </c>
      <c r="N2686" s="167" t="s">
        <v>42</v>
      </c>
      <c r="O2686" s="59"/>
      <c r="P2686" s="168">
        <f>O2686*H2686</f>
        <v>0</v>
      </c>
      <c r="Q2686" s="168">
        <v>0</v>
      </c>
      <c r="R2686" s="168">
        <f>Q2686*H2686</f>
        <v>0</v>
      </c>
      <c r="S2686" s="168">
        <v>0</v>
      </c>
      <c r="T2686" s="169">
        <f>S2686*H2686</f>
        <v>0</v>
      </c>
      <c r="U2686" s="33"/>
      <c r="V2686" s="33"/>
      <c r="W2686" s="33"/>
      <c r="X2686" s="33"/>
      <c r="Y2686" s="33"/>
      <c r="Z2686" s="33"/>
      <c r="AA2686" s="33"/>
      <c r="AB2686" s="33"/>
      <c r="AC2686" s="33"/>
      <c r="AD2686" s="33"/>
      <c r="AE2686" s="33"/>
      <c r="AR2686" s="170" t="s">
        <v>2681</v>
      </c>
      <c r="AT2686" s="170" t="s">
        <v>152</v>
      </c>
      <c r="AU2686" s="170" t="s">
        <v>157</v>
      </c>
      <c r="AY2686" s="18" t="s">
        <v>150</v>
      </c>
      <c r="BE2686" s="171">
        <f>IF(N2686="základná",J2686,0)</f>
        <v>0</v>
      </c>
      <c r="BF2686" s="171">
        <f>IF(N2686="znížená",J2686,0)</f>
        <v>0</v>
      </c>
      <c r="BG2686" s="171">
        <f>IF(N2686="zákl. prenesená",J2686,0)</f>
        <v>0</v>
      </c>
      <c r="BH2686" s="171">
        <f>IF(N2686="zníž. prenesená",J2686,0)</f>
        <v>0</v>
      </c>
      <c r="BI2686" s="171">
        <f>IF(N2686="nulová",J2686,0)</f>
        <v>0</v>
      </c>
      <c r="BJ2686" s="18" t="s">
        <v>157</v>
      </c>
      <c r="BK2686" s="172">
        <f>ROUND(I2686*H2686,3)</f>
        <v>0</v>
      </c>
      <c r="BL2686" s="18" t="s">
        <v>2681</v>
      </c>
      <c r="BM2686" s="170" t="s">
        <v>3226</v>
      </c>
    </row>
    <row r="2687" spans="1:65" s="2" customFormat="1" ht="16.5" customHeight="1">
      <c r="A2687" s="33"/>
      <c r="B2687" s="158"/>
      <c r="C2687" s="159" t="s">
        <v>3227</v>
      </c>
      <c r="D2687" s="159" t="s">
        <v>152</v>
      </c>
      <c r="E2687" s="160" t="s">
        <v>3228</v>
      </c>
      <c r="F2687" s="161" t="s">
        <v>3229</v>
      </c>
      <c r="G2687" s="162" t="s">
        <v>2481</v>
      </c>
      <c r="H2687" s="163">
        <v>6</v>
      </c>
      <c r="I2687" s="164"/>
      <c r="J2687" s="163">
        <f>ROUND(I2687*H2687,3)</f>
        <v>0</v>
      </c>
      <c r="K2687" s="165"/>
      <c r="L2687" s="34"/>
      <c r="M2687" s="166" t="s">
        <v>1</v>
      </c>
      <c r="N2687" s="167" t="s">
        <v>42</v>
      </c>
      <c r="O2687" s="59"/>
      <c r="P2687" s="168">
        <f>O2687*H2687</f>
        <v>0</v>
      </c>
      <c r="Q2687" s="168">
        <v>0</v>
      </c>
      <c r="R2687" s="168">
        <f>Q2687*H2687</f>
        <v>0</v>
      </c>
      <c r="S2687" s="168">
        <v>0</v>
      </c>
      <c r="T2687" s="169">
        <f>S2687*H2687</f>
        <v>0</v>
      </c>
      <c r="U2687" s="33"/>
      <c r="V2687" s="33"/>
      <c r="W2687" s="33"/>
      <c r="X2687" s="33"/>
      <c r="Y2687" s="33"/>
      <c r="Z2687" s="33"/>
      <c r="AA2687" s="33"/>
      <c r="AB2687" s="33"/>
      <c r="AC2687" s="33"/>
      <c r="AD2687" s="33"/>
      <c r="AE2687" s="33"/>
      <c r="AR2687" s="170" t="s">
        <v>2681</v>
      </c>
      <c r="AT2687" s="170" t="s">
        <v>152</v>
      </c>
      <c r="AU2687" s="170" t="s">
        <v>157</v>
      </c>
      <c r="AY2687" s="18" t="s">
        <v>150</v>
      </c>
      <c r="BE2687" s="171">
        <f>IF(N2687="základná",J2687,0)</f>
        <v>0</v>
      </c>
      <c r="BF2687" s="171">
        <f>IF(N2687="znížená",J2687,0)</f>
        <v>0</v>
      </c>
      <c r="BG2687" s="171">
        <f>IF(N2687="zákl. prenesená",J2687,0)</f>
        <v>0</v>
      </c>
      <c r="BH2687" s="171">
        <f>IF(N2687="zníž. prenesená",J2687,0)</f>
        <v>0</v>
      </c>
      <c r="BI2687" s="171">
        <f>IF(N2687="nulová",J2687,0)</f>
        <v>0</v>
      </c>
      <c r="BJ2687" s="18" t="s">
        <v>157</v>
      </c>
      <c r="BK2687" s="172">
        <f>ROUND(I2687*H2687,3)</f>
        <v>0</v>
      </c>
      <c r="BL2687" s="18" t="s">
        <v>2681</v>
      </c>
      <c r="BM2687" s="170" t="s">
        <v>3230</v>
      </c>
    </row>
    <row r="2688" spans="1:65" s="2" customFormat="1" ht="16.5" customHeight="1">
      <c r="A2688" s="33"/>
      <c r="B2688" s="158"/>
      <c r="C2688" s="159" t="s">
        <v>3231</v>
      </c>
      <c r="D2688" s="159" t="s">
        <v>152</v>
      </c>
      <c r="E2688" s="160" t="s">
        <v>3232</v>
      </c>
      <c r="F2688" s="161" t="s">
        <v>3233</v>
      </c>
      <c r="G2688" s="162" t="s">
        <v>2346</v>
      </c>
      <c r="H2688" s="163">
        <v>1</v>
      </c>
      <c r="I2688" s="164"/>
      <c r="J2688" s="163">
        <f>ROUND(I2688*H2688,3)</f>
        <v>0</v>
      </c>
      <c r="K2688" s="165"/>
      <c r="L2688" s="34"/>
      <c r="M2688" s="166" t="s">
        <v>1</v>
      </c>
      <c r="N2688" s="167" t="s">
        <v>42</v>
      </c>
      <c r="O2688" s="59"/>
      <c r="P2688" s="168">
        <f>O2688*H2688</f>
        <v>0</v>
      </c>
      <c r="Q2688" s="168">
        <v>0</v>
      </c>
      <c r="R2688" s="168">
        <f>Q2688*H2688</f>
        <v>0</v>
      </c>
      <c r="S2688" s="168">
        <v>0</v>
      </c>
      <c r="T2688" s="169">
        <f>S2688*H2688</f>
        <v>0</v>
      </c>
      <c r="U2688" s="33"/>
      <c r="V2688" s="33"/>
      <c r="W2688" s="33"/>
      <c r="X2688" s="33"/>
      <c r="Y2688" s="33"/>
      <c r="Z2688" s="33"/>
      <c r="AA2688" s="33"/>
      <c r="AB2688" s="33"/>
      <c r="AC2688" s="33"/>
      <c r="AD2688" s="33"/>
      <c r="AE2688" s="33"/>
      <c r="AR2688" s="170" t="s">
        <v>2681</v>
      </c>
      <c r="AT2688" s="170" t="s">
        <v>152</v>
      </c>
      <c r="AU2688" s="170" t="s">
        <v>157</v>
      </c>
      <c r="AY2688" s="18" t="s">
        <v>150</v>
      </c>
      <c r="BE2688" s="171">
        <f>IF(N2688="základná",J2688,0)</f>
        <v>0</v>
      </c>
      <c r="BF2688" s="171">
        <f>IF(N2688="znížená",J2688,0)</f>
        <v>0</v>
      </c>
      <c r="BG2688" s="171">
        <f>IF(N2688="zákl. prenesená",J2688,0)</f>
        <v>0</v>
      </c>
      <c r="BH2688" s="171">
        <f>IF(N2688="zníž. prenesená",J2688,0)</f>
        <v>0</v>
      </c>
      <c r="BI2688" s="171">
        <f>IF(N2688="nulová",J2688,0)</f>
        <v>0</v>
      </c>
      <c r="BJ2688" s="18" t="s">
        <v>157</v>
      </c>
      <c r="BK2688" s="172">
        <f>ROUND(I2688*H2688,3)</f>
        <v>0</v>
      </c>
      <c r="BL2688" s="18" t="s">
        <v>2681</v>
      </c>
      <c r="BM2688" s="170" t="s">
        <v>3234</v>
      </c>
    </row>
    <row r="2689" spans="1:65" s="13" customFormat="1" ht="11.25">
      <c r="B2689" s="173"/>
      <c r="D2689" s="174" t="s">
        <v>167</v>
      </c>
      <c r="E2689" s="175" t="s">
        <v>1</v>
      </c>
      <c r="F2689" s="176" t="s">
        <v>3235</v>
      </c>
      <c r="H2689" s="175" t="s">
        <v>1</v>
      </c>
      <c r="I2689" s="177"/>
      <c r="L2689" s="173"/>
      <c r="M2689" s="178"/>
      <c r="N2689" s="179"/>
      <c r="O2689" s="179"/>
      <c r="P2689" s="179"/>
      <c r="Q2689" s="179"/>
      <c r="R2689" s="179"/>
      <c r="S2689" s="179"/>
      <c r="T2689" s="180"/>
      <c r="AT2689" s="175" t="s">
        <v>167</v>
      </c>
      <c r="AU2689" s="175" t="s">
        <v>157</v>
      </c>
      <c r="AV2689" s="13" t="s">
        <v>81</v>
      </c>
      <c r="AW2689" s="13" t="s">
        <v>30</v>
      </c>
      <c r="AX2689" s="13" t="s">
        <v>76</v>
      </c>
      <c r="AY2689" s="175" t="s">
        <v>150</v>
      </c>
    </row>
    <row r="2690" spans="1:65" s="13" customFormat="1" ht="11.25">
      <c r="B2690" s="173"/>
      <c r="D2690" s="174" t="s">
        <v>167</v>
      </c>
      <c r="E2690" s="175" t="s">
        <v>1</v>
      </c>
      <c r="F2690" s="176" t="s">
        <v>3236</v>
      </c>
      <c r="H2690" s="175" t="s">
        <v>1</v>
      </c>
      <c r="I2690" s="177"/>
      <c r="L2690" s="173"/>
      <c r="M2690" s="178"/>
      <c r="N2690" s="179"/>
      <c r="O2690" s="179"/>
      <c r="P2690" s="179"/>
      <c r="Q2690" s="179"/>
      <c r="R2690" s="179"/>
      <c r="S2690" s="179"/>
      <c r="T2690" s="180"/>
      <c r="AT2690" s="175" t="s">
        <v>167</v>
      </c>
      <c r="AU2690" s="175" t="s">
        <v>157</v>
      </c>
      <c r="AV2690" s="13" t="s">
        <v>81</v>
      </c>
      <c r="AW2690" s="13" t="s">
        <v>30</v>
      </c>
      <c r="AX2690" s="13" t="s">
        <v>76</v>
      </c>
      <c r="AY2690" s="175" t="s">
        <v>150</v>
      </c>
    </row>
    <row r="2691" spans="1:65" s="13" customFormat="1" ht="11.25">
      <c r="B2691" s="173"/>
      <c r="D2691" s="174" t="s">
        <v>167</v>
      </c>
      <c r="E2691" s="175" t="s">
        <v>1</v>
      </c>
      <c r="F2691" s="176" t="s">
        <v>3193</v>
      </c>
      <c r="H2691" s="175" t="s">
        <v>1</v>
      </c>
      <c r="I2691" s="177"/>
      <c r="L2691" s="173"/>
      <c r="M2691" s="178"/>
      <c r="N2691" s="179"/>
      <c r="O2691" s="179"/>
      <c r="P2691" s="179"/>
      <c r="Q2691" s="179"/>
      <c r="R2691" s="179"/>
      <c r="S2691" s="179"/>
      <c r="T2691" s="180"/>
      <c r="AT2691" s="175" t="s">
        <v>167</v>
      </c>
      <c r="AU2691" s="175" t="s">
        <v>157</v>
      </c>
      <c r="AV2691" s="13" t="s">
        <v>81</v>
      </c>
      <c r="AW2691" s="13" t="s">
        <v>30</v>
      </c>
      <c r="AX2691" s="13" t="s">
        <v>76</v>
      </c>
      <c r="AY2691" s="175" t="s">
        <v>150</v>
      </c>
    </row>
    <row r="2692" spans="1:65" s="13" customFormat="1" ht="11.25">
      <c r="B2692" s="173"/>
      <c r="D2692" s="174" t="s">
        <v>167</v>
      </c>
      <c r="E2692" s="175" t="s">
        <v>1</v>
      </c>
      <c r="F2692" s="176" t="s">
        <v>3237</v>
      </c>
      <c r="H2692" s="175" t="s">
        <v>1</v>
      </c>
      <c r="I2692" s="177"/>
      <c r="L2692" s="173"/>
      <c r="M2692" s="178"/>
      <c r="N2692" s="179"/>
      <c r="O2692" s="179"/>
      <c r="P2692" s="179"/>
      <c r="Q2692" s="179"/>
      <c r="R2692" s="179"/>
      <c r="S2692" s="179"/>
      <c r="T2692" s="180"/>
      <c r="AT2692" s="175" t="s">
        <v>167</v>
      </c>
      <c r="AU2692" s="175" t="s">
        <v>157</v>
      </c>
      <c r="AV2692" s="13" t="s">
        <v>81</v>
      </c>
      <c r="AW2692" s="13" t="s">
        <v>30</v>
      </c>
      <c r="AX2692" s="13" t="s">
        <v>76</v>
      </c>
      <c r="AY2692" s="175" t="s">
        <v>150</v>
      </c>
    </row>
    <row r="2693" spans="1:65" s="14" customFormat="1" ht="11.25">
      <c r="B2693" s="181"/>
      <c r="D2693" s="174" t="s">
        <v>167</v>
      </c>
      <c r="E2693" s="182" t="s">
        <v>1</v>
      </c>
      <c r="F2693" s="183" t="s">
        <v>81</v>
      </c>
      <c r="H2693" s="184">
        <v>1</v>
      </c>
      <c r="I2693" s="185"/>
      <c r="L2693" s="181"/>
      <c r="M2693" s="186"/>
      <c r="N2693" s="187"/>
      <c r="O2693" s="187"/>
      <c r="P2693" s="187"/>
      <c r="Q2693" s="187"/>
      <c r="R2693" s="187"/>
      <c r="S2693" s="187"/>
      <c r="T2693" s="188"/>
      <c r="AT2693" s="182" t="s">
        <v>167</v>
      </c>
      <c r="AU2693" s="182" t="s">
        <v>157</v>
      </c>
      <c r="AV2693" s="14" t="s">
        <v>157</v>
      </c>
      <c r="AW2693" s="14" t="s">
        <v>30</v>
      </c>
      <c r="AX2693" s="14" t="s">
        <v>81</v>
      </c>
      <c r="AY2693" s="182" t="s">
        <v>150</v>
      </c>
    </row>
    <row r="2694" spans="1:65" s="2" customFormat="1" ht="16.5" customHeight="1">
      <c r="A2694" s="33"/>
      <c r="B2694" s="158"/>
      <c r="C2694" s="159" t="s">
        <v>3238</v>
      </c>
      <c r="D2694" s="159" t="s">
        <v>152</v>
      </c>
      <c r="E2694" s="160" t="s">
        <v>3239</v>
      </c>
      <c r="F2694" s="161" t="s">
        <v>3213</v>
      </c>
      <c r="G2694" s="162" t="s">
        <v>2346</v>
      </c>
      <c r="H2694" s="163">
        <v>1</v>
      </c>
      <c r="I2694" s="164"/>
      <c r="J2694" s="163">
        <f>ROUND(I2694*H2694,3)</f>
        <v>0</v>
      </c>
      <c r="K2694" s="165"/>
      <c r="L2694" s="34"/>
      <c r="M2694" s="166" t="s">
        <v>1</v>
      </c>
      <c r="N2694" s="167" t="s">
        <v>42</v>
      </c>
      <c r="O2694" s="59"/>
      <c r="P2694" s="168">
        <f>O2694*H2694</f>
        <v>0</v>
      </c>
      <c r="Q2694" s="168">
        <v>0</v>
      </c>
      <c r="R2694" s="168">
        <f>Q2694*H2694</f>
        <v>0</v>
      </c>
      <c r="S2694" s="168">
        <v>0</v>
      </c>
      <c r="T2694" s="169">
        <f>S2694*H2694</f>
        <v>0</v>
      </c>
      <c r="U2694" s="33"/>
      <c r="V2694" s="33"/>
      <c r="W2694" s="33"/>
      <c r="X2694" s="33"/>
      <c r="Y2694" s="33"/>
      <c r="Z2694" s="33"/>
      <c r="AA2694" s="33"/>
      <c r="AB2694" s="33"/>
      <c r="AC2694" s="33"/>
      <c r="AD2694" s="33"/>
      <c r="AE2694" s="33"/>
      <c r="AR2694" s="170" t="s">
        <v>2681</v>
      </c>
      <c r="AT2694" s="170" t="s">
        <v>152</v>
      </c>
      <c r="AU2694" s="170" t="s">
        <v>157</v>
      </c>
      <c r="AY2694" s="18" t="s">
        <v>150</v>
      </c>
      <c r="BE2694" s="171">
        <f>IF(N2694="základná",J2694,0)</f>
        <v>0</v>
      </c>
      <c r="BF2694" s="171">
        <f>IF(N2694="znížená",J2694,0)</f>
        <v>0</v>
      </c>
      <c r="BG2694" s="171">
        <f>IF(N2694="zákl. prenesená",J2694,0)</f>
        <v>0</v>
      </c>
      <c r="BH2694" s="171">
        <f>IF(N2694="zníž. prenesená",J2694,0)</f>
        <v>0</v>
      </c>
      <c r="BI2694" s="171">
        <f>IF(N2694="nulová",J2694,0)</f>
        <v>0</v>
      </c>
      <c r="BJ2694" s="18" t="s">
        <v>157</v>
      </c>
      <c r="BK2694" s="172">
        <f>ROUND(I2694*H2694,3)</f>
        <v>0</v>
      </c>
      <c r="BL2694" s="18" t="s">
        <v>2681</v>
      </c>
      <c r="BM2694" s="170" t="s">
        <v>3240</v>
      </c>
    </row>
    <row r="2695" spans="1:65" s="13" customFormat="1" ht="11.25">
      <c r="B2695" s="173"/>
      <c r="D2695" s="174" t="s">
        <v>167</v>
      </c>
      <c r="E2695" s="175" t="s">
        <v>1</v>
      </c>
      <c r="F2695" s="176" t="s">
        <v>3241</v>
      </c>
      <c r="H2695" s="175" t="s">
        <v>1</v>
      </c>
      <c r="I2695" s="177"/>
      <c r="L2695" s="173"/>
      <c r="M2695" s="178"/>
      <c r="N2695" s="179"/>
      <c r="O2695" s="179"/>
      <c r="P2695" s="179"/>
      <c r="Q2695" s="179"/>
      <c r="R2695" s="179"/>
      <c r="S2695" s="179"/>
      <c r="T2695" s="180"/>
      <c r="AT2695" s="175" t="s">
        <v>167</v>
      </c>
      <c r="AU2695" s="175" t="s">
        <v>157</v>
      </c>
      <c r="AV2695" s="13" t="s">
        <v>81</v>
      </c>
      <c r="AW2695" s="13" t="s">
        <v>30</v>
      </c>
      <c r="AX2695" s="13" t="s">
        <v>76</v>
      </c>
      <c r="AY2695" s="175" t="s">
        <v>150</v>
      </c>
    </row>
    <row r="2696" spans="1:65" s="13" customFormat="1" ht="11.25">
      <c r="B2696" s="173"/>
      <c r="D2696" s="174" t="s">
        <v>167</v>
      </c>
      <c r="E2696" s="175" t="s">
        <v>1</v>
      </c>
      <c r="F2696" s="176" t="s">
        <v>3242</v>
      </c>
      <c r="H2696" s="175" t="s">
        <v>1</v>
      </c>
      <c r="I2696" s="177"/>
      <c r="L2696" s="173"/>
      <c r="M2696" s="178"/>
      <c r="N2696" s="179"/>
      <c r="O2696" s="179"/>
      <c r="P2696" s="179"/>
      <c r="Q2696" s="179"/>
      <c r="R2696" s="179"/>
      <c r="S2696" s="179"/>
      <c r="T2696" s="180"/>
      <c r="AT2696" s="175" t="s">
        <v>167</v>
      </c>
      <c r="AU2696" s="175" t="s">
        <v>157</v>
      </c>
      <c r="AV2696" s="13" t="s">
        <v>81</v>
      </c>
      <c r="AW2696" s="13" t="s">
        <v>30</v>
      </c>
      <c r="AX2696" s="13" t="s">
        <v>76</v>
      </c>
      <c r="AY2696" s="175" t="s">
        <v>150</v>
      </c>
    </row>
    <row r="2697" spans="1:65" s="13" customFormat="1" ht="11.25">
      <c r="B2697" s="173"/>
      <c r="D2697" s="174" t="s">
        <v>167</v>
      </c>
      <c r="E2697" s="175" t="s">
        <v>1</v>
      </c>
      <c r="F2697" s="176" t="s">
        <v>3218</v>
      </c>
      <c r="H2697" s="175" t="s">
        <v>1</v>
      </c>
      <c r="I2697" s="177"/>
      <c r="L2697" s="173"/>
      <c r="M2697" s="178"/>
      <c r="N2697" s="179"/>
      <c r="O2697" s="179"/>
      <c r="P2697" s="179"/>
      <c r="Q2697" s="179"/>
      <c r="R2697" s="179"/>
      <c r="S2697" s="179"/>
      <c r="T2697" s="180"/>
      <c r="AT2697" s="175" t="s">
        <v>167</v>
      </c>
      <c r="AU2697" s="175" t="s">
        <v>157</v>
      </c>
      <c r="AV2697" s="13" t="s">
        <v>81</v>
      </c>
      <c r="AW2697" s="13" t="s">
        <v>30</v>
      </c>
      <c r="AX2697" s="13" t="s">
        <v>76</v>
      </c>
      <c r="AY2697" s="175" t="s">
        <v>150</v>
      </c>
    </row>
    <row r="2698" spans="1:65" s="14" customFormat="1" ht="11.25">
      <c r="B2698" s="181"/>
      <c r="D2698" s="174" t="s">
        <v>167</v>
      </c>
      <c r="E2698" s="182" t="s">
        <v>1</v>
      </c>
      <c r="F2698" s="183" t="s">
        <v>81</v>
      </c>
      <c r="H2698" s="184">
        <v>1</v>
      </c>
      <c r="I2698" s="185"/>
      <c r="L2698" s="181"/>
      <c r="M2698" s="186"/>
      <c r="N2698" s="187"/>
      <c r="O2698" s="187"/>
      <c r="P2698" s="187"/>
      <c r="Q2698" s="187"/>
      <c r="R2698" s="187"/>
      <c r="S2698" s="187"/>
      <c r="T2698" s="188"/>
      <c r="AT2698" s="182" t="s">
        <v>167</v>
      </c>
      <c r="AU2698" s="182" t="s">
        <v>157</v>
      </c>
      <c r="AV2698" s="14" t="s">
        <v>157</v>
      </c>
      <c r="AW2698" s="14" t="s">
        <v>30</v>
      </c>
      <c r="AX2698" s="14" t="s">
        <v>81</v>
      </c>
      <c r="AY2698" s="182" t="s">
        <v>150</v>
      </c>
    </row>
    <row r="2699" spans="1:65" s="2" customFormat="1" ht="16.5" customHeight="1">
      <c r="A2699" s="33"/>
      <c r="B2699" s="158"/>
      <c r="C2699" s="159" t="s">
        <v>3243</v>
      </c>
      <c r="D2699" s="159" t="s">
        <v>152</v>
      </c>
      <c r="E2699" s="160" t="s">
        <v>3244</v>
      </c>
      <c r="F2699" s="161" t="s">
        <v>3245</v>
      </c>
      <c r="G2699" s="162" t="s">
        <v>2346</v>
      </c>
      <c r="H2699" s="163">
        <v>1</v>
      </c>
      <c r="I2699" s="164"/>
      <c r="J2699" s="163">
        <f t="shared" ref="J2699:J2707" si="180">ROUND(I2699*H2699,3)</f>
        <v>0</v>
      </c>
      <c r="K2699" s="165"/>
      <c r="L2699" s="34"/>
      <c r="M2699" s="166" t="s">
        <v>1</v>
      </c>
      <c r="N2699" s="167" t="s">
        <v>42</v>
      </c>
      <c r="O2699" s="59"/>
      <c r="P2699" s="168">
        <f t="shared" ref="P2699:P2707" si="181">O2699*H2699</f>
        <v>0</v>
      </c>
      <c r="Q2699" s="168">
        <v>0</v>
      </c>
      <c r="R2699" s="168">
        <f t="shared" ref="R2699:R2707" si="182">Q2699*H2699</f>
        <v>0</v>
      </c>
      <c r="S2699" s="168">
        <v>0</v>
      </c>
      <c r="T2699" s="169">
        <f t="shared" ref="T2699:T2707" si="183">S2699*H2699</f>
        <v>0</v>
      </c>
      <c r="U2699" s="33"/>
      <c r="V2699" s="33"/>
      <c r="W2699" s="33"/>
      <c r="X2699" s="33"/>
      <c r="Y2699" s="33"/>
      <c r="Z2699" s="33"/>
      <c r="AA2699" s="33"/>
      <c r="AB2699" s="33"/>
      <c r="AC2699" s="33"/>
      <c r="AD2699" s="33"/>
      <c r="AE2699" s="33"/>
      <c r="AR2699" s="170" t="s">
        <v>2681</v>
      </c>
      <c r="AT2699" s="170" t="s">
        <v>152</v>
      </c>
      <c r="AU2699" s="170" t="s">
        <v>157</v>
      </c>
      <c r="AY2699" s="18" t="s">
        <v>150</v>
      </c>
      <c r="BE2699" s="171">
        <f t="shared" ref="BE2699:BE2707" si="184">IF(N2699="základná",J2699,0)</f>
        <v>0</v>
      </c>
      <c r="BF2699" s="171">
        <f t="shared" ref="BF2699:BF2707" si="185">IF(N2699="znížená",J2699,0)</f>
        <v>0</v>
      </c>
      <c r="BG2699" s="171">
        <f t="shared" ref="BG2699:BG2707" si="186">IF(N2699="zákl. prenesená",J2699,0)</f>
        <v>0</v>
      </c>
      <c r="BH2699" s="171">
        <f t="shared" ref="BH2699:BH2707" si="187">IF(N2699="zníž. prenesená",J2699,0)</f>
        <v>0</v>
      </c>
      <c r="BI2699" s="171">
        <f t="shared" ref="BI2699:BI2707" si="188">IF(N2699="nulová",J2699,0)</f>
        <v>0</v>
      </c>
      <c r="BJ2699" s="18" t="s">
        <v>157</v>
      </c>
      <c r="BK2699" s="172">
        <f t="shared" ref="BK2699:BK2707" si="189">ROUND(I2699*H2699,3)</f>
        <v>0</v>
      </c>
      <c r="BL2699" s="18" t="s">
        <v>2681</v>
      </c>
      <c r="BM2699" s="170" t="s">
        <v>3246</v>
      </c>
    </row>
    <row r="2700" spans="1:65" s="2" customFormat="1" ht="24" customHeight="1">
      <c r="A2700" s="33"/>
      <c r="B2700" s="158"/>
      <c r="C2700" s="159" t="s">
        <v>3247</v>
      </c>
      <c r="D2700" s="159" t="s">
        <v>152</v>
      </c>
      <c r="E2700" s="160" t="s">
        <v>3248</v>
      </c>
      <c r="F2700" s="161" t="s">
        <v>3249</v>
      </c>
      <c r="G2700" s="162" t="s">
        <v>459</v>
      </c>
      <c r="H2700" s="163">
        <v>33</v>
      </c>
      <c r="I2700" s="164"/>
      <c r="J2700" s="163">
        <f t="shared" si="180"/>
        <v>0</v>
      </c>
      <c r="K2700" s="165"/>
      <c r="L2700" s="34"/>
      <c r="M2700" s="166" t="s">
        <v>1</v>
      </c>
      <c r="N2700" s="167" t="s">
        <v>42</v>
      </c>
      <c r="O2700" s="59"/>
      <c r="P2700" s="168">
        <f t="shared" si="181"/>
        <v>0</v>
      </c>
      <c r="Q2700" s="168">
        <v>0</v>
      </c>
      <c r="R2700" s="168">
        <f t="shared" si="182"/>
        <v>0</v>
      </c>
      <c r="S2700" s="168">
        <v>0</v>
      </c>
      <c r="T2700" s="169">
        <f t="shared" si="183"/>
        <v>0</v>
      </c>
      <c r="U2700" s="33"/>
      <c r="V2700" s="33"/>
      <c r="W2700" s="33"/>
      <c r="X2700" s="33"/>
      <c r="Y2700" s="33"/>
      <c r="Z2700" s="33"/>
      <c r="AA2700" s="33"/>
      <c r="AB2700" s="33"/>
      <c r="AC2700" s="33"/>
      <c r="AD2700" s="33"/>
      <c r="AE2700" s="33"/>
      <c r="AR2700" s="170" t="s">
        <v>2681</v>
      </c>
      <c r="AT2700" s="170" t="s">
        <v>152</v>
      </c>
      <c r="AU2700" s="170" t="s">
        <v>157</v>
      </c>
      <c r="AY2700" s="18" t="s">
        <v>150</v>
      </c>
      <c r="BE2700" s="171">
        <f t="shared" si="184"/>
        <v>0</v>
      </c>
      <c r="BF2700" s="171">
        <f t="shared" si="185"/>
        <v>0</v>
      </c>
      <c r="BG2700" s="171">
        <f t="shared" si="186"/>
        <v>0</v>
      </c>
      <c r="BH2700" s="171">
        <f t="shared" si="187"/>
        <v>0</v>
      </c>
      <c r="BI2700" s="171">
        <f t="shared" si="188"/>
        <v>0</v>
      </c>
      <c r="BJ2700" s="18" t="s">
        <v>157</v>
      </c>
      <c r="BK2700" s="172">
        <f t="shared" si="189"/>
        <v>0</v>
      </c>
      <c r="BL2700" s="18" t="s">
        <v>2681</v>
      </c>
      <c r="BM2700" s="170" t="s">
        <v>3250</v>
      </c>
    </row>
    <row r="2701" spans="1:65" s="2" customFormat="1" ht="24" customHeight="1">
      <c r="A2701" s="33"/>
      <c r="B2701" s="158"/>
      <c r="C2701" s="159" t="s">
        <v>3251</v>
      </c>
      <c r="D2701" s="159" t="s">
        <v>152</v>
      </c>
      <c r="E2701" s="160" t="s">
        <v>3252</v>
      </c>
      <c r="F2701" s="161" t="s">
        <v>3253</v>
      </c>
      <c r="G2701" s="162" t="s">
        <v>459</v>
      </c>
      <c r="H2701" s="163">
        <v>13</v>
      </c>
      <c r="I2701" s="164"/>
      <c r="J2701" s="163">
        <f t="shared" si="180"/>
        <v>0</v>
      </c>
      <c r="K2701" s="165"/>
      <c r="L2701" s="34"/>
      <c r="M2701" s="166" t="s">
        <v>1</v>
      </c>
      <c r="N2701" s="167" t="s">
        <v>42</v>
      </c>
      <c r="O2701" s="59"/>
      <c r="P2701" s="168">
        <f t="shared" si="181"/>
        <v>0</v>
      </c>
      <c r="Q2701" s="168">
        <v>0</v>
      </c>
      <c r="R2701" s="168">
        <f t="shared" si="182"/>
        <v>0</v>
      </c>
      <c r="S2701" s="168">
        <v>0</v>
      </c>
      <c r="T2701" s="169">
        <f t="shared" si="183"/>
        <v>0</v>
      </c>
      <c r="U2701" s="33"/>
      <c r="V2701" s="33"/>
      <c r="W2701" s="33"/>
      <c r="X2701" s="33"/>
      <c r="Y2701" s="33"/>
      <c r="Z2701" s="33"/>
      <c r="AA2701" s="33"/>
      <c r="AB2701" s="33"/>
      <c r="AC2701" s="33"/>
      <c r="AD2701" s="33"/>
      <c r="AE2701" s="33"/>
      <c r="AR2701" s="170" t="s">
        <v>2681</v>
      </c>
      <c r="AT2701" s="170" t="s">
        <v>152</v>
      </c>
      <c r="AU2701" s="170" t="s">
        <v>157</v>
      </c>
      <c r="AY2701" s="18" t="s">
        <v>150</v>
      </c>
      <c r="BE2701" s="171">
        <f t="shared" si="184"/>
        <v>0</v>
      </c>
      <c r="BF2701" s="171">
        <f t="shared" si="185"/>
        <v>0</v>
      </c>
      <c r="BG2701" s="171">
        <f t="shared" si="186"/>
        <v>0</v>
      </c>
      <c r="BH2701" s="171">
        <f t="shared" si="187"/>
        <v>0</v>
      </c>
      <c r="BI2701" s="171">
        <f t="shared" si="188"/>
        <v>0</v>
      </c>
      <c r="BJ2701" s="18" t="s">
        <v>157</v>
      </c>
      <c r="BK2701" s="172">
        <f t="shared" si="189"/>
        <v>0</v>
      </c>
      <c r="BL2701" s="18" t="s">
        <v>2681</v>
      </c>
      <c r="BM2701" s="170" t="s">
        <v>3254</v>
      </c>
    </row>
    <row r="2702" spans="1:65" s="2" customFormat="1" ht="24" customHeight="1">
      <c r="A2702" s="33"/>
      <c r="B2702" s="158"/>
      <c r="C2702" s="159" t="s">
        <v>3255</v>
      </c>
      <c r="D2702" s="159" t="s">
        <v>152</v>
      </c>
      <c r="E2702" s="160" t="s">
        <v>3256</v>
      </c>
      <c r="F2702" s="161" t="s">
        <v>3257</v>
      </c>
      <c r="G2702" s="162" t="s">
        <v>459</v>
      </c>
      <c r="H2702" s="163">
        <v>9</v>
      </c>
      <c r="I2702" s="164"/>
      <c r="J2702" s="163">
        <f t="shared" si="180"/>
        <v>0</v>
      </c>
      <c r="K2702" s="165"/>
      <c r="L2702" s="34"/>
      <c r="M2702" s="166" t="s">
        <v>1</v>
      </c>
      <c r="N2702" s="167" t="s">
        <v>42</v>
      </c>
      <c r="O2702" s="59"/>
      <c r="P2702" s="168">
        <f t="shared" si="181"/>
        <v>0</v>
      </c>
      <c r="Q2702" s="168">
        <v>0</v>
      </c>
      <c r="R2702" s="168">
        <f t="shared" si="182"/>
        <v>0</v>
      </c>
      <c r="S2702" s="168">
        <v>0</v>
      </c>
      <c r="T2702" s="169">
        <f t="shared" si="183"/>
        <v>0</v>
      </c>
      <c r="U2702" s="33"/>
      <c r="V2702" s="33"/>
      <c r="W2702" s="33"/>
      <c r="X2702" s="33"/>
      <c r="Y2702" s="33"/>
      <c r="Z2702" s="33"/>
      <c r="AA2702" s="33"/>
      <c r="AB2702" s="33"/>
      <c r="AC2702" s="33"/>
      <c r="AD2702" s="33"/>
      <c r="AE2702" s="33"/>
      <c r="AR2702" s="170" t="s">
        <v>2681</v>
      </c>
      <c r="AT2702" s="170" t="s">
        <v>152</v>
      </c>
      <c r="AU2702" s="170" t="s">
        <v>157</v>
      </c>
      <c r="AY2702" s="18" t="s">
        <v>150</v>
      </c>
      <c r="BE2702" s="171">
        <f t="shared" si="184"/>
        <v>0</v>
      </c>
      <c r="BF2702" s="171">
        <f t="shared" si="185"/>
        <v>0</v>
      </c>
      <c r="BG2702" s="171">
        <f t="shared" si="186"/>
        <v>0</v>
      </c>
      <c r="BH2702" s="171">
        <f t="shared" si="187"/>
        <v>0</v>
      </c>
      <c r="BI2702" s="171">
        <f t="shared" si="188"/>
        <v>0</v>
      </c>
      <c r="BJ2702" s="18" t="s">
        <v>157</v>
      </c>
      <c r="BK2702" s="172">
        <f t="shared" si="189"/>
        <v>0</v>
      </c>
      <c r="BL2702" s="18" t="s">
        <v>2681</v>
      </c>
      <c r="BM2702" s="170" t="s">
        <v>3258</v>
      </c>
    </row>
    <row r="2703" spans="1:65" s="2" customFormat="1" ht="24" customHeight="1">
      <c r="A2703" s="33"/>
      <c r="B2703" s="158"/>
      <c r="C2703" s="159" t="s">
        <v>3259</v>
      </c>
      <c r="D2703" s="159" t="s">
        <v>152</v>
      </c>
      <c r="E2703" s="160" t="s">
        <v>3260</v>
      </c>
      <c r="F2703" s="161" t="s">
        <v>3261</v>
      </c>
      <c r="G2703" s="162" t="s">
        <v>459</v>
      </c>
      <c r="H2703" s="163">
        <v>55</v>
      </c>
      <c r="I2703" s="164"/>
      <c r="J2703" s="163">
        <f t="shared" si="180"/>
        <v>0</v>
      </c>
      <c r="K2703" s="165"/>
      <c r="L2703" s="34"/>
      <c r="M2703" s="166" t="s">
        <v>1</v>
      </c>
      <c r="N2703" s="167" t="s">
        <v>42</v>
      </c>
      <c r="O2703" s="59"/>
      <c r="P2703" s="168">
        <f t="shared" si="181"/>
        <v>0</v>
      </c>
      <c r="Q2703" s="168">
        <v>0</v>
      </c>
      <c r="R2703" s="168">
        <f t="shared" si="182"/>
        <v>0</v>
      </c>
      <c r="S2703" s="168">
        <v>0</v>
      </c>
      <c r="T2703" s="169">
        <f t="shared" si="183"/>
        <v>0</v>
      </c>
      <c r="U2703" s="33"/>
      <c r="V2703" s="33"/>
      <c r="W2703" s="33"/>
      <c r="X2703" s="33"/>
      <c r="Y2703" s="33"/>
      <c r="Z2703" s="33"/>
      <c r="AA2703" s="33"/>
      <c r="AB2703" s="33"/>
      <c r="AC2703" s="33"/>
      <c r="AD2703" s="33"/>
      <c r="AE2703" s="33"/>
      <c r="AR2703" s="170" t="s">
        <v>2681</v>
      </c>
      <c r="AT2703" s="170" t="s">
        <v>152</v>
      </c>
      <c r="AU2703" s="170" t="s">
        <v>157</v>
      </c>
      <c r="AY2703" s="18" t="s">
        <v>150</v>
      </c>
      <c r="BE2703" s="171">
        <f t="shared" si="184"/>
        <v>0</v>
      </c>
      <c r="BF2703" s="171">
        <f t="shared" si="185"/>
        <v>0</v>
      </c>
      <c r="BG2703" s="171">
        <f t="shared" si="186"/>
        <v>0</v>
      </c>
      <c r="BH2703" s="171">
        <f t="shared" si="187"/>
        <v>0</v>
      </c>
      <c r="BI2703" s="171">
        <f t="shared" si="188"/>
        <v>0</v>
      </c>
      <c r="BJ2703" s="18" t="s">
        <v>157</v>
      </c>
      <c r="BK2703" s="172">
        <f t="shared" si="189"/>
        <v>0</v>
      </c>
      <c r="BL2703" s="18" t="s">
        <v>2681</v>
      </c>
      <c r="BM2703" s="170" t="s">
        <v>3262</v>
      </c>
    </row>
    <row r="2704" spans="1:65" s="2" customFormat="1" ht="24" customHeight="1">
      <c r="A2704" s="33"/>
      <c r="B2704" s="158"/>
      <c r="C2704" s="159" t="s">
        <v>3263</v>
      </c>
      <c r="D2704" s="159" t="s">
        <v>152</v>
      </c>
      <c r="E2704" s="160" t="s">
        <v>3264</v>
      </c>
      <c r="F2704" s="161" t="s">
        <v>3265</v>
      </c>
      <c r="G2704" s="162" t="s">
        <v>459</v>
      </c>
      <c r="H2704" s="163">
        <v>103</v>
      </c>
      <c r="I2704" s="164"/>
      <c r="J2704" s="163">
        <f t="shared" si="180"/>
        <v>0</v>
      </c>
      <c r="K2704" s="165"/>
      <c r="L2704" s="34"/>
      <c r="M2704" s="166" t="s">
        <v>1</v>
      </c>
      <c r="N2704" s="167" t="s">
        <v>42</v>
      </c>
      <c r="O2704" s="59"/>
      <c r="P2704" s="168">
        <f t="shared" si="181"/>
        <v>0</v>
      </c>
      <c r="Q2704" s="168">
        <v>0</v>
      </c>
      <c r="R2704" s="168">
        <f t="shared" si="182"/>
        <v>0</v>
      </c>
      <c r="S2704" s="168">
        <v>0</v>
      </c>
      <c r="T2704" s="169">
        <f t="shared" si="183"/>
        <v>0</v>
      </c>
      <c r="U2704" s="33"/>
      <c r="V2704" s="33"/>
      <c r="W2704" s="33"/>
      <c r="X2704" s="33"/>
      <c r="Y2704" s="33"/>
      <c r="Z2704" s="33"/>
      <c r="AA2704" s="33"/>
      <c r="AB2704" s="33"/>
      <c r="AC2704" s="33"/>
      <c r="AD2704" s="33"/>
      <c r="AE2704" s="33"/>
      <c r="AR2704" s="170" t="s">
        <v>2681</v>
      </c>
      <c r="AT2704" s="170" t="s">
        <v>152</v>
      </c>
      <c r="AU2704" s="170" t="s">
        <v>157</v>
      </c>
      <c r="AY2704" s="18" t="s">
        <v>150</v>
      </c>
      <c r="BE2704" s="171">
        <f t="shared" si="184"/>
        <v>0</v>
      </c>
      <c r="BF2704" s="171">
        <f t="shared" si="185"/>
        <v>0</v>
      </c>
      <c r="BG2704" s="171">
        <f t="shared" si="186"/>
        <v>0</v>
      </c>
      <c r="BH2704" s="171">
        <f t="shared" si="187"/>
        <v>0</v>
      </c>
      <c r="BI2704" s="171">
        <f t="shared" si="188"/>
        <v>0</v>
      </c>
      <c r="BJ2704" s="18" t="s">
        <v>157</v>
      </c>
      <c r="BK2704" s="172">
        <f t="shared" si="189"/>
        <v>0</v>
      </c>
      <c r="BL2704" s="18" t="s">
        <v>2681</v>
      </c>
      <c r="BM2704" s="170" t="s">
        <v>3266</v>
      </c>
    </row>
    <row r="2705" spans="1:65" s="2" customFormat="1" ht="16.5" customHeight="1">
      <c r="A2705" s="33"/>
      <c r="B2705" s="158"/>
      <c r="C2705" s="159" t="s">
        <v>3267</v>
      </c>
      <c r="D2705" s="159" t="s">
        <v>152</v>
      </c>
      <c r="E2705" s="160" t="s">
        <v>3268</v>
      </c>
      <c r="F2705" s="161" t="s">
        <v>3164</v>
      </c>
      <c r="G2705" s="162" t="s">
        <v>2346</v>
      </c>
      <c r="H2705" s="163">
        <v>1</v>
      </c>
      <c r="I2705" s="164"/>
      <c r="J2705" s="163">
        <f t="shared" si="180"/>
        <v>0</v>
      </c>
      <c r="K2705" s="165"/>
      <c r="L2705" s="34"/>
      <c r="M2705" s="166" t="s">
        <v>1</v>
      </c>
      <c r="N2705" s="167" t="s">
        <v>42</v>
      </c>
      <c r="O2705" s="59"/>
      <c r="P2705" s="168">
        <f t="shared" si="181"/>
        <v>0</v>
      </c>
      <c r="Q2705" s="168">
        <v>0</v>
      </c>
      <c r="R2705" s="168">
        <f t="shared" si="182"/>
        <v>0</v>
      </c>
      <c r="S2705" s="168">
        <v>0</v>
      </c>
      <c r="T2705" s="169">
        <f t="shared" si="183"/>
        <v>0</v>
      </c>
      <c r="U2705" s="33"/>
      <c r="V2705" s="33"/>
      <c r="W2705" s="33"/>
      <c r="X2705" s="33"/>
      <c r="Y2705" s="33"/>
      <c r="Z2705" s="33"/>
      <c r="AA2705" s="33"/>
      <c r="AB2705" s="33"/>
      <c r="AC2705" s="33"/>
      <c r="AD2705" s="33"/>
      <c r="AE2705" s="33"/>
      <c r="AR2705" s="170" t="s">
        <v>2681</v>
      </c>
      <c r="AT2705" s="170" t="s">
        <v>152</v>
      </c>
      <c r="AU2705" s="170" t="s">
        <v>157</v>
      </c>
      <c r="AY2705" s="18" t="s">
        <v>150</v>
      </c>
      <c r="BE2705" s="171">
        <f t="shared" si="184"/>
        <v>0</v>
      </c>
      <c r="BF2705" s="171">
        <f t="shared" si="185"/>
        <v>0</v>
      </c>
      <c r="BG2705" s="171">
        <f t="shared" si="186"/>
        <v>0</v>
      </c>
      <c r="BH2705" s="171">
        <f t="shared" si="187"/>
        <v>0</v>
      </c>
      <c r="BI2705" s="171">
        <f t="shared" si="188"/>
        <v>0</v>
      </c>
      <c r="BJ2705" s="18" t="s">
        <v>157</v>
      </c>
      <c r="BK2705" s="172">
        <f t="shared" si="189"/>
        <v>0</v>
      </c>
      <c r="BL2705" s="18" t="s">
        <v>2681</v>
      </c>
      <c r="BM2705" s="170" t="s">
        <v>3269</v>
      </c>
    </row>
    <row r="2706" spans="1:65" s="2" customFormat="1" ht="16.5" customHeight="1">
      <c r="A2706" s="33"/>
      <c r="B2706" s="158"/>
      <c r="C2706" s="159" t="s">
        <v>3270</v>
      </c>
      <c r="D2706" s="159" t="s">
        <v>152</v>
      </c>
      <c r="E2706" s="160" t="s">
        <v>3271</v>
      </c>
      <c r="F2706" s="161" t="s">
        <v>3160</v>
      </c>
      <c r="G2706" s="162" t="s">
        <v>2346</v>
      </c>
      <c r="H2706" s="163">
        <v>1</v>
      </c>
      <c r="I2706" s="164"/>
      <c r="J2706" s="163">
        <f t="shared" si="180"/>
        <v>0</v>
      </c>
      <c r="K2706" s="165"/>
      <c r="L2706" s="34"/>
      <c r="M2706" s="166" t="s">
        <v>1</v>
      </c>
      <c r="N2706" s="167" t="s">
        <v>42</v>
      </c>
      <c r="O2706" s="59"/>
      <c r="P2706" s="168">
        <f t="shared" si="181"/>
        <v>0</v>
      </c>
      <c r="Q2706" s="168">
        <v>0</v>
      </c>
      <c r="R2706" s="168">
        <f t="shared" si="182"/>
        <v>0</v>
      </c>
      <c r="S2706" s="168">
        <v>0</v>
      </c>
      <c r="T2706" s="169">
        <f t="shared" si="183"/>
        <v>0</v>
      </c>
      <c r="U2706" s="33"/>
      <c r="V2706" s="33"/>
      <c r="W2706" s="33"/>
      <c r="X2706" s="33"/>
      <c r="Y2706" s="33"/>
      <c r="Z2706" s="33"/>
      <c r="AA2706" s="33"/>
      <c r="AB2706" s="33"/>
      <c r="AC2706" s="33"/>
      <c r="AD2706" s="33"/>
      <c r="AE2706" s="33"/>
      <c r="AR2706" s="170" t="s">
        <v>2681</v>
      </c>
      <c r="AT2706" s="170" t="s">
        <v>152</v>
      </c>
      <c r="AU2706" s="170" t="s">
        <v>157</v>
      </c>
      <c r="AY2706" s="18" t="s">
        <v>150</v>
      </c>
      <c r="BE2706" s="171">
        <f t="shared" si="184"/>
        <v>0</v>
      </c>
      <c r="BF2706" s="171">
        <f t="shared" si="185"/>
        <v>0</v>
      </c>
      <c r="BG2706" s="171">
        <f t="shared" si="186"/>
        <v>0</v>
      </c>
      <c r="BH2706" s="171">
        <f t="shared" si="187"/>
        <v>0</v>
      </c>
      <c r="BI2706" s="171">
        <f t="shared" si="188"/>
        <v>0</v>
      </c>
      <c r="BJ2706" s="18" t="s">
        <v>157</v>
      </c>
      <c r="BK2706" s="172">
        <f t="shared" si="189"/>
        <v>0</v>
      </c>
      <c r="BL2706" s="18" t="s">
        <v>2681</v>
      </c>
      <c r="BM2706" s="170" t="s">
        <v>3272</v>
      </c>
    </row>
    <row r="2707" spans="1:65" s="2" customFormat="1" ht="16.5" customHeight="1">
      <c r="A2707" s="33"/>
      <c r="B2707" s="158"/>
      <c r="C2707" s="205" t="s">
        <v>3273</v>
      </c>
      <c r="D2707" s="205" t="s">
        <v>368</v>
      </c>
      <c r="E2707" s="206" t="s">
        <v>2679</v>
      </c>
      <c r="F2707" s="207" t="s">
        <v>2680</v>
      </c>
      <c r="G2707" s="208" t="s">
        <v>2346</v>
      </c>
      <c r="H2707" s="209">
        <v>4</v>
      </c>
      <c r="I2707" s="210"/>
      <c r="J2707" s="209">
        <f t="shared" si="180"/>
        <v>0</v>
      </c>
      <c r="K2707" s="211"/>
      <c r="L2707" s="212"/>
      <c r="M2707" s="213" t="s">
        <v>1</v>
      </c>
      <c r="N2707" s="214" t="s">
        <v>42</v>
      </c>
      <c r="O2707" s="59"/>
      <c r="P2707" s="168">
        <f t="shared" si="181"/>
        <v>0</v>
      </c>
      <c r="Q2707" s="168">
        <v>0</v>
      </c>
      <c r="R2707" s="168">
        <f t="shared" si="182"/>
        <v>0</v>
      </c>
      <c r="S2707" s="168">
        <v>0</v>
      </c>
      <c r="T2707" s="169">
        <f t="shared" si="183"/>
        <v>0</v>
      </c>
      <c r="U2707" s="33"/>
      <c r="V2707" s="33"/>
      <c r="W2707" s="33"/>
      <c r="X2707" s="33"/>
      <c r="Y2707" s="33"/>
      <c r="Z2707" s="33"/>
      <c r="AA2707" s="33"/>
      <c r="AB2707" s="33"/>
      <c r="AC2707" s="33"/>
      <c r="AD2707" s="33"/>
      <c r="AE2707" s="33"/>
      <c r="AR2707" s="170" t="s">
        <v>189</v>
      </c>
      <c r="AT2707" s="170" t="s">
        <v>368</v>
      </c>
      <c r="AU2707" s="170" t="s">
        <v>157</v>
      </c>
      <c r="AY2707" s="18" t="s">
        <v>150</v>
      </c>
      <c r="BE2707" s="171">
        <f t="shared" si="184"/>
        <v>0</v>
      </c>
      <c r="BF2707" s="171">
        <f t="shared" si="185"/>
        <v>0</v>
      </c>
      <c r="BG2707" s="171">
        <f t="shared" si="186"/>
        <v>0</v>
      </c>
      <c r="BH2707" s="171">
        <f t="shared" si="187"/>
        <v>0</v>
      </c>
      <c r="BI2707" s="171">
        <f t="shared" si="188"/>
        <v>0</v>
      </c>
      <c r="BJ2707" s="18" t="s">
        <v>157</v>
      </c>
      <c r="BK2707" s="172">
        <f t="shared" si="189"/>
        <v>0</v>
      </c>
      <c r="BL2707" s="18" t="s">
        <v>156</v>
      </c>
      <c r="BM2707" s="170" t="s">
        <v>3274</v>
      </c>
    </row>
    <row r="2708" spans="1:65" s="13" customFormat="1" ht="11.25">
      <c r="B2708" s="173"/>
      <c r="D2708" s="174" t="s">
        <v>167</v>
      </c>
      <c r="E2708" s="175" t="s">
        <v>1</v>
      </c>
      <c r="F2708" s="176" t="s">
        <v>2683</v>
      </c>
      <c r="H2708" s="175" t="s">
        <v>1</v>
      </c>
      <c r="I2708" s="177"/>
      <c r="L2708" s="173"/>
      <c r="M2708" s="178"/>
      <c r="N2708" s="179"/>
      <c r="O2708" s="179"/>
      <c r="P2708" s="179"/>
      <c r="Q2708" s="179"/>
      <c r="R2708" s="179"/>
      <c r="S2708" s="179"/>
      <c r="T2708" s="180"/>
      <c r="AT2708" s="175" t="s">
        <v>167</v>
      </c>
      <c r="AU2708" s="175" t="s">
        <v>157</v>
      </c>
      <c r="AV2708" s="13" t="s">
        <v>81</v>
      </c>
      <c r="AW2708" s="13" t="s">
        <v>30</v>
      </c>
      <c r="AX2708" s="13" t="s">
        <v>76</v>
      </c>
      <c r="AY2708" s="175" t="s">
        <v>150</v>
      </c>
    </row>
    <row r="2709" spans="1:65" s="13" customFormat="1" ht="11.25">
      <c r="B2709" s="173"/>
      <c r="D2709" s="174" t="s">
        <v>167</v>
      </c>
      <c r="E2709" s="175" t="s">
        <v>1</v>
      </c>
      <c r="F2709" s="176" t="s">
        <v>2684</v>
      </c>
      <c r="H2709" s="175" t="s">
        <v>1</v>
      </c>
      <c r="I2709" s="177"/>
      <c r="L2709" s="173"/>
      <c r="M2709" s="178"/>
      <c r="N2709" s="179"/>
      <c r="O2709" s="179"/>
      <c r="P2709" s="179"/>
      <c r="Q2709" s="179"/>
      <c r="R2709" s="179"/>
      <c r="S2709" s="179"/>
      <c r="T2709" s="180"/>
      <c r="AT2709" s="175" t="s">
        <v>167</v>
      </c>
      <c r="AU2709" s="175" t="s">
        <v>157</v>
      </c>
      <c r="AV2709" s="13" t="s">
        <v>81</v>
      </c>
      <c r="AW2709" s="13" t="s">
        <v>30</v>
      </c>
      <c r="AX2709" s="13" t="s">
        <v>76</v>
      </c>
      <c r="AY2709" s="175" t="s">
        <v>150</v>
      </c>
    </row>
    <row r="2710" spans="1:65" s="13" customFormat="1" ht="11.25">
      <c r="B2710" s="173"/>
      <c r="D2710" s="174" t="s">
        <v>167</v>
      </c>
      <c r="E2710" s="175" t="s">
        <v>1</v>
      </c>
      <c r="F2710" s="176" t="s">
        <v>2685</v>
      </c>
      <c r="H2710" s="175" t="s">
        <v>1</v>
      </c>
      <c r="I2710" s="177"/>
      <c r="L2710" s="173"/>
      <c r="M2710" s="178"/>
      <c r="N2710" s="179"/>
      <c r="O2710" s="179"/>
      <c r="P2710" s="179"/>
      <c r="Q2710" s="179"/>
      <c r="R2710" s="179"/>
      <c r="S2710" s="179"/>
      <c r="T2710" s="180"/>
      <c r="AT2710" s="175" t="s">
        <v>167</v>
      </c>
      <c r="AU2710" s="175" t="s">
        <v>157</v>
      </c>
      <c r="AV2710" s="13" t="s">
        <v>81</v>
      </c>
      <c r="AW2710" s="13" t="s">
        <v>30</v>
      </c>
      <c r="AX2710" s="13" t="s">
        <v>76</v>
      </c>
      <c r="AY2710" s="175" t="s">
        <v>150</v>
      </c>
    </row>
    <row r="2711" spans="1:65" s="13" customFormat="1" ht="11.25">
      <c r="B2711" s="173"/>
      <c r="D2711" s="174" t="s">
        <v>167</v>
      </c>
      <c r="E2711" s="175" t="s">
        <v>1</v>
      </c>
      <c r="F2711" s="176" t="s">
        <v>2686</v>
      </c>
      <c r="H2711" s="175" t="s">
        <v>1</v>
      </c>
      <c r="I2711" s="177"/>
      <c r="L2711" s="173"/>
      <c r="M2711" s="178"/>
      <c r="N2711" s="179"/>
      <c r="O2711" s="179"/>
      <c r="P2711" s="179"/>
      <c r="Q2711" s="179"/>
      <c r="R2711" s="179"/>
      <c r="S2711" s="179"/>
      <c r="T2711" s="180"/>
      <c r="AT2711" s="175" t="s">
        <v>167</v>
      </c>
      <c r="AU2711" s="175" t="s">
        <v>157</v>
      </c>
      <c r="AV2711" s="13" t="s">
        <v>81</v>
      </c>
      <c r="AW2711" s="13" t="s">
        <v>30</v>
      </c>
      <c r="AX2711" s="13" t="s">
        <v>76</v>
      </c>
      <c r="AY2711" s="175" t="s">
        <v>150</v>
      </c>
    </row>
    <row r="2712" spans="1:65" s="13" customFormat="1" ht="11.25">
      <c r="B2712" s="173"/>
      <c r="D2712" s="174" t="s">
        <v>167</v>
      </c>
      <c r="E2712" s="175" t="s">
        <v>1</v>
      </c>
      <c r="F2712" s="176" t="s">
        <v>2687</v>
      </c>
      <c r="H2712" s="175" t="s">
        <v>1</v>
      </c>
      <c r="I2712" s="177"/>
      <c r="L2712" s="173"/>
      <c r="M2712" s="178"/>
      <c r="N2712" s="179"/>
      <c r="O2712" s="179"/>
      <c r="P2712" s="179"/>
      <c r="Q2712" s="179"/>
      <c r="R2712" s="179"/>
      <c r="S2712" s="179"/>
      <c r="T2712" s="180"/>
      <c r="AT2712" s="175" t="s">
        <v>167</v>
      </c>
      <c r="AU2712" s="175" t="s">
        <v>157</v>
      </c>
      <c r="AV2712" s="13" t="s">
        <v>81</v>
      </c>
      <c r="AW2712" s="13" t="s">
        <v>30</v>
      </c>
      <c r="AX2712" s="13" t="s">
        <v>76</v>
      </c>
      <c r="AY2712" s="175" t="s">
        <v>150</v>
      </c>
    </row>
    <row r="2713" spans="1:65" s="13" customFormat="1" ht="11.25">
      <c r="B2713" s="173"/>
      <c r="D2713" s="174" t="s">
        <v>167</v>
      </c>
      <c r="E2713" s="175" t="s">
        <v>1</v>
      </c>
      <c r="F2713" s="176" t="s">
        <v>2688</v>
      </c>
      <c r="H2713" s="175" t="s">
        <v>1</v>
      </c>
      <c r="I2713" s="177"/>
      <c r="L2713" s="173"/>
      <c r="M2713" s="178"/>
      <c r="N2713" s="179"/>
      <c r="O2713" s="179"/>
      <c r="P2713" s="179"/>
      <c r="Q2713" s="179"/>
      <c r="R2713" s="179"/>
      <c r="S2713" s="179"/>
      <c r="T2713" s="180"/>
      <c r="AT2713" s="175" t="s">
        <v>167</v>
      </c>
      <c r="AU2713" s="175" t="s">
        <v>157</v>
      </c>
      <c r="AV2713" s="13" t="s">
        <v>81</v>
      </c>
      <c r="AW2713" s="13" t="s">
        <v>30</v>
      </c>
      <c r="AX2713" s="13" t="s">
        <v>76</v>
      </c>
      <c r="AY2713" s="175" t="s">
        <v>150</v>
      </c>
    </row>
    <row r="2714" spans="1:65" s="14" customFormat="1" ht="11.25">
      <c r="B2714" s="181"/>
      <c r="D2714" s="174" t="s">
        <v>167</v>
      </c>
      <c r="E2714" s="182" t="s">
        <v>1</v>
      </c>
      <c r="F2714" s="183" t="s">
        <v>156</v>
      </c>
      <c r="H2714" s="184">
        <v>4</v>
      </c>
      <c r="I2714" s="185"/>
      <c r="L2714" s="181"/>
      <c r="M2714" s="186"/>
      <c r="N2714" s="187"/>
      <c r="O2714" s="187"/>
      <c r="P2714" s="187"/>
      <c r="Q2714" s="187"/>
      <c r="R2714" s="187"/>
      <c r="S2714" s="187"/>
      <c r="T2714" s="188"/>
      <c r="AT2714" s="182" t="s">
        <v>167</v>
      </c>
      <c r="AU2714" s="182" t="s">
        <v>157</v>
      </c>
      <c r="AV2714" s="14" t="s">
        <v>157</v>
      </c>
      <c r="AW2714" s="14" t="s">
        <v>30</v>
      </c>
      <c r="AX2714" s="14" t="s">
        <v>81</v>
      </c>
      <c r="AY2714" s="182" t="s">
        <v>150</v>
      </c>
    </row>
    <row r="2715" spans="1:65" s="2" customFormat="1" ht="16.5" customHeight="1">
      <c r="A2715" s="33"/>
      <c r="B2715" s="158"/>
      <c r="C2715" s="205" t="s">
        <v>3275</v>
      </c>
      <c r="D2715" s="205" t="s">
        <v>368</v>
      </c>
      <c r="E2715" s="206" t="s">
        <v>2690</v>
      </c>
      <c r="F2715" s="207" t="s">
        <v>2691</v>
      </c>
      <c r="G2715" s="208" t="s">
        <v>2346</v>
      </c>
      <c r="H2715" s="209">
        <v>1</v>
      </c>
      <c r="I2715" s="210"/>
      <c r="J2715" s="209">
        <f t="shared" ref="J2715:J2731" si="190">ROUND(I2715*H2715,3)</f>
        <v>0</v>
      </c>
      <c r="K2715" s="211"/>
      <c r="L2715" s="212"/>
      <c r="M2715" s="213" t="s">
        <v>1</v>
      </c>
      <c r="N2715" s="214" t="s">
        <v>42</v>
      </c>
      <c r="O2715" s="59"/>
      <c r="P2715" s="168">
        <f t="shared" ref="P2715:P2731" si="191">O2715*H2715</f>
        <v>0</v>
      </c>
      <c r="Q2715" s="168">
        <v>0</v>
      </c>
      <c r="R2715" s="168">
        <f t="shared" ref="R2715:R2731" si="192">Q2715*H2715</f>
        <v>0</v>
      </c>
      <c r="S2715" s="168">
        <v>0</v>
      </c>
      <c r="T2715" s="169">
        <f t="shared" ref="T2715:T2731" si="193">S2715*H2715</f>
        <v>0</v>
      </c>
      <c r="U2715" s="33"/>
      <c r="V2715" s="33"/>
      <c r="W2715" s="33"/>
      <c r="X2715" s="33"/>
      <c r="Y2715" s="33"/>
      <c r="Z2715" s="33"/>
      <c r="AA2715" s="33"/>
      <c r="AB2715" s="33"/>
      <c r="AC2715" s="33"/>
      <c r="AD2715" s="33"/>
      <c r="AE2715" s="33"/>
      <c r="AR2715" s="170" t="s">
        <v>189</v>
      </c>
      <c r="AT2715" s="170" t="s">
        <v>368</v>
      </c>
      <c r="AU2715" s="170" t="s">
        <v>157</v>
      </c>
      <c r="AY2715" s="18" t="s">
        <v>150</v>
      </c>
      <c r="BE2715" s="171">
        <f t="shared" ref="BE2715:BE2731" si="194">IF(N2715="základná",J2715,0)</f>
        <v>0</v>
      </c>
      <c r="BF2715" s="171">
        <f t="shared" ref="BF2715:BF2731" si="195">IF(N2715="znížená",J2715,0)</f>
        <v>0</v>
      </c>
      <c r="BG2715" s="171">
        <f t="shared" ref="BG2715:BG2731" si="196">IF(N2715="zákl. prenesená",J2715,0)</f>
        <v>0</v>
      </c>
      <c r="BH2715" s="171">
        <f t="shared" ref="BH2715:BH2731" si="197">IF(N2715="zníž. prenesená",J2715,0)</f>
        <v>0</v>
      </c>
      <c r="BI2715" s="171">
        <f t="shared" ref="BI2715:BI2731" si="198">IF(N2715="nulová",J2715,0)</f>
        <v>0</v>
      </c>
      <c r="BJ2715" s="18" t="s">
        <v>157</v>
      </c>
      <c r="BK2715" s="172">
        <f t="shared" ref="BK2715:BK2731" si="199">ROUND(I2715*H2715,3)</f>
        <v>0</v>
      </c>
      <c r="BL2715" s="18" t="s">
        <v>156</v>
      </c>
      <c r="BM2715" s="170" t="s">
        <v>3276</v>
      </c>
    </row>
    <row r="2716" spans="1:65" s="2" customFormat="1" ht="24" customHeight="1">
      <c r="A2716" s="33"/>
      <c r="B2716" s="158"/>
      <c r="C2716" s="205" t="s">
        <v>3277</v>
      </c>
      <c r="D2716" s="205" t="s">
        <v>368</v>
      </c>
      <c r="E2716" s="206" t="s">
        <v>2694</v>
      </c>
      <c r="F2716" s="207" t="s">
        <v>2695</v>
      </c>
      <c r="G2716" s="208" t="s">
        <v>2346</v>
      </c>
      <c r="H2716" s="209">
        <v>2</v>
      </c>
      <c r="I2716" s="210"/>
      <c r="J2716" s="209">
        <f t="shared" si="190"/>
        <v>0</v>
      </c>
      <c r="K2716" s="211"/>
      <c r="L2716" s="212"/>
      <c r="M2716" s="213" t="s">
        <v>1</v>
      </c>
      <c r="N2716" s="214" t="s">
        <v>42</v>
      </c>
      <c r="O2716" s="59"/>
      <c r="P2716" s="168">
        <f t="shared" si="191"/>
        <v>0</v>
      </c>
      <c r="Q2716" s="168">
        <v>0</v>
      </c>
      <c r="R2716" s="168">
        <f t="shared" si="192"/>
        <v>0</v>
      </c>
      <c r="S2716" s="168">
        <v>0</v>
      </c>
      <c r="T2716" s="169">
        <f t="shared" si="193"/>
        <v>0</v>
      </c>
      <c r="U2716" s="33"/>
      <c r="V2716" s="33"/>
      <c r="W2716" s="33"/>
      <c r="X2716" s="33"/>
      <c r="Y2716" s="33"/>
      <c r="Z2716" s="33"/>
      <c r="AA2716" s="33"/>
      <c r="AB2716" s="33"/>
      <c r="AC2716" s="33"/>
      <c r="AD2716" s="33"/>
      <c r="AE2716" s="33"/>
      <c r="AR2716" s="170" t="s">
        <v>189</v>
      </c>
      <c r="AT2716" s="170" t="s">
        <v>368</v>
      </c>
      <c r="AU2716" s="170" t="s">
        <v>157</v>
      </c>
      <c r="AY2716" s="18" t="s">
        <v>150</v>
      </c>
      <c r="BE2716" s="171">
        <f t="shared" si="194"/>
        <v>0</v>
      </c>
      <c r="BF2716" s="171">
        <f t="shared" si="195"/>
        <v>0</v>
      </c>
      <c r="BG2716" s="171">
        <f t="shared" si="196"/>
        <v>0</v>
      </c>
      <c r="BH2716" s="171">
        <f t="shared" si="197"/>
        <v>0</v>
      </c>
      <c r="BI2716" s="171">
        <f t="shared" si="198"/>
        <v>0</v>
      </c>
      <c r="BJ2716" s="18" t="s">
        <v>157</v>
      </c>
      <c r="BK2716" s="172">
        <f t="shared" si="199"/>
        <v>0</v>
      </c>
      <c r="BL2716" s="18" t="s">
        <v>156</v>
      </c>
      <c r="BM2716" s="170" t="s">
        <v>3278</v>
      </c>
    </row>
    <row r="2717" spans="1:65" s="2" customFormat="1" ht="24" customHeight="1">
      <c r="A2717" s="33"/>
      <c r="B2717" s="158"/>
      <c r="C2717" s="205" t="s">
        <v>3279</v>
      </c>
      <c r="D2717" s="205" t="s">
        <v>368</v>
      </c>
      <c r="E2717" s="206" t="s">
        <v>2698</v>
      </c>
      <c r="F2717" s="207" t="s">
        <v>2699</v>
      </c>
      <c r="G2717" s="208" t="s">
        <v>2346</v>
      </c>
      <c r="H2717" s="209">
        <v>1</v>
      </c>
      <c r="I2717" s="210"/>
      <c r="J2717" s="209">
        <f t="shared" si="190"/>
        <v>0</v>
      </c>
      <c r="K2717" s="211"/>
      <c r="L2717" s="212"/>
      <c r="M2717" s="213" t="s">
        <v>1</v>
      </c>
      <c r="N2717" s="214" t="s">
        <v>42</v>
      </c>
      <c r="O2717" s="59"/>
      <c r="P2717" s="168">
        <f t="shared" si="191"/>
        <v>0</v>
      </c>
      <c r="Q2717" s="168">
        <v>0</v>
      </c>
      <c r="R2717" s="168">
        <f t="shared" si="192"/>
        <v>0</v>
      </c>
      <c r="S2717" s="168">
        <v>0</v>
      </c>
      <c r="T2717" s="169">
        <f t="shared" si="193"/>
        <v>0</v>
      </c>
      <c r="U2717" s="33"/>
      <c r="V2717" s="33"/>
      <c r="W2717" s="33"/>
      <c r="X2717" s="33"/>
      <c r="Y2717" s="33"/>
      <c r="Z2717" s="33"/>
      <c r="AA2717" s="33"/>
      <c r="AB2717" s="33"/>
      <c r="AC2717" s="33"/>
      <c r="AD2717" s="33"/>
      <c r="AE2717" s="33"/>
      <c r="AR2717" s="170" t="s">
        <v>189</v>
      </c>
      <c r="AT2717" s="170" t="s">
        <v>368</v>
      </c>
      <c r="AU2717" s="170" t="s">
        <v>157</v>
      </c>
      <c r="AY2717" s="18" t="s">
        <v>150</v>
      </c>
      <c r="BE2717" s="171">
        <f t="shared" si="194"/>
        <v>0</v>
      </c>
      <c r="BF2717" s="171">
        <f t="shared" si="195"/>
        <v>0</v>
      </c>
      <c r="BG2717" s="171">
        <f t="shared" si="196"/>
        <v>0</v>
      </c>
      <c r="BH2717" s="171">
        <f t="shared" si="197"/>
        <v>0</v>
      </c>
      <c r="BI2717" s="171">
        <f t="shared" si="198"/>
        <v>0</v>
      </c>
      <c r="BJ2717" s="18" t="s">
        <v>157</v>
      </c>
      <c r="BK2717" s="172">
        <f t="shared" si="199"/>
        <v>0</v>
      </c>
      <c r="BL2717" s="18" t="s">
        <v>156</v>
      </c>
      <c r="BM2717" s="170" t="s">
        <v>3280</v>
      </c>
    </row>
    <row r="2718" spans="1:65" s="2" customFormat="1" ht="16.5" customHeight="1">
      <c r="A2718" s="33"/>
      <c r="B2718" s="158"/>
      <c r="C2718" s="205" t="s">
        <v>3281</v>
      </c>
      <c r="D2718" s="205" t="s">
        <v>368</v>
      </c>
      <c r="E2718" s="206" t="s">
        <v>2702</v>
      </c>
      <c r="F2718" s="207" t="s">
        <v>2703</v>
      </c>
      <c r="G2718" s="208" t="s">
        <v>2346</v>
      </c>
      <c r="H2718" s="209">
        <v>4</v>
      </c>
      <c r="I2718" s="210"/>
      <c r="J2718" s="209">
        <f t="shared" si="190"/>
        <v>0</v>
      </c>
      <c r="K2718" s="211"/>
      <c r="L2718" s="212"/>
      <c r="M2718" s="213" t="s">
        <v>1</v>
      </c>
      <c r="N2718" s="214" t="s">
        <v>42</v>
      </c>
      <c r="O2718" s="59"/>
      <c r="P2718" s="168">
        <f t="shared" si="191"/>
        <v>0</v>
      </c>
      <c r="Q2718" s="168">
        <v>0</v>
      </c>
      <c r="R2718" s="168">
        <f t="shared" si="192"/>
        <v>0</v>
      </c>
      <c r="S2718" s="168">
        <v>0</v>
      </c>
      <c r="T2718" s="169">
        <f t="shared" si="193"/>
        <v>0</v>
      </c>
      <c r="U2718" s="33"/>
      <c r="V2718" s="33"/>
      <c r="W2718" s="33"/>
      <c r="X2718" s="33"/>
      <c r="Y2718" s="33"/>
      <c r="Z2718" s="33"/>
      <c r="AA2718" s="33"/>
      <c r="AB2718" s="33"/>
      <c r="AC2718" s="33"/>
      <c r="AD2718" s="33"/>
      <c r="AE2718" s="33"/>
      <c r="AR2718" s="170" t="s">
        <v>189</v>
      </c>
      <c r="AT2718" s="170" t="s">
        <v>368</v>
      </c>
      <c r="AU2718" s="170" t="s">
        <v>157</v>
      </c>
      <c r="AY2718" s="18" t="s">
        <v>150</v>
      </c>
      <c r="BE2718" s="171">
        <f t="shared" si="194"/>
        <v>0</v>
      </c>
      <c r="BF2718" s="171">
        <f t="shared" si="195"/>
        <v>0</v>
      </c>
      <c r="BG2718" s="171">
        <f t="shared" si="196"/>
        <v>0</v>
      </c>
      <c r="BH2718" s="171">
        <f t="shared" si="197"/>
        <v>0</v>
      </c>
      <c r="BI2718" s="171">
        <f t="shared" si="198"/>
        <v>0</v>
      </c>
      <c r="BJ2718" s="18" t="s">
        <v>157</v>
      </c>
      <c r="BK2718" s="172">
        <f t="shared" si="199"/>
        <v>0</v>
      </c>
      <c r="BL2718" s="18" t="s">
        <v>156</v>
      </c>
      <c r="BM2718" s="170" t="s">
        <v>3282</v>
      </c>
    </row>
    <row r="2719" spans="1:65" s="2" customFormat="1" ht="16.5" customHeight="1">
      <c r="A2719" s="33"/>
      <c r="B2719" s="158"/>
      <c r="C2719" s="205" t="s">
        <v>3283</v>
      </c>
      <c r="D2719" s="205" t="s">
        <v>368</v>
      </c>
      <c r="E2719" s="206" t="s">
        <v>2706</v>
      </c>
      <c r="F2719" s="207" t="s">
        <v>2707</v>
      </c>
      <c r="G2719" s="208" t="s">
        <v>350</v>
      </c>
      <c r="H2719" s="209">
        <v>7</v>
      </c>
      <c r="I2719" s="210"/>
      <c r="J2719" s="209">
        <f t="shared" si="190"/>
        <v>0</v>
      </c>
      <c r="K2719" s="211"/>
      <c r="L2719" s="212"/>
      <c r="M2719" s="213" t="s">
        <v>1</v>
      </c>
      <c r="N2719" s="214" t="s">
        <v>42</v>
      </c>
      <c r="O2719" s="59"/>
      <c r="P2719" s="168">
        <f t="shared" si="191"/>
        <v>0</v>
      </c>
      <c r="Q2719" s="168">
        <v>0</v>
      </c>
      <c r="R2719" s="168">
        <f t="shared" si="192"/>
        <v>0</v>
      </c>
      <c r="S2719" s="168">
        <v>0</v>
      </c>
      <c r="T2719" s="169">
        <f t="shared" si="193"/>
        <v>0</v>
      </c>
      <c r="U2719" s="33"/>
      <c r="V2719" s="33"/>
      <c r="W2719" s="33"/>
      <c r="X2719" s="33"/>
      <c r="Y2719" s="33"/>
      <c r="Z2719" s="33"/>
      <c r="AA2719" s="33"/>
      <c r="AB2719" s="33"/>
      <c r="AC2719" s="33"/>
      <c r="AD2719" s="33"/>
      <c r="AE2719" s="33"/>
      <c r="AR2719" s="170" t="s">
        <v>189</v>
      </c>
      <c r="AT2719" s="170" t="s">
        <v>368</v>
      </c>
      <c r="AU2719" s="170" t="s">
        <v>157</v>
      </c>
      <c r="AY2719" s="18" t="s">
        <v>150</v>
      </c>
      <c r="BE2719" s="171">
        <f t="shared" si="194"/>
        <v>0</v>
      </c>
      <c r="BF2719" s="171">
        <f t="shared" si="195"/>
        <v>0</v>
      </c>
      <c r="BG2719" s="171">
        <f t="shared" si="196"/>
        <v>0</v>
      </c>
      <c r="BH2719" s="171">
        <f t="shared" si="197"/>
        <v>0</v>
      </c>
      <c r="BI2719" s="171">
        <f t="shared" si="198"/>
        <v>0</v>
      </c>
      <c r="BJ2719" s="18" t="s">
        <v>157</v>
      </c>
      <c r="BK2719" s="172">
        <f t="shared" si="199"/>
        <v>0</v>
      </c>
      <c r="BL2719" s="18" t="s">
        <v>156</v>
      </c>
      <c r="BM2719" s="170" t="s">
        <v>3284</v>
      </c>
    </row>
    <row r="2720" spans="1:65" s="2" customFormat="1" ht="16.5" customHeight="1">
      <c r="A2720" s="33"/>
      <c r="B2720" s="158"/>
      <c r="C2720" s="205" t="s">
        <v>3285</v>
      </c>
      <c r="D2720" s="205" t="s">
        <v>368</v>
      </c>
      <c r="E2720" s="206" t="s">
        <v>2710</v>
      </c>
      <c r="F2720" s="207" t="s">
        <v>2711</v>
      </c>
      <c r="G2720" s="208" t="s">
        <v>350</v>
      </c>
      <c r="H2720" s="209">
        <v>3</v>
      </c>
      <c r="I2720" s="210"/>
      <c r="J2720" s="209">
        <f t="shared" si="190"/>
        <v>0</v>
      </c>
      <c r="K2720" s="211"/>
      <c r="L2720" s="212"/>
      <c r="M2720" s="213" t="s">
        <v>1</v>
      </c>
      <c r="N2720" s="214" t="s">
        <v>42</v>
      </c>
      <c r="O2720" s="59"/>
      <c r="P2720" s="168">
        <f t="shared" si="191"/>
        <v>0</v>
      </c>
      <c r="Q2720" s="168">
        <v>0</v>
      </c>
      <c r="R2720" s="168">
        <f t="shared" si="192"/>
        <v>0</v>
      </c>
      <c r="S2720" s="168">
        <v>0</v>
      </c>
      <c r="T2720" s="169">
        <f t="shared" si="193"/>
        <v>0</v>
      </c>
      <c r="U2720" s="33"/>
      <c r="V2720" s="33"/>
      <c r="W2720" s="33"/>
      <c r="X2720" s="33"/>
      <c r="Y2720" s="33"/>
      <c r="Z2720" s="33"/>
      <c r="AA2720" s="33"/>
      <c r="AB2720" s="33"/>
      <c r="AC2720" s="33"/>
      <c r="AD2720" s="33"/>
      <c r="AE2720" s="33"/>
      <c r="AR2720" s="170" t="s">
        <v>189</v>
      </c>
      <c r="AT2720" s="170" t="s">
        <v>368</v>
      </c>
      <c r="AU2720" s="170" t="s">
        <v>157</v>
      </c>
      <c r="AY2720" s="18" t="s">
        <v>150</v>
      </c>
      <c r="BE2720" s="171">
        <f t="shared" si="194"/>
        <v>0</v>
      </c>
      <c r="BF2720" s="171">
        <f t="shared" si="195"/>
        <v>0</v>
      </c>
      <c r="BG2720" s="171">
        <f t="shared" si="196"/>
        <v>0</v>
      </c>
      <c r="BH2720" s="171">
        <f t="shared" si="197"/>
        <v>0</v>
      </c>
      <c r="BI2720" s="171">
        <f t="shared" si="198"/>
        <v>0</v>
      </c>
      <c r="BJ2720" s="18" t="s">
        <v>157</v>
      </c>
      <c r="BK2720" s="172">
        <f t="shared" si="199"/>
        <v>0</v>
      </c>
      <c r="BL2720" s="18" t="s">
        <v>156</v>
      </c>
      <c r="BM2720" s="170" t="s">
        <v>3286</v>
      </c>
    </row>
    <row r="2721" spans="1:65" s="2" customFormat="1" ht="16.5" customHeight="1">
      <c r="A2721" s="33"/>
      <c r="B2721" s="158"/>
      <c r="C2721" s="205" t="s">
        <v>3287</v>
      </c>
      <c r="D2721" s="205" t="s">
        <v>368</v>
      </c>
      <c r="E2721" s="206" t="s">
        <v>2714</v>
      </c>
      <c r="F2721" s="207" t="s">
        <v>2715</v>
      </c>
      <c r="G2721" s="208" t="s">
        <v>2716</v>
      </c>
      <c r="H2721" s="209">
        <v>1</v>
      </c>
      <c r="I2721" s="210"/>
      <c r="J2721" s="209">
        <f t="shared" si="190"/>
        <v>0</v>
      </c>
      <c r="K2721" s="211"/>
      <c r="L2721" s="212"/>
      <c r="M2721" s="213" t="s">
        <v>1</v>
      </c>
      <c r="N2721" s="214" t="s">
        <v>42</v>
      </c>
      <c r="O2721" s="59"/>
      <c r="P2721" s="168">
        <f t="shared" si="191"/>
        <v>0</v>
      </c>
      <c r="Q2721" s="168">
        <v>0</v>
      </c>
      <c r="R2721" s="168">
        <f t="shared" si="192"/>
        <v>0</v>
      </c>
      <c r="S2721" s="168">
        <v>0</v>
      </c>
      <c r="T2721" s="169">
        <f t="shared" si="193"/>
        <v>0</v>
      </c>
      <c r="U2721" s="33"/>
      <c r="V2721" s="33"/>
      <c r="W2721" s="33"/>
      <c r="X2721" s="33"/>
      <c r="Y2721" s="33"/>
      <c r="Z2721" s="33"/>
      <c r="AA2721" s="33"/>
      <c r="AB2721" s="33"/>
      <c r="AC2721" s="33"/>
      <c r="AD2721" s="33"/>
      <c r="AE2721" s="33"/>
      <c r="AR2721" s="170" t="s">
        <v>189</v>
      </c>
      <c r="AT2721" s="170" t="s">
        <v>368</v>
      </c>
      <c r="AU2721" s="170" t="s">
        <v>157</v>
      </c>
      <c r="AY2721" s="18" t="s">
        <v>150</v>
      </c>
      <c r="BE2721" s="171">
        <f t="shared" si="194"/>
        <v>0</v>
      </c>
      <c r="BF2721" s="171">
        <f t="shared" si="195"/>
        <v>0</v>
      </c>
      <c r="BG2721" s="171">
        <f t="shared" si="196"/>
        <v>0</v>
      </c>
      <c r="BH2721" s="171">
        <f t="shared" si="197"/>
        <v>0</v>
      </c>
      <c r="BI2721" s="171">
        <f t="shared" si="198"/>
        <v>0</v>
      </c>
      <c r="BJ2721" s="18" t="s">
        <v>157</v>
      </c>
      <c r="BK2721" s="172">
        <f t="shared" si="199"/>
        <v>0</v>
      </c>
      <c r="BL2721" s="18" t="s">
        <v>156</v>
      </c>
      <c r="BM2721" s="170" t="s">
        <v>3288</v>
      </c>
    </row>
    <row r="2722" spans="1:65" s="2" customFormat="1" ht="16.5" customHeight="1">
      <c r="A2722" s="33"/>
      <c r="B2722" s="158"/>
      <c r="C2722" s="205" t="s">
        <v>3289</v>
      </c>
      <c r="D2722" s="205" t="s">
        <v>368</v>
      </c>
      <c r="E2722" s="206" t="s">
        <v>2719</v>
      </c>
      <c r="F2722" s="207" t="s">
        <v>2720</v>
      </c>
      <c r="G2722" s="208" t="s">
        <v>2346</v>
      </c>
      <c r="H2722" s="209">
        <v>1</v>
      </c>
      <c r="I2722" s="210"/>
      <c r="J2722" s="209">
        <f t="shared" si="190"/>
        <v>0</v>
      </c>
      <c r="K2722" s="211"/>
      <c r="L2722" s="212"/>
      <c r="M2722" s="213" t="s">
        <v>1</v>
      </c>
      <c r="N2722" s="214" t="s">
        <v>42</v>
      </c>
      <c r="O2722" s="59"/>
      <c r="P2722" s="168">
        <f t="shared" si="191"/>
        <v>0</v>
      </c>
      <c r="Q2722" s="168">
        <v>0</v>
      </c>
      <c r="R2722" s="168">
        <f t="shared" si="192"/>
        <v>0</v>
      </c>
      <c r="S2722" s="168">
        <v>0</v>
      </c>
      <c r="T2722" s="169">
        <f t="shared" si="193"/>
        <v>0</v>
      </c>
      <c r="U2722" s="33"/>
      <c r="V2722" s="33"/>
      <c r="W2722" s="33"/>
      <c r="X2722" s="33"/>
      <c r="Y2722" s="33"/>
      <c r="Z2722" s="33"/>
      <c r="AA2722" s="33"/>
      <c r="AB2722" s="33"/>
      <c r="AC2722" s="33"/>
      <c r="AD2722" s="33"/>
      <c r="AE2722" s="33"/>
      <c r="AR2722" s="170" t="s">
        <v>189</v>
      </c>
      <c r="AT2722" s="170" t="s">
        <v>368</v>
      </c>
      <c r="AU2722" s="170" t="s">
        <v>157</v>
      </c>
      <c r="AY2722" s="18" t="s">
        <v>150</v>
      </c>
      <c r="BE2722" s="171">
        <f t="shared" si="194"/>
        <v>0</v>
      </c>
      <c r="BF2722" s="171">
        <f t="shared" si="195"/>
        <v>0</v>
      </c>
      <c r="BG2722" s="171">
        <f t="shared" si="196"/>
        <v>0</v>
      </c>
      <c r="BH2722" s="171">
        <f t="shared" si="197"/>
        <v>0</v>
      </c>
      <c r="BI2722" s="171">
        <f t="shared" si="198"/>
        <v>0</v>
      </c>
      <c r="BJ2722" s="18" t="s">
        <v>157</v>
      </c>
      <c r="BK2722" s="172">
        <f t="shared" si="199"/>
        <v>0</v>
      </c>
      <c r="BL2722" s="18" t="s">
        <v>156</v>
      </c>
      <c r="BM2722" s="170" t="s">
        <v>3290</v>
      </c>
    </row>
    <row r="2723" spans="1:65" s="2" customFormat="1" ht="16.5" customHeight="1">
      <c r="A2723" s="33"/>
      <c r="B2723" s="158"/>
      <c r="C2723" s="205" t="s">
        <v>3291</v>
      </c>
      <c r="D2723" s="205" t="s">
        <v>368</v>
      </c>
      <c r="E2723" s="206" t="s">
        <v>2723</v>
      </c>
      <c r="F2723" s="207" t="s">
        <v>2724</v>
      </c>
      <c r="G2723" s="208" t="s">
        <v>2346</v>
      </c>
      <c r="H2723" s="209">
        <v>1</v>
      </c>
      <c r="I2723" s="210"/>
      <c r="J2723" s="209">
        <f t="shared" si="190"/>
        <v>0</v>
      </c>
      <c r="K2723" s="211"/>
      <c r="L2723" s="212"/>
      <c r="M2723" s="213" t="s">
        <v>1</v>
      </c>
      <c r="N2723" s="214" t="s">
        <v>42</v>
      </c>
      <c r="O2723" s="59"/>
      <c r="P2723" s="168">
        <f t="shared" si="191"/>
        <v>0</v>
      </c>
      <c r="Q2723" s="168">
        <v>0</v>
      </c>
      <c r="R2723" s="168">
        <f t="shared" si="192"/>
        <v>0</v>
      </c>
      <c r="S2723" s="168">
        <v>0</v>
      </c>
      <c r="T2723" s="169">
        <f t="shared" si="193"/>
        <v>0</v>
      </c>
      <c r="U2723" s="33"/>
      <c r="V2723" s="33"/>
      <c r="W2723" s="33"/>
      <c r="X2723" s="33"/>
      <c r="Y2723" s="33"/>
      <c r="Z2723" s="33"/>
      <c r="AA2723" s="33"/>
      <c r="AB2723" s="33"/>
      <c r="AC2723" s="33"/>
      <c r="AD2723" s="33"/>
      <c r="AE2723" s="33"/>
      <c r="AR2723" s="170" t="s">
        <v>189</v>
      </c>
      <c r="AT2723" s="170" t="s">
        <v>368</v>
      </c>
      <c r="AU2723" s="170" t="s">
        <v>157</v>
      </c>
      <c r="AY2723" s="18" t="s">
        <v>150</v>
      </c>
      <c r="BE2723" s="171">
        <f t="shared" si="194"/>
        <v>0</v>
      </c>
      <c r="BF2723" s="171">
        <f t="shared" si="195"/>
        <v>0</v>
      </c>
      <c r="BG2723" s="171">
        <f t="shared" si="196"/>
        <v>0</v>
      </c>
      <c r="BH2723" s="171">
        <f t="shared" si="197"/>
        <v>0</v>
      </c>
      <c r="BI2723" s="171">
        <f t="shared" si="198"/>
        <v>0</v>
      </c>
      <c r="BJ2723" s="18" t="s">
        <v>157</v>
      </c>
      <c r="BK2723" s="172">
        <f t="shared" si="199"/>
        <v>0</v>
      </c>
      <c r="BL2723" s="18" t="s">
        <v>156</v>
      </c>
      <c r="BM2723" s="170" t="s">
        <v>3292</v>
      </c>
    </row>
    <row r="2724" spans="1:65" s="2" customFormat="1" ht="16.5" customHeight="1">
      <c r="A2724" s="33"/>
      <c r="B2724" s="158"/>
      <c r="C2724" s="205" t="s">
        <v>3293</v>
      </c>
      <c r="D2724" s="205" t="s">
        <v>368</v>
      </c>
      <c r="E2724" s="206" t="s">
        <v>2727</v>
      </c>
      <c r="F2724" s="207" t="s">
        <v>2728</v>
      </c>
      <c r="G2724" s="208" t="s">
        <v>350</v>
      </c>
      <c r="H2724" s="209">
        <v>3</v>
      </c>
      <c r="I2724" s="210"/>
      <c r="J2724" s="209">
        <f t="shared" si="190"/>
        <v>0</v>
      </c>
      <c r="K2724" s="211"/>
      <c r="L2724" s="212"/>
      <c r="M2724" s="213" t="s">
        <v>1</v>
      </c>
      <c r="N2724" s="214" t="s">
        <v>42</v>
      </c>
      <c r="O2724" s="59"/>
      <c r="P2724" s="168">
        <f t="shared" si="191"/>
        <v>0</v>
      </c>
      <c r="Q2724" s="168">
        <v>0</v>
      </c>
      <c r="R2724" s="168">
        <f t="shared" si="192"/>
        <v>0</v>
      </c>
      <c r="S2724" s="168">
        <v>0</v>
      </c>
      <c r="T2724" s="169">
        <f t="shared" si="193"/>
        <v>0</v>
      </c>
      <c r="U2724" s="33"/>
      <c r="V2724" s="33"/>
      <c r="W2724" s="33"/>
      <c r="X2724" s="33"/>
      <c r="Y2724" s="33"/>
      <c r="Z2724" s="33"/>
      <c r="AA2724" s="33"/>
      <c r="AB2724" s="33"/>
      <c r="AC2724" s="33"/>
      <c r="AD2724" s="33"/>
      <c r="AE2724" s="33"/>
      <c r="AR2724" s="170" t="s">
        <v>189</v>
      </c>
      <c r="AT2724" s="170" t="s">
        <v>368</v>
      </c>
      <c r="AU2724" s="170" t="s">
        <v>157</v>
      </c>
      <c r="AY2724" s="18" t="s">
        <v>150</v>
      </c>
      <c r="BE2724" s="171">
        <f t="shared" si="194"/>
        <v>0</v>
      </c>
      <c r="BF2724" s="171">
        <f t="shared" si="195"/>
        <v>0</v>
      </c>
      <c r="BG2724" s="171">
        <f t="shared" si="196"/>
        <v>0</v>
      </c>
      <c r="BH2724" s="171">
        <f t="shared" si="197"/>
        <v>0</v>
      </c>
      <c r="BI2724" s="171">
        <f t="shared" si="198"/>
        <v>0</v>
      </c>
      <c r="BJ2724" s="18" t="s">
        <v>157</v>
      </c>
      <c r="BK2724" s="172">
        <f t="shared" si="199"/>
        <v>0</v>
      </c>
      <c r="BL2724" s="18" t="s">
        <v>156</v>
      </c>
      <c r="BM2724" s="170" t="s">
        <v>3294</v>
      </c>
    </row>
    <row r="2725" spans="1:65" s="2" customFormat="1" ht="16.5" customHeight="1">
      <c r="A2725" s="33"/>
      <c r="B2725" s="158"/>
      <c r="C2725" s="205" t="s">
        <v>3295</v>
      </c>
      <c r="D2725" s="205" t="s">
        <v>368</v>
      </c>
      <c r="E2725" s="206" t="s">
        <v>2731</v>
      </c>
      <c r="F2725" s="207" t="s">
        <v>2732</v>
      </c>
      <c r="G2725" s="208" t="s">
        <v>350</v>
      </c>
      <c r="H2725" s="209">
        <v>1</v>
      </c>
      <c r="I2725" s="210"/>
      <c r="J2725" s="209">
        <f t="shared" si="190"/>
        <v>0</v>
      </c>
      <c r="K2725" s="211"/>
      <c r="L2725" s="212"/>
      <c r="M2725" s="213" t="s">
        <v>1</v>
      </c>
      <c r="N2725" s="214" t="s">
        <v>42</v>
      </c>
      <c r="O2725" s="59"/>
      <c r="P2725" s="168">
        <f t="shared" si="191"/>
        <v>0</v>
      </c>
      <c r="Q2725" s="168">
        <v>0</v>
      </c>
      <c r="R2725" s="168">
        <f t="shared" si="192"/>
        <v>0</v>
      </c>
      <c r="S2725" s="168">
        <v>0</v>
      </c>
      <c r="T2725" s="169">
        <f t="shared" si="193"/>
        <v>0</v>
      </c>
      <c r="U2725" s="33"/>
      <c r="V2725" s="33"/>
      <c r="W2725" s="33"/>
      <c r="X2725" s="33"/>
      <c r="Y2725" s="33"/>
      <c r="Z2725" s="33"/>
      <c r="AA2725" s="33"/>
      <c r="AB2725" s="33"/>
      <c r="AC2725" s="33"/>
      <c r="AD2725" s="33"/>
      <c r="AE2725" s="33"/>
      <c r="AR2725" s="170" t="s">
        <v>189</v>
      </c>
      <c r="AT2725" s="170" t="s">
        <v>368</v>
      </c>
      <c r="AU2725" s="170" t="s">
        <v>157</v>
      </c>
      <c r="AY2725" s="18" t="s">
        <v>150</v>
      </c>
      <c r="BE2725" s="171">
        <f t="shared" si="194"/>
        <v>0</v>
      </c>
      <c r="BF2725" s="171">
        <f t="shared" si="195"/>
        <v>0</v>
      </c>
      <c r="BG2725" s="171">
        <f t="shared" si="196"/>
        <v>0</v>
      </c>
      <c r="BH2725" s="171">
        <f t="shared" si="197"/>
        <v>0</v>
      </c>
      <c r="BI2725" s="171">
        <f t="shared" si="198"/>
        <v>0</v>
      </c>
      <c r="BJ2725" s="18" t="s">
        <v>157</v>
      </c>
      <c r="BK2725" s="172">
        <f t="shared" si="199"/>
        <v>0</v>
      </c>
      <c r="BL2725" s="18" t="s">
        <v>156</v>
      </c>
      <c r="BM2725" s="170" t="s">
        <v>3296</v>
      </c>
    </row>
    <row r="2726" spans="1:65" s="2" customFormat="1" ht="16.5" customHeight="1">
      <c r="A2726" s="33"/>
      <c r="B2726" s="158"/>
      <c r="C2726" s="205" t="s">
        <v>3297</v>
      </c>
      <c r="D2726" s="205" t="s">
        <v>368</v>
      </c>
      <c r="E2726" s="206" t="s">
        <v>2735</v>
      </c>
      <c r="F2726" s="207" t="s">
        <v>2736</v>
      </c>
      <c r="G2726" s="208" t="s">
        <v>350</v>
      </c>
      <c r="H2726" s="209">
        <v>1</v>
      </c>
      <c r="I2726" s="210"/>
      <c r="J2726" s="209">
        <f t="shared" si="190"/>
        <v>0</v>
      </c>
      <c r="K2726" s="211"/>
      <c r="L2726" s="212"/>
      <c r="M2726" s="213" t="s">
        <v>1</v>
      </c>
      <c r="N2726" s="214" t="s">
        <v>42</v>
      </c>
      <c r="O2726" s="59"/>
      <c r="P2726" s="168">
        <f t="shared" si="191"/>
        <v>0</v>
      </c>
      <c r="Q2726" s="168">
        <v>0</v>
      </c>
      <c r="R2726" s="168">
        <f t="shared" si="192"/>
        <v>0</v>
      </c>
      <c r="S2726" s="168">
        <v>0</v>
      </c>
      <c r="T2726" s="169">
        <f t="shared" si="193"/>
        <v>0</v>
      </c>
      <c r="U2726" s="33"/>
      <c r="V2726" s="33"/>
      <c r="W2726" s="33"/>
      <c r="X2726" s="33"/>
      <c r="Y2726" s="33"/>
      <c r="Z2726" s="33"/>
      <c r="AA2726" s="33"/>
      <c r="AB2726" s="33"/>
      <c r="AC2726" s="33"/>
      <c r="AD2726" s="33"/>
      <c r="AE2726" s="33"/>
      <c r="AR2726" s="170" t="s">
        <v>189</v>
      </c>
      <c r="AT2726" s="170" t="s">
        <v>368</v>
      </c>
      <c r="AU2726" s="170" t="s">
        <v>157</v>
      </c>
      <c r="AY2726" s="18" t="s">
        <v>150</v>
      </c>
      <c r="BE2726" s="171">
        <f t="shared" si="194"/>
        <v>0</v>
      </c>
      <c r="BF2726" s="171">
        <f t="shared" si="195"/>
        <v>0</v>
      </c>
      <c r="BG2726" s="171">
        <f t="shared" si="196"/>
        <v>0</v>
      </c>
      <c r="BH2726" s="171">
        <f t="shared" si="197"/>
        <v>0</v>
      </c>
      <c r="BI2726" s="171">
        <f t="shared" si="198"/>
        <v>0</v>
      </c>
      <c r="BJ2726" s="18" t="s">
        <v>157</v>
      </c>
      <c r="BK2726" s="172">
        <f t="shared" si="199"/>
        <v>0</v>
      </c>
      <c r="BL2726" s="18" t="s">
        <v>156</v>
      </c>
      <c r="BM2726" s="170" t="s">
        <v>3298</v>
      </c>
    </row>
    <row r="2727" spans="1:65" s="2" customFormat="1" ht="24" customHeight="1">
      <c r="A2727" s="33"/>
      <c r="B2727" s="158"/>
      <c r="C2727" s="205" t="s">
        <v>3299</v>
      </c>
      <c r="D2727" s="205" t="s">
        <v>368</v>
      </c>
      <c r="E2727" s="206" t="s">
        <v>2739</v>
      </c>
      <c r="F2727" s="207" t="s">
        <v>2740</v>
      </c>
      <c r="G2727" s="208" t="s">
        <v>350</v>
      </c>
      <c r="H2727" s="209">
        <v>1</v>
      </c>
      <c r="I2727" s="210"/>
      <c r="J2727" s="209">
        <f t="shared" si="190"/>
        <v>0</v>
      </c>
      <c r="K2727" s="211"/>
      <c r="L2727" s="212"/>
      <c r="M2727" s="213" t="s">
        <v>1</v>
      </c>
      <c r="N2727" s="214" t="s">
        <v>42</v>
      </c>
      <c r="O2727" s="59"/>
      <c r="P2727" s="168">
        <f t="shared" si="191"/>
        <v>0</v>
      </c>
      <c r="Q2727" s="168">
        <v>0</v>
      </c>
      <c r="R2727" s="168">
        <f t="shared" si="192"/>
        <v>0</v>
      </c>
      <c r="S2727" s="168">
        <v>0</v>
      </c>
      <c r="T2727" s="169">
        <f t="shared" si="193"/>
        <v>0</v>
      </c>
      <c r="U2727" s="33"/>
      <c r="V2727" s="33"/>
      <c r="W2727" s="33"/>
      <c r="X2727" s="33"/>
      <c r="Y2727" s="33"/>
      <c r="Z2727" s="33"/>
      <c r="AA2727" s="33"/>
      <c r="AB2727" s="33"/>
      <c r="AC2727" s="33"/>
      <c r="AD2727" s="33"/>
      <c r="AE2727" s="33"/>
      <c r="AR2727" s="170" t="s">
        <v>189</v>
      </c>
      <c r="AT2727" s="170" t="s">
        <v>368</v>
      </c>
      <c r="AU2727" s="170" t="s">
        <v>157</v>
      </c>
      <c r="AY2727" s="18" t="s">
        <v>150</v>
      </c>
      <c r="BE2727" s="171">
        <f t="shared" si="194"/>
        <v>0</v>
      </c>
      <c r="BF2727" s="171">
        <f t="shared" si="195"/>
        <v>0</v>
      </c>
      <c r="BG2727" s="171">
        <f t="shared" si="196"/>
        <v>0</v>
      </c>
      <c r="BH2727" s="171">
        <f t="shared" si="197"/>
        <v>0</v>
      </c>
      <c r="BI2727" s="171">
        <f t="shared" si="198"/>
        <v>0</v>
      </c>
      <c r="BJ2727" s="18" t="s">
        <v>157</v>
      </c>
      <c r="BK2727" s="172">
        <f t="shared" si="199"/>
        <v>0</v>
      </c>
      <c r="BL2727" s="18" t="s">
        <v>156</v>
      </c>
      <c r="BM2727" s="170" t="s">
        <v>3300</v>
      </c>
    </row>
    <row r="2728" spans="1:65" s="2" customFormat="1" ht="16.5" customHeight="1">
      <c r="A2728" s="33"/>
      <c r="B2728" s="158"/>
      <c r="C2728" s="205" t="s">
        <v>3301</v>
      </c>
      <c r="D2728" s="205" t="s">
        <v>368</v>
      </c>
      <c r="E2728" s="206" t="s">
        <v>2743</v>
      </c>
      <c r="F2728" s="207" t="s">
        <v>2744</v>
      </c>
      <c r="G2728" s="208" t="s">
        <v>350</v>
      </c>
      <c r="H2728" s="209">
        <v>1</v>
      </c>
      <c r="I2728" s="210"/>
      <c r="J2728" s="209">
        <f t="shared" si="190"/>
        <v>0</v>
      </c>
      <c r="K2728" s="211"/>
      <c r="L2728" s="212"/>
      <c r="M2728" s="213" t="s">
        <v>1</v>
      </c>
      <c r="N2728" s="214" t="s">
        <v>42</v>
      </c>
      <c r="O2728" s="59"/>
      <c r="P2728" s="168">
        <f t="shared" si="191"/>
        <v>0</v>
      </c>
      <c r="Q2728" s="168">
        <v>0</v>
      </c>
      <c r="R2728" s="168">
        <f t="shared" si="192"/>
        <v>0</v>
      </c>
      <c r="S2728" s="168">
        <v>0</v>
      </c>
      <c r="T2728" s="169">
        <f t="shared" si="193"/>
        <v>0</v>
      </c>
      <c r="U2728" s="33"/>
      <c r="V2728" s="33"/>
      <c r="W2728" s="33"/>
      <c r="X2728" s="33"/>
      <c r="Y2728" s="33"/>
      <c r="Z2728" s="33"/>
      <c r="AA2728" s="33"/>
      <c r="AB2728" s="33"/>
      <c r="AC2728" s="33"/>
      <c r="AD2728" s="33"/>
      <c r="AE2728" s="33"/>
      <c r="AR2728" s="170" t="s">
        <v>189</v>
      </c>
      <c r="AT2728" s="170" t="s">
        <v>368</v>
      </c>
      <c r="AU2728" s="170" t="s">
        <v>157</v>
      </c>
      <c r="AY2728" s="18" t="s">
        <v>150</v>
      </c>
      <c r="BE2728" s="171">
        <f t="shared" si="194"/>
        <v>0</v>
      </c>
      <c r="BF2728" s="171">
        <f t="shared" si="195"/>
        <v>0</v>
      </c>
      <c r="BG2728" s="171">
        <f t="shared" si="196"/>
        <v>0</v>
      </c>
      <c r="BH2728" s="171">
        <f t="shared" si="197"/>
        <v>0</v>
      </c>
      <c r="BI2728" s="171">
        <f t="shared" si="198"/>
        <v>0</v>
      </c>
      <c r="BJ2728" s="18" t="s">
        <v>157</v>
      </c>
      <c r="BK2728" s="172">
        <f t="shared" si="199"/>
        <v>0</v>
      </c>
      <c r="BL2728" s="18" t="s">
        <v>156</v>
      </c>
      <c r="BM2728" s="170" t="s">
        <v>3302</v>
      </c>
    </row>
    <row r="2729" spans="1:65" s="2" customFormat="1" ht="16.5" customHeight="1">
      <c r="A2729" s="33"/>
      <c r="B2729" s="158"/>
      <c r="C2729" s="205" t="s">
        <v>3303</v>
      </c>
      <c r="D2729" s="205" t="s">
        <v>368</v>
      </c>
      <c r="E2729" s="206" t="s">
        <v>2747</v>
      </c>
      <c r="F2729" s="207" t="s">
        <v>2748</v>
      </c>
      <c r="G2729" s="208" t="s">
        <v>350</v>
      </c>
      <c r="H2729" s="209">
        <v>1</v>
      </c>
      <c r="I2729" s="210"/>
      <c r="J2729" s="209">
        <f t="shared" si="190"/>
        <v>0</v>
      </c>
      <c r="K2729" s="211"/>
      <c r="L2729" s="212"/>
      <c r="M2729" s="213" t="s">
        <v>1</v>
      </c>
      <c r="N2729" s="214" t="s">
        <v>42</v>
      </c>
      <c r="O2729" s="59"/>
      <c r="P2729" s="168">
        <f t="shared" si="191"/>
        <v>0</v>
      </c>
      <c r="Q2729" s="168">
        <v>0</v>
      </c>
      <c r="R2729" s="168">
        <f t="shared" si="192"/>
        <v>0</v>
      </c>
      <c r="S2729" s="168">
        <v>0</v>
      </c>
      <c r="T2729" s="169">
        <f t="shared" si="193"/>
        <v>0</v>
      </c>
      <c r="U2729" s="33"/>
      <c r="V2729" s="33"/>
      <c r="W2729" s="33"/>
      <c r="X2729" s="33"/>
      <c r="Y2729" s="33"/>
      <c r="Z2729" s="33"/>
      <c r="AA2729" s="33"/>
      <c r="AB2729" s="33"/>
      <c r="AC2729" s="33"/>
      <c r="AD2729" s="33"/>
      <c r="AE2729" s="33"/>
      <c r="AR2729" s="170" t="s">
        <v>189</v>
      </c>
      <c r="AT2729" s="170" t="s">
        <v>368</v>
      </c>
      <c r="AU2729" s="170" t="s">
        <v>157</v>
      </c>
      <c r="AY2729" s="18" t="s">
        <v>150</v>
      </c>
      <c r="BE2729" s="171">
        <f t="shared" si="194"/>
        <v>0</v>
      </c>
      <c r="BF2729" s="171">
        <f t="shared" si="195"/>
        <v>0</v>
      </c>
      <c r="BG2729" s="171">
        <f t="shared" si="196"/>
        <v>0</v>
      </c>
      <c r="BH2729" s="171">
        <f t="shared" si="197"/>
        <v>0</v>
      </c>
      <c r="BI2729" s="171">
        <f t="shared" si="198"/>
        <v>0</v>
      </c>
      <c r="BJ2729" s="18" t="s">
        <v>157</v>
      </c>
      <c r="BK2729" s="172">
        <f t="shared" si="199"/>
        <v>0</v>
      </c>
      <c r="BL2729" s="18" t="s">
        <v>156</v>
      </c>
      <c r="BM2729" s="170" t="s">
        <v>3304</v>
      </c>
    </row>
    <row r="2730" spans="1:65" s="2" customFormat="1" ht="16.5" customHeight="1">
      <c r="A2730" s="33"/>
      <c r="B2730" s="158"/>
      <c r="C2730" s="205" t="s">
        <v>3305</v>
      </c>
      <c r="D2730" s="205" t="s">
        <v>368</v>
      </c>
      <c r="E2730" s="206" t="s">
        <v>2751</v>
      </c>
      <c r="F2730" s="207" t="s">
        <v>2752</v>
      </c>
      <c r="G2730" s="208" t="s">
        <v>350</v>
      </c>
      <c r="H2730" s="209">
        <v>3</v>
      </c>
      <c r="I2730" s="210"/>
      <c r="J2730" s="209">
        <f t="shared" si="190"/>
        <v>0</v>
      </c>
      <c r="K2730" s="211"/>
      <c r="L2730" s="212"/>
      <c r="M2730" s="213" t="s">
        <v>1</v>
      </c>
      <c r="N2730" s="214" t="s">
        <v>42</v>
      </c>
      <c r="O2730" s="59"/>
      <c r="P2730" s="168">
        <f t="shared" si="191"/>
        <v>0</v>
      </c>
      <c r="Q2730" s="168">
        <v>0</v>
      </c>
      <c r="R2730" s="168">
        <f t="shared" si="192"/>
        <v>0</v>
      </c>
      <c r="S2730" s="168">
        <v>0</v>
      </c>
      <c r="T2730" s="169">
        <f t="shared" si="193"/>
        <v>0</v>
      </c>
      <c r="U2730" s="33"/>
      <c r="V2730" s="33"/>
      <c r="W2730" s="33"/>
      <c r="X2730" s="33"/>
      <c r="Y2730" s="33"/>
      <c r="Z2730" s="33"/>
      <c r="AA2730" s="33"/>
      <c r="AB2730" s="33"/>
      <c r="AC2730" s="33"/>
      <c r="AD2730" s="33"/>
      <c r="AE2730" s="33"/>
      <c r="AR2730" s="170" t="s">
        <v>189</v>
      </c>
      <c r="AT2730" s="170" t="s">
        <v>368</v>
      </c>
      <c r="AU2730" s="170" t="s">
        <v>157</v>
      </c>
      <c r="AY2730" s="18" t="s">
        <v>150</v>
      </c>
      <c r="BE2730" s="171">
        <f t="shared" si="194"/>
        <v>0</v>
      </c>
      <c r="BF2730" s="171">
        <f t="shared" si="195"/>
        <v>0</v>
      </c>
      <c r="BG2730" s="171">
        <f t="shared" si="196"/>
        <v>0</v>
      </c>
      <c r="BH2730" s="171">
        <f t="shared" si="197"/>
        <v>0</v>
      </c>
      <c r="BI2730" s="171">
        <f t="shared" si="198"/>
        <v>0</v>
      </c>
      <c r="BJ2730" s="18" t="s">
        <v>157</v>
      </c>
      <c r="BK2730" s="172">
        <f t="shared" si="199"/>
        <v>0</v>
      </c>
      <c r="BL2730" s="18" t="s">
        <v>156</v>
      </c>
      <c r="BM2730" s="170" t="s">
        <v>3306</v>
      </c>
    </row>
    <row r="2731" spans="1:65" s="2" customFormat="1" ht="24" customHeight="1">
      <c r="A2731" s="33"/>
      <c r="B2731" s="158"/>
      <c r="C2731" s="205" t="s">
        <v>3307</v>
      </c>
      <c r="D2731" s="205" t="s">
        <v>368</v>
      </c>
      <c r="E2731" s="206" t="s">
        <v>2755</v>
      </c>
      <c r="F2731" s="207" t="s">
        <v>2756</v>
      </c>
      <c r="G2731" s="208" t="s">
        <v>2346</v>
      </c>
      <c r="H2731" s="209">
        <v>2</v>
      </c>
      <c r="I2731" s="210"/>
      <c r="J2731" s="209">
        <f t="shared" si="190"/>
        <v>0</v>
      </c>
      <c r="K2731" s="211"/>
      <c r="L2731" s="212"/>
      <c r="M2731" s="213" t="s">
        <v>1</v>
      </c>
      <c r="N2731" s="214" t="s">
        <v>42</v>
      </c>
      <c r="O2731" s="59"/>
      <c r="P2731" s="168">
        <f t="shared" si="191"/>
        <v>0</v>
      </c>
      <c r="Q2731" s="168">
        <v>0</v>
      </c>
      <c r="R2731" s="168">
        <f t="shared" si="192"/>
        <v>0</v>
      </c>
      <c r="S2731" s="168">
        <v>0</v>
      </c>
      <c r="T2731" s="169">
        <f t="shared" si="193"/>
        <v>0</v>
      </c>
      <c r="U2731" s="33"/>
      <c r="V2731" s="33"/>
      <c r="W2731" s="33"/>
      <c r="X2731" s="33"/>
      <c r="Y2731" s="33"/>
      <c r="Z2731" s="33"/>
      <c r="AA2731" s="33"/>
      <c r="AB2731" s="33"/>
      <c r="AC2731" s="33"/>
      <c r="AD2731" s="33"/>
      <c r="AE2731" s="33"/>
      <c r="AR2731" s="170" t="s">
        <v>189</v>
      </c>
      <c r="AT2731" s="170" t="s">
        <v>368</v>
      </c>
      <c r="AU2731" s="170" t="s">
        <v>157</v>
      </c>
      <c r="AY2731" s="18" t="s">
        <v>150</v>
      </c>
      <c r="BE2731" s="171">
        <f t="shared" si="194"/>
        <v>0</v>
      </c>
      <c r="BF2731" s="171">
        <f t="shared" si="195"/>
        <v>0</v>
      </c>
      <c r="BG2731" s="171">
        <f t="shared" si="196"/>
        <v>0</v>
      </c>
      <c r="BH2731" s="171">
        <f t="shared" si="197"/>
        <v>0</v>
      </c>
      <c r="BI2731" s="171">
        <f t="shared" si="198"/>
        <v>0</v>
      </c>
      <c r="BJ2731" s="18" t="s">
        <v>157</v>
      </c>
      <c r="BK2731" s="172">
        <f t="shared" si="199"/>
        <v>0</v>
      </c>
      <c r="BL2731" s="18" t="s">
        <v>156</v>
      </c>
      <c r="BM2731" s="170" t="s">
        <v>3308</v>
      </c>
    </row>
    <row r="2732" spans="1:65" s="13" customFormat="1" ht="11.25">
      <c r="B2732" s="173"/>
      <c r="D2732" s="174" t="s">
        <v>167</v>
      </c>
      <c r="E2732" s="175" t="s">
        <v>1</v>
      </c>
      <c r="F2732" s="176" t="s">
        <v>2758</v>
      </c>
      <c r="H2732" s="175" t="s">
        <v>1</v>
      </c>
      <c r="I2732" s="177"/>
      <c r="L2732" s="173"/>
      <c r="M2732" s="178"/>
      <c r="N2732" s="179"/>
      <c r="O2732" s="179"/>
      <c r="P2732" s="179"/>
      <c r="Q2732" s="179"/>
      <c r="R2732" s="179"/>
      <c r="S2732" s="179"/>
      <c r="T2732" s="180"/>
      <c r="AT2732" s="175" t="s">
        <v>167</v>
      </c>
      <c r="AU2732" s="175" t="s">
        <v>157</v>
      </c>
      <c r="AV2732" s="13" t="s">
        <v>81</v>
      </c>
      <c r="AW2732" s="13" t="s">
        <v>30</v>
      </c>
      <c r="AX2732" s="13" t="s">
        <v>76</v>
      </c>
      <c r="AY2732" s="175" t="s">
        <v>150</v>
      </c>
    </row>
    <row r="2733" spans="1:65" s="13" customFormat="1" ht="11.25">
      <c r="B2733" s="173"/>
      <c r="D2733" s="174" t="s">
        <v>167</v>
      </c>
      <c r="E2733" s="175" t="s">
        <v>1</v>
      </c>
      <c r="F2733" s="176" t="s">
        <v>2759</v>
      </c>
      <c r="H2733" s="175" t="s">
        <v>1</v>
      </c>
      <c r="I2733" s="177"/>
      <c r="L2733" s="173"/>
      <c r="M2733" s="178"/>
      <c r="N2733" s="179"/>
      <c r="O2733" s="179"/>
      <c r="P2733" s="179"/>
      <c r="Q2733" s="179"/>
      <c r="R2733" s="179"/>
      <c r="S2733" s="179"/>
      <c r="T2733" s="180"/>
      <c r="AT2733" s="175" t="s">
        <v>167</v>
      </c>
      <c r="AU2733" s="175" t="s">
        <v>157</v>
      </c>
      <c r="AV2733" s="13" t="s">
        <v>81</v>
      </c>
      <c r="AW2733" s="13" t="s">
        <v>30</v>
      </c>
      <c r="AX2733" s="13" t="s">
        <v>76</v>
      </c>
      <c r="AY2733" s="175" t="s">
        <v>150</v>
      </c>
    </row>
    <row r="2734" spans="1:65" s="13" customFormat="1" ht="11.25">
      <c r="B2734" s="173"/>
      <c r="D2734" s="174" t="s">
        <v>167</v>
      </c>
      <c r="E2734" s="175" t="s">
        <v>1</v>
      </c>
      <c r="F2734" s="176" t="s">
        <v>2760</v>
      </c>
      <c r="H2734" s="175" t="s">
        <v>1</v>
      </c>
      <c r="I2734" s="177"/>
      <c r="L2734" s="173"/>
      <c r="M2734" s="178"/>
      <c r="N2734" s="179"/>
      <c r="O2734" s="179"/>
      <c r="P2734" s="179"/>
      <c r="Q2734" s="179"/>
      <c r="R2734" s="179"/>
      <c r="S2734" s="179"/>
      <c r="T2734" s="180"/>
      <c r="AT2734" s="175" t="s">
        <v>167</v>
      </c>
      <c r="AU2734" s="175" t="s">
        <v>157</v>
      </c>
      <c r="AV2734" s="13" t="s">
        <v>81</v>
      </c>
      <c r="AW2734" s="13" t="s">
        <v>30</v>
      </c>
      <c r="AX2734" s="13" t="s">
        <v>76</v>
      </c>
      <c r="AY2734" s="175" t="s">
        <v>150</v>
      </c>
    </row>
    <row r="2735" spans="1:65" s="14" customFormat="1" ht="11.25">
      <c r="B2735" s="181"/>
      <c r="D2735" s="174" t="s">
        <v>167</v>
      </c>
      <c r="E2735" s="182" t="s">
        <v>1</v>
      </c>
      <c r="F2735" s="183" t="s">
        <v>157</v>
      </c>
      <c r="H2735" s="184">
        <v>2</v>
      </c>
      <c r="I2735" s="185"/>
      <c r="L2735" s="181"/>
      <c r="M2735" s="186"/>
      <c r="N2735" s="187"/>
      <c r="O2735" s="187"/>
      <c r="P2735" s="187"/>
      <c r="Q2735" s="187"/>
      <c r="R2735" s="187"/>
      <c r="S2735" s="187"/>
      <c r="T2735" s="188"/>
      <c r="AT2735" s="182" t="s">
        <v>167</v>
      </c>
      <c r="AU2735" s="182" t="s">
        <v>157</v>
      </c>
      <c r="AV2735" s="14" t="s">
        <v>157</v>
      </c>
      <c r="AW2735" s="14" t="s">
        <v>30</v>
      </c>
      <c r="AX2735" s="14" t="s">
        <v>81</v>
      </c>
      <c r="AY2735" s="182" t="s">
        <v>150</v>
      </c>
    </row>
    <row r="2736" spans="1:65" s="2" customFormat="1" ht="24" customHeight="1">
      <c r="A2736" s="33"/>
      <c r="B2736" s="158"/>
      <c r="C2736" s="205" t="s">
        <v>3309</v>
      </c>
      <c r="D2736" s="205" t="s">
        <v>368</v>
      </c>
      <c r="E2736" s="206" t="s">
        <v>2762</v>
      </c>
      <c r="F2736" s="207" t="s">
        <v>2763</v>
      </c>
      <c r="G2736" s="208" t="s">
        <v>2346</v>
      </c>
      <c r="H2736" s="209">
        <v>1</v>
      </c>
      <c r="I2736" s="210"/>
      <c r="J2736" s="209">
        <f t="shared" ref="J2736:J2749" si="200">ROUND(I2736*H2736,3)</f>
        <v>0</v>
      </c>
      <c r="K2736" s="211"/>
      <c r="L2736" s="212"/>
      <c r="M2736" s="213" t="s">
        <v>1</v>
      </c>
      <c r="N2736" s="214" t="s">
        <v>42</v>
      </c>
      <c r="O2736" s="59"/>
      <c r="P2736" s="168">
        <f t="shared" ref="P2736:P2749" si="201">O2736*H2736</f>
        <v>0</v>
      </c>
      <c r="Q2736" s="168">
        <v>0</v>
      </c>
      <c r="R2736" s="168">
        <f t="shared" ref="R2736:R2749" si="202">Q2736*H2736</f>
        <v>0</v>
      </c>
      <c r="S2736" s="168">
        <v>0</v>
      </c>
      <c r="T2736" s="169">
        <f t="shared" ref="T2736:T2749" si="203">S2736*H2736</f>
        <v>0</v>
      </c>
      <c r="U2736" s="33"/>
      <c r="V2736" s="33"/>
      <c r="W2736" s="33"/>
      <c r="X2736" s="33"/>
      <c r="Y2736" s="33"/>
      <c r="Z2736" s="33"/>
      <c r="AA2736" s="33"/>
      <c r="AB2736" s="33"/>
      <c r="AC2736" s="33"/>
      <c r="AD2736" s="33"/>
      <c r="AE2736" s="33"/>
      <c r="AR2736" s="170" t="s">
        <v>189</v>
      </c>
      <c r="AT2736" s="170" t="s">
        <v>368</v>
      </c>
      <c r="AU2736" s="170" t="s">
        <v>157</v>
      </c>
      <c r="AY2736" s="18" t="s">
        <v>150</v>
      </c>
      <c r="BE2736" s="171">
        <f t="shared" ref="BE2736:BE2749" si="204">IF(N2736="základná",J2736,0)</f>
        <v>0</v>
      </c>
      <c r="BF2736" s="171">
        <f t="shared" ref="BF2736:BF2749" si="205">IF(N2736="znížená",J2736,0)</f>
        <v>0</v>
      </c>
      <c r="BG2736" s="171">
        <f t="shared" ref="BG2736:BG2749" si="206">IF(N2736="zákl. prenesená",J2736,0)</f>
        <v>0</v>
      </c>
      <c r="BH2736" s="171">
        <f t="shared" ref="BH2736:BH2749" si="207">IF(N2736="zníž. prenesená",J2736,0)</f>
        <v>0</v>
      </c>
      <c r="BI2736" s="171">
        <f t="shared" ref="BI2736:BI2749" si="208">IF(N2736="nulová",J2736,0)</f>
        <v>0</v>
      </c>
      <c r="BJ2736" s="18" t="s">
        <v>157</v>
      </c>
      <c r="BK2736" s="172">
        <f t="shared" ref="BK2736:BK2749" si="209">ROUND(I2736*H2736,3)</f>
        <v>0</v>
      </c>
      <c r="BL2736" s="18" t="s">
        <v>156</v>
      </c>
      <c r="BM2736" s="170" t="s">
        <v>3310</v>
      </c>
    </row>
    <row r="2737" spans="1:65" s="2" customFormat="1" ht="16.5" customHeight="1">
      <c r="A2737" s="33"/>
      <c r="B2737" s="158"/>
      <c r="C2737" s="205" t="s">
        <v>3311</v>
      </c>
      <c r="D2737" s="205" t="s">
        <v>368</v>
      </c>
      <c r="E2737" s="206" t="s">
        <v>2766</v>
      </c>
      <c r="F2737" s="207" t="s">
        <v>2767</v>
      </c>
      <c r="G2737" s="208" t="s">
        <v>2346</v>
      </c>
      <c r="H2737" s="209">
        <v>2</v>
      </c>
      <c r="I2737" s="210"/>
      <c r="J2737" s="209">
        <f t="shared" si="200"/>
        <v>0</v>
      </c>
      <c r="K2737" s="211"/>
      <c r="L2737" s="212"/>
      <c r="M2737" s="213" t="s">
        <v>1</v>
      </c>
      <c r="N2737" s="214" t="s">
        <v>42</v>
      </c>
      <c r="O2737" s="59"/>
      <c r="P2737" s="168">
        <f t="shared" si="201"/>
        <v>0</v>
      </c>
      <c r="Q2737" s="168">
        <v>0</v>
      </c>
      <c r="R2737" s="168">
        <f t="shared" si="202"/>
        <v>0</v>
      </c>
      <c r="S2737" s="168">
        <v>0</v>
      </c>
      <c r="T2737" s="169">
        <f t="shared" si="203"/>
        <v>0</v>
      </c>
      <c r="U2737" s="33"/>
      <c r="V2737" s="33"/>
      <c r="W2737" s="33"/>
      <c r="X2737" s="33"/>
      <c r="Y2737" s="33"/>
      <c r="Z2737" s="33"/>
      <c r="AA2737" s="33"/>
      <c r="AB2737" s="33"/>
      <c r="AC2737" s="33"/>
      <c r="AD2737" s="33"/>
      <c r="AE2737" s="33"/>
      <c r="AR2737" s="170" t="s">
        <v>189</v>
      </c>
      <c r="AT2737" s="170" t="s">
        <v>368</v>
      </c>
      <c r="AU2737" s="170" t="s">
        <v>157</v>
      </c>
      <c r="AY2737" s="18" t="s">
        <v>150</v>
      </c>
      <c r="BE2737" s="171">
        <f t="shared" si="204"/>
        <v>0</v>
      </c>
      <c r="BF2737" s="171">
        <f t="shared" si="205"/>
        <v>0</v>
      </c>
      <c r="BG2737" s="171">
        <f t="shared" si="206"/>
        <v>0</v>
      </c>
      <c r="BH2737" s="171">
        <f t="shared" si="207"/>
        <v>0</v>
      </c>
      <c r="BI2737" s="171">
        <f t="shared" si="208"/>
        <v>0</v>
      </c>
      <c r="BJ2737" s="18" t="s">
        <v>157</v>
      </c>
      <c r="BK2737" s="172">
        <f t="shared" si="209"/>
        <v>0</v>
      </c>
      <c r="BL2737" s="18" t="s">
        <v>156</v>
      </c>
      <c r="BM2737" s="170" t="s">
        <v>3312</v>
      </c>
    </row>
    <row r="2738" spans="1:65" s="2" customFormat="1" ht="24" customHeight="1">
      <c r="A2738" s="33"/>
      <c r="B2738" s="158"/>
      <c r="C2738" s="205" t="s">
        <v>3313</v>
      </c>
      <c r="D2738" s="205" t="s">
        <v>368</v>
      </c>
      <c r="E2738" s="206" t="s">
        <v>2770</v>
      </c>
      <c r="F2738" s="207" t="s">
        <v>2771</v>
      </c>
      <c r="G2738" s="208" t="s">
        <v>2346</v>
      </c>
      <c r="H2738" s="209">
        <v>2</v>
      </c>
      <c r="I2738" s="210"/>
      <c r="J2738" s="209">
        <f t="shared" si="200"/>
        <v>0</v>
      </c>
      <c r="K2738" s="211"/>
      <c r="L2738" s="212"/>
      <c r="M2738" s="213" t="s">
        <v>1</v>
      </c>
      <c r="N2738" s="214" t="s">
        <v>42</v>
      </c>
      <c r="O2738" s="59"/>
      <c r="P2738" s="168">
        <f t="shared" si="201"/>
        <v>0</v>
      </c>
      <c r="Q2738" s="168">
        <v>0</v>
      </c>
      <c r="R2738" s="168">
        <f t="shared" si="202"/>
        <v>0</v>
      </c>
      <c r="S2738" s="168">
        <v>0</v>
      </c>
      <c r="T2738" s="169">
        <f t="shared" si="203"/>
        <v>0</v>
      </c>
      <c r="U2738" s="33"/>
      <c r="V2738" s="33"/>
      <c r="W2738" s="33"/>
      <c r="X2738" s="33"/>
      <c r="Y2738" s="33"/>
      <c r="Z2738" s="33"/>
      <c r="AA2738" s="33"/>
      <c r="AB2738" s="33"/>
      <c r="AC2738" s="33"/>
      <c r="AD2738" s="33"/>
      <c r="AE2738" s="33"/>
      <c r="AR2738" s="170" t="s">
        <v>189</v>
      </c>
      <c r="AT2738" s="170" t="s">
        <v>368</v>
      </c>
      <c r="AU2738" s="170" t="s">
        <v>157</v>
      </c>
      <c r="AY2738" s="18" t="s">
        <v>150</v>
      </c>
      <c r="BE2738" s="171">
        <f t="shared" si="204"/>
        <v>0</v>
      </c>
      <c r="BF2738" s="171">
        <f t="shared" si="205"/>
        <v>0</v>
      </c>
      <c r="BG2738" s="171">
        <f t="shared" si="206"/>
        <v>0</v>
      </c>
      <c r="BH2738" s="171">
        <f t="shared" si="207"/>
        <v>0</v>
      </c>
      <c r="BI2738" s="171">
        <f t="shared" si="208"/>
        <v>0</v>
      </c>
      <c r="BJ2738" s="18" t="s">
        <v>157</v>
      </c>
      <c r="BK2738" s="172">
        <f t="shared" si="209"/>
        <v>0</v>
      </c>
      <c r="BL2738" s="18" t="s">
        <v>156</v>
      </c>
      <c r="BM2738" s="170" t="s">
        <v>3314</v>
      </c>
    </row>
    <row r="2739" spans="1:65" s="2" customFormat="1" ht="24" customHeight="1">
      <c r="A2739" s="33"/>
      <c r="B2739" s="158"/>
      <c r="C2739" s="205" t="s">
        <v>3315</v>
      </c>
      <c r="D2739" s="205" t="s">
        <v>368</v>
      </c>
      <c r="E2739" s="206" t="s">
        <v>2774</v>
      </c>
      <c r="F2739" s="207" t="s">
        <v>2775</v>
      </c>
      <c r="G2739" s="208" t="s">
        <v>2346</v>
      </c>
      <c r="H2739" s="209">
        <v>8</v>
      </c>
      <c r="I2739" s="210"/>
      <c r="J2739" s="209">
        <f t="shared" si="200"/>
        <v>0</v>
      </c>
      <c r="K2739" s="211"/>
      <c r="L2739" s="212"/>
      <c r="M2739" s="213" t="s">
        <v>1</v>
      </c>
      <c r="N2739" s="214" t="s">
        <v>42</v>
      </c>
      <c r="O2739" s="59"/>
      <c r="P2739" s="168">
        <f t="shared" si="201"/>
        <v>0</v>
      </c>
      <c r="Q2739" s="168">
        <v>0</v>
      </c>
      <c r="R2739" s="168">
        <f t="shared" si="202"/>
        <v>0</v>
      </c>
      <c r="S2739" s="168">
        <v>0</v>
      </c>
      <c r="T2739" s="169">
        <f t="shared" si="203"/>
        <v>0</v>
      </c>
      <c r="U2739" s="33"/>
      <c r="V2739" s="33"/>
      <c r="W2739" s="33"/>
      <c r="X2739" s="33"/>
      <c r="Y2739" s="33"/>
      <c r="Z2739" s="33"/>
      <c r="AA2739" s="33"/>
      <c r="AB2739" s="33"/>
      <c r="AC2739" s="33"/>
      <c r="AD2739" s="33"/>
      <c r="AE2739" s="33"/>
      <c r="AR2739" s="170" t="s">
        <v>189</v>
      </c>
      <c r="AT2739" s="170" t="s">
        <v>368</v>
      </c>
      <c r="AU2739" s="170" t="s">
        <v>157</v>
      </c>
      <c r="AY2739" s="18" t="s">
        <v>150</v>
      </c>
      <c r="BE2739" s="171">
        <f t="shared" si="204"/>
        <v>0</v>
      </c>
      <c r="BF2739" s="171">
        <f t="shared" si="205"/>
        <v>0</v>
      </c>
      <c r="BG2739" s="171">
        <f t="shared" si="206"/>
        <v>0</v>
      </c>
      <c r="BH2739" s="171">
        <f t="shared" si="207"/>
        <v>0</v>
      </c>
      <c r="BI2739" s="171">
        <f t="shared" si="208"/>
        <v>0</v>
      </c>
      <c r="BJ2739" s="18" t="s">
        <v>157</v>
      </c>
      <c r="BK2739" s="172">
        <f t="shared" si="209"/>
        <v>0</v>
      </c>
      <c r="BL2739" s="18" t="s">
        <v>156</v>
      </c>
      <c r="BM2739" s="170" t="s">
        <v>3316</v>
      </c>
    </row>
    <row r="2740" spans="1:65" s="2" customFormat="1" ht="16.5" customHeight="1">
      <c r="A2740" s="33"/>
      <c r="B2740" s="158"/>
      <c r="C2740" s="205" t="s">
        <v>3317</v>
      </c>
      <c r="D2740" s="205" t="s">
        <v>368</v>
      </c>
      <c r="E2740" s="206" t="s">
        <v>2778</v>
      </c>
      <c r="F2740" s="207" t="s">
        <v>2779</v>
      </c>
      <c r="G2740" s="208" t="s">
        <v>350</v>
      </c>
      <c r="H2740" s="209">
        <v>2</v>
      </c>
      <c r="I2740" s="210"/>
      <c r="J2740" s="209">
        <f t="shared" si="200"/>
        <v>0</v>
      </c>
      <c r="K2740" s="211"/>
      <c r="L2740" s="212"/>
      <c r="M2740" s="213" t="s">
        <v>1</v>
      </c>
      <c r="N2740" s="214" t="s">
        <v>42</v>
      </c>
      <c r="O2740" s="59"/>
      <c r="P2740" s="168">
        <f t="shared" si="201"/>
        <v>0</v>
      </c>
      <c r="Q2740" s="168">
        <v>0</v>
      </c>
      <c r="R2740" s="168">
        <f t="shared" si="202"/>
        <v>0</v>
      </c>
      <c r="S2740" s="168">
        <v>0</v>
      </c>
      <c r="T2740" s="169">
        <f t="shared" si="203"/>
        <v>0</v>
      </c>
      <c r="U2740" s="33"/>
      <c r="V2740" s="33"/>
      <c r="W2740" s="33"/>
      <c r="X2740" s="33"/>
      <c r="Y2740" s="33"/>
      <c r="Z2740" s="33"/>
      <c r="AA2740" s="33"/>
      <c r="AB2740" s="33"/>
      <c r="AC2740" s="33"/>
      <c r="AD2740" s="33"/>
      <c r="AE2740" s="33"/>
      <c r="AR2740" s="170" t="s">
        <v>189</v>
      </c>
      <c r="AT2740" s="170" t="s">
        <v>368</v>
      </c>
      <c r="AU2740" s="170" t="s">
        <v>157</v>
      </c>
      <c r="AY2740" s="18" t="s">
        <v>150</v>
      </c>
      <c r="BE2740" s="171">
        <f t="shared" si="204"/>
        <v>0</v>
      </c>
      <c r="BF2740" s="171">
        <f t="shared" si="205"/>
        <v>0</v>
      </c>
      <c r="BG2740" s="171">
        <f t="shared" si="206"/>
        <v>0</v>
      </c>
      <c r="BH2740" s="171">
        <f t="shared" si="207"/>
        <v>0</v>
      </c>
      <c r="BI2740" s="171">
        <f t="shared" si="208"/>
        <v>0</v>
      </c>
      <c r="BJ2740" s="18" t="s">
        <v>157</v>
      </c>
      <c r="BK2740" s="172">
        <f t="shared" si="209"/>
        <v>0</v>
      </c>
      <c r="BL2740" s="18" t="s">
        <v>156</v>
      </c>
      <c r="BM2740" s="170" t="s">
        <v>3318</v>
      </c>
    </row>
    <row r="2741" spans="1:65" s="2" customFormat="1" ht="16.5" customHeight="1">
      <c r="A2741" s="33"/>
      <c r="B2741" s="158"/>
      <c r="C2741" s="205" t="s">
        <v>3319</v>
      </c>
      <c r="D2741" s="205" t="s">
        <v>368</v>
      </c>
      <c r="E2741" s="206" t="s">
        <v>2782</v>
      </c>
      <c r="F2741" s="207" t="s">
        <v>2783</v>
      </c>
      <c r="G2741" s="208" t="s">
        <v>350</v>
      </c>
      <c r="H2741" s="209">
        <v>2</v>
      </c>
      <c r="I2741" s="210"/>
      <c r="J2741" s="209">
        <f t="shared" si="200"/>
        <v>0</v>
      </c>
      <c r="K2741" s="211"/>
      <c r="L2741" s="212"/>
      <c r="M2741" s="213" t="s">
        <v>1</v>
      </c>
      <c r="N2741" s="214" t="s">
        <v>42</v>
      </c>
      <c r="O2741" s="59"/>
      <c r="P2741" s="168">
        <f t="shared" si="201"/>
        <v>0</v>
      </c>
      <c r="Q2741" s="168">
        <v>0</v>
      </c>
      <c r="R2741" s="168">
        <f t="shared" si="202"/>
        <v>0</v>
      </c>
      <c r="S2741" s="168">
        <v>0</v>
      </c>
      <c r="T2741" s="169">
        <f t="shared" si="203"/>
        <v>0</v>
      </c>
      <c r="U2741" s="33"/>
      <c r="V2741" s="33"/>
      <c r="W2741" s="33"/>
      <c r="X2741" s="33"/>
      <c r="Y2741" s="33"/>
      <c r="Z2741" s="33"/>
      <c r="AA2741" s="33"/>
      <c r="AB2741" s="33"/>
      <c r="AC2741" s="33"/>
      <c r="AD2741" s="33"/>
      <c r="AE2741" s="33"/>
      <c r="AR2741" s="170" t="s">
        <v>189</v>
      </c>
      <c r="AT2741" s="170" t="s">
        <v>368</v>
      </c>
      <c r="AU2741" s="170" t="s">
        <v>157</v>
      </c>
      <c r="AY2741" s="18" t="s">
        <v>150</v>
      </c>
      <c r="BE2741" s="171">
        <f t="shared" si="204"/>
        <v>0</v>
      </c>
      <c r="BF2741" s="171">
        <f t="shared" si="205"/>
        <v>0</v>
      </c>
      <c r="BG2741" s="171">
        <f t="shared" si="206"/>
        <v>0</v>
      </c>
      <c r="BH2741" s="171">
        <f t="shared" si="207"/>
        <v>0</v>
      </c>
      <c r="BI2741" s="171">
        <f t="shared" si="208"/>
        <v>0</v>
      </c>
      <c r="BJ2741" s="18" t="s">
        <v>157</v>
      </c>
      <c r="BK2741" s="172">
        <f t="shared" si="209"/>
        <v>0</v>
      </c>
      <c r="BL2741" s="18" t="s">
        <v>156</v>
      </c>
      <c r="BM2741" s="170" t="s">
        <v>3320</v>
      </c>
    </row>
    <row r="2742" spans="1:65" s="2" customFormat="1" ht="16.5" customHeight="1">
      <c r="A2742" s="33"/>
      <c r="B2742" s="158"/>
      <c r="C2742" s="205" t="s">
        <v>3321</v>
      </c>
      <c r="D2742" s="205" t="s">
        <v>368</v>
      </c>
      <c r="E2742" s="206" t="s">
        <v>2786</v>
      </c>
      <c r="F2742" s="207" t="s">
        <v>2787</v>
      </c>
      <c r="G2742" s="208" t="s">
        <v>350</v>
      </c>
      <c r="H2742" s="209">
        <v>1</v>
      </c>
      <c r="I2742" s="210"/>
      <c r="J2742" s="209">
        <f t="shared" si="200"/>
        <v>0</v>
      </c>
      <c r="K2742" s="211"/>
      <c r="L2742" s="212"/>
      <c r="M2742" s="213" t="s">
        <v>1</v>
      </c>
      <c r="N2742" s="214" t="s">
        <v>42</v>
      </c>
      <c r="O2742" s="59"/>
      <c r="P2742" s="168">
        <f t="shared" si="201"/>
        <v>0</v>
      </c>
      <c r="Q2742" s="168">
        <v>0</v>
      </c>
      <c r="R2742" s="168">
        <f t="shared" si="202"/>
        <v>0</v>
      </c>
      <c r="S2742" s="168">
        <v>0</v>
      </c>
      <c r="T2742" s="169">
        <f t="shared" si="203"/>
        <v>0</v>
      </c>
      <c r="U2742" s="33"/>
      <c r="V2742" s="33"/>
      <c r="W2742" s="33"/>
      <c r="X2742" s="33"/>
      <c r="Y2742" s="33"/>
      <c r="Z2742" s="33"/>
      <c r="AA2742" s="33"/>
      <c r="AB2742" s="33"/>
      <c r="AC2742" s="33"/>
      <c r="AD2742" s="33"/>
      <c r="AE2742" s="33"/>
      <c r="AR2742" s="170" t="s">
        <v>189</v>
      </c>
      <c r="AT2742" s="170" t="s">
        <v>368</v>
      </c>
      <c r="AU2742" s="170" t="s">
        <v>157</v>
      </c>
      <c r="AY2742" s="18" t="s">
        <v>150</v>
      </c>
      <c r="BE2742" s="171">
        <f t="shared" si="204"/>
        <v>0</v>
      </c>
      <c r="BF2742" s="171">
        <f t="shared" si="205"/>
        <v>0</v>
      </c>
      <c r="BG2742" s="171">
        <f t="shared" si="206"/>
        <v>0</v>
      </c>
      <c r="BH2742" s="171">
        <f t="shared" si="207"/>
        <v>0</v>
      </c>
      <c r="BI2742" s="171">
        <f t="shared" si="208"/>
        <v>0</v>
      </c>
      <c r="BJ2742" s="18" t="s">
        <v>157</v>
      </c>
      <c r="BK2742" s="172">
        <f t="shared" si="209"/>
        <v>0</v>
      </c>
      <c r="BL2742" s="18" t="s">
        <v>156</v>
      </c>
      <c r="BM2742" s="170" t="s">
        <v>3322</v>
      </c>
    </row>
    <row r="2743" spans="1:65" s="2" customFormat="1" ht="16.5" customHeight="1">
      <c r="A2743" s="33"/>
      <c r="B2743" s="158"/>
      <c r="C2743" s="205" t="s">
        <v>3323</v>
      </c>
      <c r="D2743" s="205" t="s">
        <v>368</v>
      </c>
      <c r="E2743" s="206" t="s">
        <v>2790</v>
      </c>
      <c r="F2743" s="207" t="s">
        <v>2791</v>
      </c>
      <c r="G2743" s="208" t="s">
        <v>350</v>
      </c>
      <c r="H2743" s="209">
        <v>2</v>
      </c>
      <c r="I2743" s="210"/>
      <c r="J2743" s="209">
        <f t="shared" si="200"/>
        <v>0</v>
      </c>
      <c r="K2743" s="211"/>
      <c r="L2743" s="212"/>
      <c r="M2743" s="213" t="s">
        <v>1</v>
      </c>
      <c r="N2743" s="214" t="s">
        <v>42</v>
      </c>
      <c r="O2743" s="59"/>
      <c r="P2743" s="168">
        <f t="shared" si="201"/>
        <v>0</v>
      </c>
      <c r="Q2743" s="168">
        <v>0</v>
      </c>
      <c r="R2743" s="168">
        <f t="shared" si="202"/>
        <v>0</v>
      </c>
      <c r="S2743" s="168">
        <v>0</v>
      </c>
      <c r="T2743" s="169">
        <f t="shared" si="203"/>
        <v>0</v>
      </c>
      <c r="U2743" s="33"/>
      <c r="V2743" s="33"/>
      <c r="W2743" s="33"/>
      <c r="X2743" s="33"/>
      <c r="Y2743" s="33"/>
      <c r="Z2743" s="33"/>
      <c r="AA2743" s="33"/>
      <c r="AB2743" s="33"/>
      <c r="AC2743" s="33"/>
      <c r="AD2743" s="33"/>
      <c r="AE2743" s="33"/>
      <c r="AR2743" s="170" t="s">
        <v>189</v>
      </c>
      <c r="AT2743" s="170" t="s">
        <v>368</v>
      </c>
      <c r="AU2743" s="170" t="s">
        <v>157</v>
      </c>
      <c r="AY2743" s="18" t="s">
        <v>150</v>
      </c>
      <c r="BE2743" s="171">
        <f t="shared" si="204"/>
        <v>0</v>
      </c>
      <c r="BF2743" s="171">
        <f t="shared" si="205"/>
        <v>0</v>
      </c>
      <c r="BG2743" s="171">
        <f t="shared" si="206"/>
        <v>0</v>
      </c>
      <c r="BH2743" s="171">
        <f t="shared" si="207"/>
        <v>0</v>
      </c>
      <c r="BI2743" s="171">
        <f t="shared" si="208"/>
        <v>0</v>
      </c>
      <c r="BJ2743" s="18" t="s">
        <v>157</v>
      </c>
      <c r="BK2743" s="172">
        <f t="shared" si="209"/>
        <v>0</v>
      </c>
      <c r="BL2743" s="18" t="s">
        <v>156</v>
      </c>
      <c r="BM2743" s="170" t="s">
        <v>3324</v>
      </c>
    </row>
    <row r="2744" spans="1:65" s="2" customFormat="1" ht="24" customHeight="1">
      <c r="A2744" s="33"/>
      <c r="B2744" s="158"/>
      <c r="C2744" s="205" t="s">
        <v>3325</v>
      </c>
      <c r="D2744" s="205" t="s">
        <v>368</v>
      </c>
      <c r="E2744" s="206" t="s">
        <v>2794</v>
      </c>
      <c r="F2744" s="207" t="s">
        <v>2795</v>
      </c>
      <c r="G2744" s="208" t="s">
        <v>2346</v>
      </c>
      <c r="H2744" s="209">
        <v>1</v>
      </c>
      <c r="I2744" s="210"/>
      <c r="J2744" s="209">
        <f t="shared" si="200"/>
        <v>0</v>
      </c>
      <c r="K2744" s="211"/>
      <c r="L2744" s="212"/>
      <c r="M2744" s="213" t="s">
        <v>1</v>
      </c>
      <c r="N2744" s="214" t="s">
        <v>42</v>
      </c>
      <c r="O2744" s="59"/>
      <c r="P2744" s="168">
        <f t="shared" si="201"/>
        <v>0</v>
      </c>
      <c r="Q2744" s="168">
        <v>0</v>
      </c>
      <c r="R2744" s="168">
        <f t="shared" si="202"/>
        <v>0</v>
      </c>
      <c r="S2744" s="168">
        <v>0</v>
      </c>
      <c r="T2744" s="169">
        <f t="shared" si="203"/>
        <v>0</v>
      </c>
      <c r="U2744" s="33"/>
      <c r="V2744" s="33"/>
      <c r="W2744" s="33"/>
      <c r="X2744" s="33"/>
      <c r="Y2744" s="33"/>
      <c r="Z2744" s="33"/>
      <c r="AA2744" s="33"/>
      <c r="AB2744" s="33"/>
      <c r="AC2744" s="33"/>
      <c r="AD2744" s="33"/>
      <c r="AE2744" s="33"/>
      <c r="AR2744" s="170" t="s">
        <v>189</v>
      </c>
      <c r="AT2744" s="170" t="s">
        <v>368</v>
      </c>
      <c r="AU2744" s="170" t="s">
        <v>157</v>
      </c>
      <c r="AY2744" s="18" t="s">
        <v>150</v>
      </c>
      <c r="BE2744" s="171">
        <f t="shared" si="204"/>
        <v>0</v>
      </c>
      <c r="BF2744" s="171">
        <f t="shared" si="205"/>
        <v>0</v>
      </c>
      <c r="BG2744" s="171">
        <f t="shared" si="206"/>
        <v>0</v>
      </c>
      <c r="BH2744" s="171">
        <f t="shared" si="207"/>
        <v>0</v>
      </c>
      <c r="BI2744" s="171">
        <f t="shared" si="208"/>
        <v>0</v>
      </c>
      <c r="BJ2744" s="18" t="s">
        <v>157</v>
      </c>
      <c r="BK2744" s="172">
        <f t="shared" si="209"/>
        <v>0</v>
      </c>
      <c r="BL2744" s="18" t="s">
        <v>156</v>
      </c>
      <c r="BM2744" s="170" t="s">
        <v>3326</v>
      </c>
    </row>
    <row r="2745" spans="1:65" s="2" customFormat="1" ht="24" customHeight="1">
      <c r="A2745" s="33"/>
      <c r="B2745" s="158"/>
      <c r="C2745" s="205" t="s">
        <v>3327</v>
      </c>
      <c r="D2745" s="205" t="s">
        <v>368</v>
      </c>
      <c r="E2745" s="206" t="s">
        <v>2798</v>
      </c>
      <c r="F2745" s="207" t="s">
        <v>2799</v>
      </c>
      <c r="G2745" s="208" t="s">
        <v>2346</v>
      </c>
      <c r="H2745" s="209">
        <v>1</v>
      </c>
      <c r="I2745" s="210"/>
      <c r="J2745" s="209">
        <f t="shared" si="200"/>
        <v>0</v>
      </c>
      <c r="K2745" s="211"/>
      <c r="L2745" s="212"/>
      <c r="M2745" s="213" t="s">
        <v>1</v>
      </c>
      <c r="N2745" s="214" t="s">
        <v>42</v>
      </c>
      <c r="O2745" s="59"/>
      <c r="P2745" s="168">
        <f t="shared" si="201"/>
        <v>0</v>
      </c>
      <c r="Q2745" s="168">
        <v>0</v>
      </c>
      <c r="R2745" s="168">
        <f t="shared" si="202"/>
        <v>0</v>
      </c>
      <c r="S2745" s="168">
        <v>0</v>
      </c>
      <c r="T2745" s="169">
        <f t="shared" si="203"/>
        <v>0</v>
      </c>
      <c r="U2745" s="33"/>
      <c r="V2745" s="33"/>
      <c r="W2745" s="33"/>
      <c r="X2745" s="33"/>
      <c r="Y2745" s="33"/>
      <c r="Z2745" s="33"/>
      <c r="AA2745" s="33"/>
      <c r="AB2745" s="33"/>
      <c r="AC2745" s="33"/>
      <c r="AD2745" s="33"/>
      <c r="AE2745" s="33"/>
      <c r="AR2745" s="170" t="s">
        <v>189</v>
      </c>
      <c r="AT2745" s="170" t="s">
        <v>368</v>
      </c>
      <c r="AU2745" s="170" t="s">
        <v>157</v>
      </c>
      <c r="AY2745" s="18" t="s">
        <v>150</v>
      </c>
      <c r="BE2745" s="171">
        <f t="shared" si="204"/>
        <v>0</v>
      </c>
      <c r="BF2745" s="171">
        <f t="shared" si="205"/>
        <v>0</v>
      </c>
      <c r="BG2745" s="171">
        <f t="shared" si="206"/>
        <v>0</v>
      </c>
      <c r="BH2745" s="171">
        <f t="shared" si="207"/>
        <v>0</v>
      </c>
      <c r="BI2745" s="171">
        <f t="shared" si="208"/>
        <v>0</v>
      </c>
      <c r="BJ2745" s="18" t="s">
        <v>157</v>
      </c>
      <c r="BK2745" s="172">
        <f t="shared" si="209"/>
        <v>0</v>
      </c>
      <c r="BL2745" s="18" t="s">
        <v>156</v>
      </c>
      <c r="BM2745" s="170" t="s">
        <v>3328</v>
      </c>
    </row>
    <row r="2746" spans="1:65" s="2" customFormat="1" ht="16.5" customHeight="1">
      <c r="A2746" s="33"/>
      <c r="B2746" s="158"/>
      <c r="C2746" s="205" t="s">
        <v>3329</v>
      </c>
      <c r="D2746" s="205" t="s">
        <v>368</v>
      </c>
      <c r="E2746" s="206" t="s">
        <v>2802</v>
      </c>
      <c r="F2746" s="207" t="s">
        <v>2803</v>
      </c>
      <c r="G2746" s="208" t="s">
        <v>350</v>
      </c>
      <c r="H2746" s="209">
        <v>1</v>
      </c>
      <c r="I2746" s="210"/>
      <c r="J2746" s="209">
        <f t="shared" si="200"/>
        <v>0</v>
      </c>
      <c r="K2746" s="211"/>
      <c r="L2746" s="212"/>
      <c r="M2746" s="213" t="s">
        <v>1</v>
      </c>
      <c r="N2746" s="214" t="s">
        <v>42</v>
      </c>
      <c r="O2746" s="59"/>
      <c r="P2746" s="168">
        <f t="shared" si="201"/>
        <v>0</v>
      </c>
      <c r="Q2746" s="168">
        <v>0</v>
      </c>
      <c r="R2746" s="168">
        <f t="shared" si="202"/>
        <v>0</v>
      </c>
      <c r="S2746" s="168">
        <v>0</v>
      </c>
      <c r="T2746" s="169">
        <f t="shared" si="203"/>
        <v>0</v>
      </c>
      <c r="U2746" s="33"/>
      <c r="V2746" s="33"/>
      <c r="W2746" s="33"/>
      <c r="X2746" s="33"/>
      <c r="Y2746" s="33"/>
      <c r="Z2746" s="33"/>
      <c r="AA2746" s="33"/>
      <c r="AB2746" s="33"/>
      <c r="AC2746" s="33"/>
      <c r="AD2746" s="33"/>
      <c r="AE2746" s="33"/>
      <c r="AR2746" s="170" t="s">
        <v>189</v>
      </c>
      <c r="AT2746" s="170" t="s">
        <v>368</v>
      </c>
      <c r="AU2746" s="170" t="s">
        <v>157</v>
      </c>
      <c r="AY2746" s="18" t="s">
        <v>150</v>
      </c>
      <c r="BE2746" s="171">
        <f t="shared" si="204"/>
        <v>0</v>
      </c>
      <c r="BF2746" s="171">
        <f t="shared" si="205"/>
        <v>0</v>
      </c>
      <c r="BG2746" s="171">
        <f t="shared" si="206"/>
        <v>0</v>
      </c>
      <c r="BH2746" s="171">
        <f t="shared" si="207"/>
        <v>0</v>
      </c>
      <c r="BI2746" s="171">
        <f t="shared" si="208"/>
        <v>0</v>
      </c>
      <c r="BJ2746" s="18" t="s">
        <v>157</v>
      </c>
      <c r="BK2746" s="172">
        <f t="shared" si="209"/>
        <v>0</v>
      </c>
      <c r="BL2746" s="18" t="s">
        <v>156</v>
      </c>
      <c r="BM2746" s="170" t="s">
        <v>3330</v>
      </c>
    </row>
    <row r="2747" spans="1:65" s="2" customFormat="1" ht="16.5" customHeight="1">
      <c r="A2747" s="33"/>
      <c r="B2747" s="158"/>
      <c r="C2747" s="205" t="s">
        <v>3331</v>
      </c>
      <c r="D2747" s="205" t="s">
        <v>368</v>
      </c>
      <c r="E2747" s="206" t="s">
        <v>2806</v>
      </c>
      <c r="F2747" s="207" t="s">
        <v>2807</v>
      </c>
      <c r="G2747" s="208" t="s">
        <v>350</v>
      </c>
      <c r="H2747" s="209">
        <v>1</v>
      </c>
      <c r="I2747" s="210"/>
      <c r="J2747" s="209">
        <f t="shared" si="200"/>
        <v>0</v>
      </c>
      <c r="K2747" s="211"/>
      <c r="L2747" s="212"/>
      <c r="M2747" s="213" t="s">
        <v>1</v>
      </c>
      <c r="N2747" s="214" t="s">
        <v>42</v>
      </c>
      <c r="O2747" s="59"/>
      <c r="P2747" s="168">
        <f t="shared" si="201"/>
        <v>0</v>
      </c>
      <c r="Q2747" s="168">
        <v>0</v>
      </c>
      <c r="R2747" s="168">
        <f t="shared" si="202"/>
        <v>0</v>
      </c>
      <c r="S2747" s="168">
        <v>0</v>
      </c>
      <c r="T2747" s="169">
        <f t="shared" si="203"/>
        <v>0</v>
      </c>
      <c r="U2747" s="33"/>
      <c r="V2747" s="33"/>
      <c r="W2747" s="33"/>
      <c r="X2747" s="33"/>
      <c r="Y2747" s="33"/>
      <c r="Z2747" s="33"/>
      <c r="AA2747" s="33"/>
      <c r="AB2747" s="33"/>
      <c r="AC2747" s="33"/>
      <c r="AD2747" s="33"/>
      <c r="AE2747" s="33"/>
      <c r="AR2747" s="170" t="s">
        <v>189</v>
      </c>
      <c r="AT2747" s="170" t="s">
        <v>368</v>
      </c>
      <c r="AU2747" s="170" t="s">
        <v>157</v>
      </c>
      <c r="AY2747" s="18" t="s">
        <v>150</v>
      </c>
      <c r="BE2747" s="171">
        <f t="shared" si="204"/>
        <v>0</v>
      </c>
      <c r="BF2747" s="171">
        <f t="shared" si="205"/>
        <v>0</v>
      </c>
      <c r="BG2747" s="171">
        <f t="shared" si="206"/>
        <v>0</v>
      </c>
      <c r="BH2747" s="171">
        <f t="shared" si="207"/>
        <v>0</v>
      </c>
      <c r="BI2747" s="171">
        <f t="shared" si="208"/>
        <v>0</v>
      </c>
      <c r="BJ2747" s="18" t="s">
        <v>157</v>
      </c>
      <c r="BK2747" s="172">
        <f t="shared" si="209"/>
        <v>0</v>
      </c>
      <c r="BL2747" s="18" t="s">
        <v>156</v>
      </c>
      <c r="BM2747" s="170" t="s">
        <v>3332</v>
      </c>
    </row>
    <row r="2748" spans="1:65" s="2" customFormat="1" ht="16.5" customHeight="1">
      <c r="A2748" s="33"/>
      <c r="B2748" s="158"/>
      <c r="C2748" s="205" t="s">
        <v>3333</v>
      </c>
      <c r="D2748" s="205" t="s">
        <v>368</v>
      </c>
      <c r="E2748" s="206" t="s">
        <v>2810</v>
      </c>
      <c r="F2748" s="207" t="s">
        <v>2811</v>
      </c>
      <c r="G2748" s="208" t="s">
        <v>350</v>
      </c>
      <c r="H2748" s="209">
        <v>1</v>
      </c>
      <c r="I2748" s="210"/>
      <c r="J2748" s="209">
        <f t="shared" si="200"/>
        <v>0</v>
      </c>
      <c r="K2748" s="211"/>
      <c r="L2748" s="212"/>
      <c r="M2748" s="213" t="s">
        <v>1</v>
      </c>
      <c r="N2748" s="214" t="s">
        <v>42</v>
      </c>
      <c r="O2748" s="59"/>
      <c r="P2748" s="168">
        <f t="shared" si="201"/>
        <v>0</v>
      </c>
      <c r="Q2748" s="168">
        <v>0</v>
      </c>
      <c r="R2748" s="168">
        <f t="shared" si="202"/>
        <v>0</v>
      </c>
      <c r="S2748" s="168">
        <v>0</v>
      </c>
      <c r="T2748" s="169">
        <f t="shared" si="203"/>
        <v>0</v>
      </c>
      <c r="U2748" s="33"/>
      <c r="V2748" s="33"/>
      <c r="W2748" s="33"/>
      <c r="X2748" s="33"/>
      <c r="Y2748" s="33"/>
      <c r="Z2748" s="33"/>
      <c r="AA2748" s="33"/>
      <c r="AB2748" s="33"/>
      <c r="AC2748" s="33"/>
      <c r="AD2748" s="33"/>
      <c r="AE2748" s="33"/>
      <c r="AR2748" s="170" t="s">
        <v>189</v>
      </c>
      <c r="AT2748" s="170" t="s">
        <v>368</v>
      </c>
      <c r="AU2748" s="170" t="s">
        <v>157</v>
      </c>
      <c r="AY2748" s="18" t="s">
        <v>150</v>
      </c>
      <c r="BE2748" s="171">
        <f t="shared" si="204"/>
        <v>0</v>
      </c>
      <c r="BF2748" s="171">
        <f t="shared" si="205"/>
        <v>0</v>
      </c>
      <c r="BG2748" s="171">
        <f t="shared" si="206"/>
        <v>0</v>
      </c>
      <c r="BH2748" s="171">
        <f t="shared" si="207"/>
        <v>0</v>
      </c>
      <c r="BI2748" s="171">
        <f t="shared" si="208"/>
        <v>0</v>
      </c>
      <c r="BJ2748" s="18" t="s">
        <v>157</v>
      </c>
      <c r="BK2748" s="172">
        <f t="shared" si="209"/>
        <v>0</v>
      </c>
      <c r="BL2748" s="18" t="s">
        <v>156</v>
      </c>
      <c r="BM2748" s="170" t="s">
        <v>3334</v>
      </c>
    </row>
    <row r="2749" spans="1:65" s="2" customFormat="1" ht="16.5" customHeight="1">
      <c r="A2749" s="33"/>
      <c r="B2749" s="158"/>
      <c r="C2749" s="205" t="s">
        <v>3335</v>
      </c>
      <c r="D2749" s="205" t="s">
        <v>368</v>
      </c>
      <c r="E2749" s="206" t="s">
        <v>2814</v>
      </c>
      <c r="F2749" s="207" t="s">
        <v>2815</v>
      </c>
      <c r="G2749" s="208" t="s">
        <v>2346</v>
      </c>
      <c r="H2749" s="209">
        <v>2</v>
      </c>
      <c r="I2749" s="210"/>
      <c r="J2749" s="209">
        <f t="shared" si="200"/>
        <v>0</v>
      </c>
      <c r="K2749" s="211"/>
      <c r="L2749" s="212"/>
      <c r="M2749" s="213" t="s">
        <v>1</v>
      </c>
      <c r="N2749" s="214" t="s">
        <v>42</v>
      </c>
      <c r="O2749" s="59"/>
      <c r="P2749" s="168">
        <f t="shared" si="201"/>
        <v>0</v>
      </c>
      <c r="Q2749" s="168">
        <v>0</v>
      </c>
      <c r="R2749" s="168">
        <f t="shared" si="202"/>
        <v>0</v>
      </c>
      <c r="S2749" s="168">
        <v>0</v>
      </c>
      <c r="T2749" s="169">
        <f t="shared" si="203"/>
        <v>0</v>
      </c>
      <c r="U2749" s="33"/>
      <c r="V2749" s="33"/>
      <c r="W2749" s="33"/>
      <c r="X2749" s="33"/>
      <c r="Y2749" s="33"/>
      <c r="Z2749" s="33"/>
      <c r="AA2749" s="33"/>
      <c r="AB2749" s="33"/>
      <c r="AC2749" s="33"/>
      <c r="AD2749" s="33"/>
      <c r="AE2749" s="33"/>
      <c r="AR2749" s="170" t="s">
        <v>189</v>
      </c>
      <c r="AT2749" s="170" t="s">
        <v>368</v>
      </c>
      <c r="AU2749" s="170" t="s">
        <v>157</v>
      </c>
      <c r="AY2749" s="18" t="s">
        <v>150</v>
      </c>
      <c r="BE2749" s="171">
        <f t="shared" si="204"/>
        <v>0</v>
      </c>
      <c r="BF2749" s="171">
        <f t="shared" si="205"/>
        <v>0</v>
      </c>
      <c r="BG2749" s="171">
        <f t="shared" si="206"/>
        <v>0</v>
      </c>
      <c r="BH2749" s="171">
        <f t="shared" si="207"/>
        <v>0</v>
      </c>
      <c r="BI2749" s="171">
        <f t="shared" si="208"/>
        <v>0</v>
      </c>
      <c r="BJ2749" s="18" t="s">
        <v>157</v>
      </c>
      <c r="BK2749" s="172">
        <f t="shared" si="209"/>
        <v>0</v>
      </c>
      <c r="BL2749" s="18" t="s">
        <v>156</v>
      </c>
      <c r="BM2749" s="170" t="s">
        <v>3336</v>
      </c>
    </row>
    <row r="2750" spans="1:65" s="13" customFormat="1" ht="11.25">
      <c r="B2750" s="173"/>
      <c r="D2750" s="174" t="s">
        <v>167</v>
      </c>
      <c r="E2750" s="175" t="s">
        <v>1</v>
      </c>
      <c r="F2750" s="176" t="s">
        <v>2817</v>
      </c>
      <c r="H2750" s="175" t="s">
        <v>1</v>
      </c>
      <c r="I2750" s="177"/>
      <c r="L2750" s="173"/>
      <c r="M2750" s="178"/>
      <c r="N2750" s="179"/>
      <c r="O2750" s="179"/>
      <c r="P2750" s="179"/>
      <c r="Q2750" s="179"/>
      <c r="R2750" s="179"/>
      <c r="S2750" s="179"/>
      <c r="T2750" s="180"/>
      <c r="AT2750" s="175" t="s">
        <v>167</v>
      </c>
      <c r="AU2750" s="175" t="s">
        <v>157</v>
      </c>
      <c r="AV2750" s="13" t="s">
        <v>81</v>
      </c>
      <c r="AW2750" s="13" t="s">
        <v>30</v>
      </c>
      <c r="AX2750" s="13" t="s">
        <v>76</v>
      </c>
      <c r="AY2750" s="175" t="s">
        <v>150</v>
      </c>
    </row>
    <row r="2751" spans="1:65" s="13" customFormat="1" ht="11.25">
      <c r="B2751" s="173"/>
      <c r="D2751" s="174" t="s">
        <v>167</v>
      </c>
      <c r="E2751" s="175" t="s">
        <v>1</v>
      </c>
      <c r="F2751" s="176" t="s">
        <v>2818</v>
      </c>
      <c r="H2751" s="175" t="s">
        <v>1</v>
      </c>
      <c r="I2751" s="177"/>
      <c r="L2751" s="173"/>
      <c r="M2751" s="178"/>
      <c r="N2751" s="179"/>
      <c r="O2751" s="179"/>
      <c r="P2751" s="179"/>
      <c r="Q2751" s="179"/>
      <c r="R2751" s="179"/>
      <c r="S2751" s="179"/>
      <c r="T2751" s="180"/>
      <c r="AT2751" s="175" t="s">
        <v>167</v>
      </c>
      <c r="AU2751" s="175" t="s">
        <v>157</v>
      </c>
      <c r="AV2751" s="13" t="s">
        <v>81</v>
      </c>
      <c r="AW2751" s="13" t="s">
        <v>30</v>
      </c>
      <c r="AX2751" s="13" t="s">
        <v>76</v>
      </c>
      <c r="AY2751" s="175" t="s">
        <v>150</v>
      </c>
    </row>
    <row r="2752" spans="1:65" s="13" customFormat="1" ht="11.25">
      <c r="B2752" s="173"/>
      <c r="D2752" s="174" t="s">
        <v>167</v>
      </c>
      <c r="E2752" s="175" t="s">
        <v>1</v>
      </c>
      <c r="F2752" s="176" t="s">
        <v>2819</v>
      </c>
      <c r="H2752" s="175" t="s">
        <v>1</v>
      </c>
      <c r="I2752" s="177"/>
      <c r="L2752" s="173"/>
      <c r="M2752" s="178"/>
      <c r="N2752" s="179"/>
      <c r="O2752" s="179"/>
      <c r="P2752" s="179"/>
      <c r="Q2752" s="179"/>
      <c r="R2752" s="179"/>
      <c r="S2752" s="179"/>
      <c r="T2752" s="180"/>
      <c r="AT2752" s="175" t="s">
        <v>167</v>
      </c>
      <c r="AU2752" s="175" t="s">
        <v>157</v>
      </c>
      <c r="AV2752" s="13" t="s">
        <v>81</v>
      </c>
      <c r="AW2752" s="13" t="s">
        <v>30</v>
      </c>
      <c r="AX2752" s="13" t="s">
        <v>76</v>
      </c>
      <c r="AY2752" s="175" t="s">
        <v>150</v>
      </c>
    </row>
    <row r="2753" spans="1:65" s="13" customFormat="1" ht="11.25">
      <c r="B2753" s="173"/>
      <c r="D2753" s="174" t="s">
        <v>167</v>
      </c>
      <c r="E2753" s="175" t="s">
        <v>1</v>
      </c>
      <c r="F2753" s="176" t="s">
        <v>2820</v>
      </c>
      <c r="H2753" s="175" t="s">
        <v>1</v>
      </c>
      <c r="I2753" s="177"/>
      <c r="L2753" s="173"/>
      <c r="M2753" s="178"/>
      <c r="N2753" s="179"/>
      <c r="O2753" s="179"/>
      <c r="P2753" s="179"/>
      <c r="Q2753" s="179"/>
      <c r="R2753" s="179"/>
      <c r="S2753" s="179"/>
      <c r="T2753" s="180"/>
      <c r="AT2753" s="175" t="s">
        <v>167</v>
      </c>
      <c r="AU2753" s="175" t="s">
        <v>157</v>
      </c>
      <c r="AV2753" s="13" t="s">
        <v>81</v>
      </c>
      <c r="AW2753" s="13" t="s">
        <v>30</v>
      </c>
      <c r="AX2753" s="13" t="s">
        <v>76</v>
      </c>
      <c r="AY2753" s="175" t="s">
        <v>150</v>
      </c>
    </row>
    <row r="2754" spans="1:65" s="13" customFormat="1" ht="11.25">
      <c r="B2754" s="173"/>
      <c r="D2754" s="174" t="s">
        <v>167</v>
      </c>
      <c r="E2754" s="175" t="s">
        <v>1</v>
      </c>
      <c r="F2754" s="176" t="s">
        <v>2821</v>
      </c>
      <c r="H2754" s="175" t="s">
        <v>1</v>
      </c>
      <c r="I2754" s="177"/>
      <c r="L2754" s="173"/>
      <c r="M2754" s="178"/>
      <c r="N2754" s="179"/>
      <c r="O2754" s="179"/>
      <c r="P2754" s="179"/>
      <c r="Q2754" s="179"/>
      <c r="R2754" s="179"/>
      <c r="S2754" s="179"/>
      <c r="T2754" s="180"/>
      <c r="AT2754" s="175" t="s">
        <v>167</v>
      </c>
      <c r="AU2754" s="175" t="s">
        <v>157</v>
      </c>
      <c r="AV2754" s="13" t="s">
        <v>81</v>
      </c>
      <c r="AW2754" s="13" t="s">
        <v>30</v>
      </c>
      <c r="AX2754" s="13" t="s">
        <v>76</v>
      </c>
      <c r="AY2754" s="175" t="s">
        <v>150</v>
      </c>
    </row>
    <row r="2755" spans="1:65" s="13" customFormat="1" ht="11.25">
      <c r="B2755" s="173"/>
      <c r="D2755" s="174" t="s">
        <v>167</v>
      </c>
      <c r="E2755" s="175" t="s">
        <v>1</v>
      </c>
      <c r="F2755" s="176" t="s">
        <v>2822</v>
      </c>
      <c r="H2755" s="175" t="s">
        <v>1</v>
      </c>
      <c r="I2755" s="177"/>
      <c r="L2755" s="173"/>
      <c r="M2755" s="178"/>
      <c r="N2755" s="179"/>
      <c r="O2755" s="179"/>
      <c r="P2755" s="179"/>
      <c r="Q2755" s="179"/>
      <c r="R2755" s="179"/>
      <c r="S2755" s="179"/>
      <c r="T2755" s="180"/>
      <c r="AT2755" s="175" t="s">
        <v>167</v>
      </c>
      <c r="AU2755" s="175" t="s">
        <v>157</v>
      </c>
      <c r="AV2755" s="13" t="s">
        <v>81</v>
      </c>
      <c r="AW2755" s="13" t="s">
        <v>30</v>
      </c>
      <c r="AX2755" s="13" t="s">
        <v>76</v>
      </c>
      <c r="AY2755" s="175" t="s">
        <v>150</v>
      </c>
    </row>
    <row r="2756" spans="1:65" s="13" customFormat="1" ht="11.25">
      <c r="B2756" s="173"/>
      <c r="D2756" s="174" t="s">
        <v>167</v>
      </c>
      <c r="E2756" s="175" t="s">
        <v>1</v>
      </c>
      <c r="F2756" s="176" t="s">
        <v>2823</v>
      </c>
      <c r="H2756" s="175" t="s">
        <v>1</v>
      </c>
      <c r="I2756" s="177"/>
      <c r="L2756" s="173"/>
      <c r="M2756" s="178"/>
      <c r="N2756" s="179"/>
      <c r="O2756" s="179"/>
      <c r="P2756" s="179"/>
      <c r="Q2756" s="179"/>
      <c r="R2756" s="179"/>
      <c r="S2756" s="179"/>
      <c r="T2756" s="180"/>
      <c r="AT2756" s="175" t="s">
        <v>167</v>
      </c>
      <c r="AU2756" s="175" t="s">
        <v>157</v>
      </c>
      <c r="AV2756" s="13" t="s">
        <v>81</v>
      </c>
      <c r="AW2756" s="13" t="s">
        <v>30</v>
      </c>
      <c r="AX2756" s="13" t="s">
        <v>76</v>
      </c>
      <c r="AY2756" s="175" t="s">
        <v>150</v>
      </c>
    </row>
    <row r="2757" spans="1:65" s="13" customFormat="1" ht="11.25">
      <c r="B2757" s="173"/>
      <c r="D2757" s="174" t="s">
        <v>167</v>
      </c>
      <c r="E2757" s="175" t="s">
        <v>1</v>
      </c>
      <c r="F2757" s="176" t="s">
        <v>2824</v>
      </c>
      <c r="H2757" s="175" t="s">
        <v>1</v>
      </c>
      <c r="I2757" s="177"/>
      <c r="L2757" s="173"/>
      <c r="M2757" s="178"/>
      <c r="N2757" s="179"/>
      <c r="O2757" s="179"/>
      <c r="P2757" s="179"/>
      <c r="Q2757" s="179"/>
      <c r="R2757" s="179"/>
      <c r="S2757" s="179"/>
      <c r="T2757" s="180"/>
      <c r="AT2757" s="175" t="s">
        <v>167</v>
      </c>
      <c r="AU2757" s="175" t="s">
        <v>157</v>
      </c>
      <c r="AV2757" s="13" t="s">
        <v>81</v>
      </c>
      <c r="AW2757" s="13" t="s">
        <v>30</v>
      </c>
      <c r="AX2757" s="13" t="s">
        <v>76</v>
      </c>
      <c r="AY2757" s="175" t="s">
        <v>150</v>
      </c>
    </row>
    <row r="2758" spans="1:65" s="14" customFormat="1" ht="11.25">
      <c r="B2758" s="181"/>
      <c r="D2758" s="174" t="s">
        <v>167</v>
      </c>
      <c r="E2758" s="182" t="s">
        <v>1</v>
      </c>
      <c r="F2758" s="183" t="s">
        <v>157</v>
      </c>
      <c r="H2758" s="184">
        <v>2</v>
      </c>
      <c r="I2758" s="185"/>
      <c r="L2758" s="181"/>
      <c r="M2758" s="186"/>
      <c r="N2758" s="187"/>
      <c r="O2758" s="187"/>
      <c r="P2758" s="187"/>
      <c r="Q2758" s="187"/>
      <c r="R2758" s="187"/>
      <c r="S2758" s="187"/>
      <c r="T2758" s="188"/>
      <c r="AT2758" s="182" t="s">
        <v>167</v>
      </c>
      <c r="AU2758" s="182" t="s">
        <v>157</v>
      </c>
      <c r="AV2758" s="14" t="s">
        <v>157</v>
      </c>
      <c r="AW2758" s="14" t="s">
        <v>30</v>
      </c>
      <c r="AX2758" s="14" t="s">
        <v>81</v>
      </c>
      <c r="AY2758" s="182" t="s">
        <v>150</v>
      </c>
    </row>
    <row r="2759" spans="1:65" s="2" customFormat="1" ht="16.5" customHeight="1">
      <c r="A2759" s="33"/>
      <c r="B2759" s="158"/>
      <c r="C2759" s="205" t="s">
        <v>3337</v>
      </c>
      <c r="D2759" s="205" t="s">
        <v>368</v>
      </c>
      <c r="E2759" s="206" t="s">
        <v>2826</v>
      </c>
      <c r="F2759" s="207" t="s">
        <v>2827</v>
      </c>
      <c r="G2759" s="208" t="s">
        <v>350</v>
      </c>
      <c r="H2759" s="209">
        <v>4</v>
      </c>
      <c r="I2759" s="210"/>
      <c r="J2759" s="209">
        <f t="shared" ref="J2759:J2799" si="210">ROUND(I2759*H2759,3)</f>
        <v>0</v>
      </c>
      <c r="K2759" s="211"/>
      <c r="L2759" s="212"/>
      <c r="M2759" s="213" t="s">
        <v>1</v>
      </c>
      <c r="N2759" s="214" t="s">
        <v>42</v>
      </c>
      <c r="O2759" s="59"/>
      <c r="P2759" s="168">
        <f t="shared" ref="P2759:P2799" si="211">O2759*H2759</f>
        <v>0</v>
      </c>
      <c r="Q2759" s="168">
        <v>0</v>
      </c>
      <c r="R2759" s="168">
        <f t="shared" ref="R2759:R2799" si="212">Q2759*H2759</f>
        <v>0</v>
      </c>
      <c r="S2759" s="168">
        <v>0</v>
      </c>
      <c r="T2759" s="169">
        <f t="shared" ref="T2759:T2799" si="213">S2759*H2759</f>
        <v>0</v>
      </c>
      <c r="U2759" s="33"/>
      <c r="V2759" s="33"/>
      <c r="W2759" s="33"/>
      <c r="X2759" s="33"/>
      <c r="Y2759" s="33"/>
      <c r="Z2759" s="33"/>
      <c r="AA2759" s="33"/>
      <c r="AB2759" s="33"/>
      <c r="AC2759" s="33"/>
      <c r="AD2759" s="33"/>
      <c r="AE2759" s="33"/>
      <c r="AR2759" s="170" t="s">
        <v>189</v>
      </c>
      <c r="AT2759" s="170" t="s">
        <v>368</v>
      </c>
      <c r="AU2759" s="170" t="s">
        <v>157</v>
      </c>
      <c r="AY2759" s="18" t="s">
        <v>150</v>
      </c>
      <c r="BE2759" s="171">
        <f t="shared" ref="BE2759:BE2799" si="214">IF(N2759="základná",J2759,0)</f>
        <v>0</v>
      </c>
      <c r="BF2759" s="171">
        <f t="shared" ref="BF2759:BF2799" si="215">IF(N2759="znížená",J2759,0)</f>
        <v>0</v>
      </c>
      <c r="BG2759" s="171">
        <f t="shared" ref="BG2759:BG2799" si="216">IF(N2759="zákl. prenesená",J2759,0)</f>
        <v>0</v>
      </c>
      <c r="BH2759" s="171">
        <f t="shared" ref="BH2759:BH2799" si="217">IF(N2759="zníž. prenesená",J2759,0)</f>
        <v>0</v>
      </c>
      <c r="BI2759" s="171">
        <f t="shared" ref="BI2759:BI2799" si="218">IF(N2759="nulová",J2759,0)</f>
        <v>0</v>
      </c>
      <c r="BJ2759" s="18" t="s">
        <v>157</v>
      </c>
      <c r="BK2759" s="172">
        <f t="shared" ref="BK2759:BK2799" si="219">ROUND(I2759*H2759,3)</f>
        <v>0</v>
      </c>
      <c r="BL2759" s="18" t="s">
        <v>156</v>
      </c>
      <c r="BM2759" s="170" t="s">
        <v>3338</v>
      </c>
    </row>
    <row r="2760" spans="1:65" s="2" customFormat="1" ht="16.5" customHeight="1">
      <c r="A2760" s="33"/>
      <c r="B2760" s="158"/>
      <c r="C2760" s="205" t="s">
        <v>3339</v>
      </c>
      <c r="D2760" s="205" t="s">
        <v>368</v>
      </c>
      <c r="E2760" s="206" t="s">
        <v>2830</v>
      </c>
      <c r="F2760" s="207" t="s">
        <v>2831</v>
      </c>
      <c r="G2760" s="208" t="s">
        <v>350</v>
      </c>
      <c r="H2760" s="209">
        <v>4</v>
      </c>
      <c r="I2760" s="210"/>
      <c r="J2760" s="209">
        <f t="shared" si="210"/>
        <v>0</v>
      </c>
      <c r="K2760" s="211"/>
      <c r="L2760" s="212"/>
      <c r="M2760" s="213" t="s">
        <v>1</v>
      </c>
      <c r="N2760" s="214" t="s">
        <v>42</v>
      </c>
      <c r="O2760" s="59"/>
      <c r="P2760" s="168">
        <f t="shared" si="211"/>
        <v>0</v>
      </c>
      <c r="Q2760" s="168">
        <v>0</v>
      </c>
      <c r="R2760" s="168">
        <f t="shared" si="212"/>
        <v>0</v>
      </c>
      <c r="S2760" s="168">
        <v>0</v>
      </c>
      <c r="T2760" s="169">
        <f t="shared" si="213"/>
        <v>0</v>
      </c>
      <c r="U2760" s="33"/>
      <c r="V2760" s="33"/>
      <c r="W2760" s="33"/>
      <c r="X2760" s="33"/>
      <c r="Y2760" s="33"/>
      <c r="Z2760" s="33"/>
      <c r="AA2760" s="33"/>
      <c r="AB2760" s="33"/>
      <c r="AC2760" s="33"/>
      <c r="AD2760" s="33"/>
      <c r="AE2760" s="33"/>
      <c r="AR2760" s="170" t="s">
        <v>189</v>
      </c>
      <c r="AT2760" s="170" t="s">
        <v>368</v>
      </c>
      <c r="AU2760" s="170" t="s">
        <v>157</v>
      </c>
      <c r="AY2760" s="18" t="s">
        <v>150</v>
      </c>
      <c r="BE2760" s="171">
        <f t="shared" si="214"/>
        <v>0</v>
      </c>
      <c r="BF2760" s="171">
        <f t="shared" si="215"/>
        <v>0</v>
      </c>
      <c r="BG2760" s="171">
        <f t="shared" si="216"/>
        <v>0</v>
      </c>
      <c r="BH2760" s="171">
        <f t="shared" si="217"/>
        <v>0</v>
      </c>
      <c r="BI2760" s="171">
        <f t="shared" si="218"/>
        <v>0</v>
      </c>
      <c r="BJ2760" s="18" t="s">
        <v>157</v>
      </c>
      <c r="BK2760" s="172">
        <f t="shared" si="219"/>
        <v>0</v>
      </c>
      <c r="BL2760" s="18" t="s">
        <v>156</v>
      </c>
      <c r="BM2760" s="170" t="s">
        <v>3340</v>
      </c>
    </row>
    <row r="2761" spans="1:65" s="2" customFormat="1" ht="16.5" customHeight="1">
      <c r="A2761" s="33"/>
      <c r="B2761" s="158"/>
      <c r="C2761" s="205" t="s">
        <v>3341</v>
      </c>
      <c r="D2761" s="205" t="s">
        <v>368</v>
      </c>
      <c r="E2761" s="206" t="s">
        <v>2834</v>
      </c>
      <c r="F2761" s="207" t="s">
        <v>2835</v>
      </c>
      <c r="G2761" s="208" t="s">
        <v>350</v>
      </c>
      <c r="H2761" s="209">
        <v>20</v>
      </c>
      <c r="I2761" s="210"/>
      <c r="J2761" s="209">
        <f t="shared" si="210"/>
        <v>0</v>
      </c>
      <c r="K2761" s="211"/>
      <c r="L2761" s="212"/>
      <c r="M2761" s="213" t="s">
        <v>1</v>
      </c>
      <c r="N2761" s="214" t="s">
        <v>42</v>
      </c>
      <c r="O2761" s="59"/>
      <c r="P2761" s="168">
        <f t="shared" si="211"/>
        <v>0</v>
      </c>
      <c r="Q2761" s="168">
        <v>0</v>
      </c>
      <c r="R2761" s="168">
        <f t="shared" si="212"/>
        <v>0</v>
      </c>
      <c r="S2761" s="168">
        <v>0</v>
      </c>
      <c r="T2761" s="169">
        <f t="shared" si="213"/>
        <v>0</v>
      </c>
      <c r="U2761" s="33"/>
      <c r="V2761" s="33"/>
      <c r="W2761" s="33"/>
      <c r="X2761" s="33"/>
      <c r="Y2761" s="33"/>
      <c r="Z2761" s="33"/>
      <c r="AA2761" s="33"/>
      <c r="AB2761" s="33"/>
      <c r="AC2761" s="33"/>
      <c r="AD2761" s="33"/>
      <c r="AE2761" s="33"/>
      <c r="AR2761" s="170" t="s">
        <v>189</v>
      </c>
      <c r="AT2761" s="170" t="s">
        <v>368</v>
      </c>
      <c r="AU2761" s="170" t="s">
        <v>157</v>
      </c>
      <c r="AY2761" s="18" t="s">
        <v>150</v>
      </c>
      <c r="BE2761" s="171">
        <f t="shared" si="214"/>
        <v>0</v>
      </c>
      <c r="BF2761" s="171">
        <f t="shared" si="215"/>
        <v>0</v>
      </c>
      <c r="BG2761" s="171">
        <f t="shared" si="216"/>
        <v>0</v>
      </c>
      <c r="BH2761" s="171">
        <f t="shared" si="217"/>
        <v>0</v>
      </c>
      <c r="BI2761" s="171">
        <f t="shared" si="218"/>
        <v>0</v>
      </c>
      <c r="BJ2761" s="18" t="s">
        <v>157</v>
      </c>
      <c r="BK2761" s="172">
        <f t="shared" si="219"/>
        <v>0</v>
      </c>
      <c r="BL2761" s="18" t="s">
        <v>156</v>
      </c>
      <c r="BM2761" s="170" t="s">
        <v>3342</v>
      </c>
    </row>
    <row r="2762" spans="1:65" s="2" customFormat="1" ht="16.5" customHeight="1">
      <c r="A2762" s="33"/>
      <c r="B2762" s="158"/>
      <c r="C2762" s="205" t="s">
        <v>3343</v>
      </c>
      <c r="D2762" s="205" t="s">
        <v>368</v>
      </c>
      <c r="E2762" s="206" t="s">
        <v>2838</v>
      </c>
      <c r="F2762" s="207" t="s">
        <v>2839</v>
      </c>
      <c r="G2762" s="208" t="s">
        <v>350</v>
      </c>
      <c r="H2762" s="209">
        <v>14</v>
      </c>
      <c r="I2762" s="210"/>
      <c r="J2762" s="209">
        <f t="shared" si="210"/>
        <v>0</v>
      </c>
      <c r="K2762" s="211"/>
      <c r="L2762" s="212"/>
      <c r="M2762" s="213" t="s">
        <v>1</v>
      </c>
      <c r="N2762" s="214" t="s">
        <v>42</v>
      </c>
      <c r="O2762" s="59"/>
      <c r="P2762" s="168">
        <f t="shared" si="211"/>
        <v>0</v>
      </c>
      <c r="Q2762" s="168">
        <v>0</v>
      </c>
      <c r="R2762" s="168">
        <f t="shared" si="212"/>
        <v>0</v>
      </c>
      <c r="S2762" s="168">
        <v>0</v>
      </c>
      <c r="T2762" s="169">
        <f t="shared" si="213"/>
        <v>0</v>
      </c>
      <c r="U2762" s="33"/>
      <c r="V2762" s="33"/>
      <c r="W2762" s="33"/>
      <c r="X2762" s="33"/>
      <c r="Y2762" s="33"/>
      <c r="Z2762" s="33"/>
      <c r="AA2762" s="33"/>
      <c r="AB2762" s="33"/>
      <c r="AC2762" s="33"/>
      <c r="AD2762" s="33"/>
      <c r="AE2762" s="33"/>
      <c r="AR2762" s="170" t="s">
        <v>189</v>
      </c>
      <c r="AT2762" s="170" t="s">
        <v>368</v>
      </c>
      <c r="AU2762" s="170" t="s">
        <v>157</v>
      </c>
      <c r="AY2762" s="18" t="s">
        <v>150</v>
      </c>
      <c r="BE2762" s="171">
        <f t="shared" si="214"/>
        <v>0</v>
      </c>
      <c r="BF2762" s="171">
        <f t="shared" si="215"/>
        <v>0</v>
      </c>
      <c r="BG2762" s="171">
        <f t="shared" si="216"/>
        <v>0</v>
      </c>
      <c r="BH2762" s="171">
        <f t="shared" si="217"/>
        <v>0</v>
      </c>
      <c r="BI2762" s="171">
        <f t="shared" si="218"/>
        <v>0</v>
      </c>
      <c r="BJ2762" s="18" t="s">
        <v>157</v>
      </c>
      <c r="BK2762" s="172">
        <f t="shared" si="219"/>
        <v>0</v>
      </c>
      <c r="BL2762" s="18" t="s">
        <v>156</v>
      </c>
      <c r="BM2762" s="170" t="s">
        <v>3344</v>
      </c>
    </row>
    <row r="2763" spans="1:65" s="2" customFormat="1" ht="16.5" customHeight="1">
      <c r="A2763" s="33"/>
      <c r="B2763" s="158"/>
      <c r="C2763" s="205" t="s">
        <v>3345</v>
      </c>
      <c r="D2763" s="205" t="s">
        <v>368</v>
      </c>
      <c r="E2763" s="206" t="s">
        <v>2842</v>
      </c>
      <c r="F2763" s="207" t="s">
        <v>2843</v>
      </c>
      <c r="G2763" s="208" t="s">
        <v>350</v>
      </c>
      <c r="H2763" s="209">
        <v>2</v>
      </c>
      <c r="I2763" s="210"/>
      <c r="J2763" s="209">
        <f t="shared" si="210"/>
        <v>0</v>
      </c>
      <c r="K2763" s="211"/>
      <c r="L2763" s="212"/>
      <c r="M2763" s="213" t="s">
        <v>1</v>
      </c>
      <c r="N2763" s="214" t="s">
        <v>42</v>
      </c>
      <c r="O2763" s="59"/>
      <c r="P2763" s="168">
        <f t="shared" si="211"/>
        <v>0</v>
      </c>
      <c r="Q2763" s="168">
        <v>0</v>
      </c>
      <c r="R2763" s="168">
        <f t="shared" si="212"/>
        <v>0</v>
      </c>
      <c r="S2763" s="168">
        <v>0</v>
      </c>
      <c r="T2763" s="169">
        <f t="shared" si="213"/>
        <v>0</v>
      </c>
      <c r="U2763" s="33"/>
      <c r="V2763" s="33"/>
      <c r="W2763" s="33"/>
      <c r="X2763" s="33"/>
      <c r="Y2763" s="33"/>
      <c r="Z2763" s="33"/>
      <c r="AA2763" s="33"/>
      <c r="AB2763" s="33"/>
      <c r="AC2763" s="33"/>
      <c r="AD2763" s="33"/>
      <c r="AE2763" s="33"/>
      <c r="AR2763" s="170" t="s">
        <v>189</v>
      </c>
      <c r="AT2763" s="170" t="s">
        <v>368</v>
      </c>
      <c r="AU2763" s="170" t="s">
        <v>157</v>
      </c>
      <c r="AY2763" s="18" t="s">
        <v>150</v>
      </c>
      <c r="BE2763" s="171">
        <f t="shared" si="214"/>
        <v>0</v>
      </c>
      <c r="BF2763" s="171">
        <f t="shared" si="215"/>
        <v>0</v>
      </c>
      <c r="BG2763" s="171">
        <f t="shared" si="216"/>
        <v>0</v>
      </c>
      <c r="BH2763" s="171">
        <f t="shared" si="217"/>
        <v>0</v>
      </c>
      <c r="BI2763" s="171">
        <f t="shared" si="218"/>
        <v>0</v>
      </c>
      <c r="BJ2763" s="18" t="s">
        <v>157</v>
      </c>
      <c r="BK2763" s="172">
        <f t="shared" si="219"/>
        <v>0</v>
      </c>
      <c r="BL2763" s="18" t="s">
        <v>156</v>
      </c>
      <c r="BM2763" s="170" t="s">
        <v>3346</v>
      </c>
    </row>
    <row r="2764" spans="1:65" s="2" customFormat="1" ht="16.5" customHeight="1">
      <c r="A2764" s="33"/>
      <c r="B2764" s="158"/>
      <c r="C2764" s="205" t="s">
        <v>3347</v>
      </c>
      <c r="D2764" s="205" t="s">
        <v>368</v>
      </c>
      <c r="E2764" s="206" t="s">
        <v>2846</v>
      </c>
      <c r="F2764" s="207" t="s">
        <v>2847</v>
      </c>
      <c r="G2764" s="208" t="s">
        <v>350</v>
      </c>
      <c r="H2764" s="209">
        <v>1</v>
      </c>
      <c r="I2764" s="210"/>
      <c r="J2764" s="209">
        <f t="shared" si="210"/>
        <v>0</v>
      </c>
      <c r="K2764" s="211"/>
      <c r="L2764" s="212"/>
      <c r="M2764" s="213" t="s">
        <v>1</v>
      </c>
      <c r="N2764" s="214" t="s">
        <v>42</v>
      </c>
      <c r="O2764" s="59"/>
      <c r="P2764" s="168">
        <f t="shared" si="211"/>
        <v>0</v>
      </c>
      <c r="Q2764" s="168">
        <v>0</v>
      </c>
      <c r="R2764" s="168">
        <f t="shared" si="212"/>
        <v>0</v>
      </c>
      <c r="S2764" s="168">
        <v>0</v>
      </c>
      <c r="T2764" s="169">
        <f t="shared" si="213"/>
        <v>0</v>
      </c>
      <c r="U2764" s="33"/>
      <c r="V2764" s="33"/>
      <c r="W2764" s="33"/>
      <c r="X2764" s="33"/>
      <c r="Y2764" s="33"/>
      <c r="Z2764" s="33"/>
      <c r="AA2764" s="33"/>
      <c r="AB2764" s="33"/>
      <c r="AC2764" s="33"/>
      <c r="AD2764" s="33"/>
      <c r="AE2764" s="33"/>
      <c r="AR2764" s="170" t="s">
        <v>189</v>
      </c>
      <c r="AT2764" s="170" t="s">
        <v>368</v>
      </c>
      <c r="AU2764" s="170" t="s">
        <v>157</v>
      </c>
      <c r="AY2764" s="18" t="s">
        <v>150</v>
      </c>
      <c r="BE2764" s="171">
        <f t="shared" si="214"/>
        <v>0</v>
      </c>
      <c r="BF2764" s="171">
        <f t="shared" si="215"/>
        <v>0</v>
      </c>
      <c r="BG2764" s="171">
        <f t="shared" si="216"/>
        <v>0</v>
      </c>
      <c r="BH2764" s="171">
        <f t="shared" si="217"/>
        <v>0</v>
      </c>
      <c r="BI2764" s="171">
        <f t="shared" si="218"/>
        <v>0</v>
      </c>
      <c r="BJ2764" s="18" t="s">
        <v>157</v>
      </c>
      <c r="BK2764" s="172">
        <f t="shared" si="219"/>
        <v>0</v>
      </c>
      <c r="BL2764" s="18" t="s">
        <v>156</v>
      </c>
      <c r="BM2764" s="170" t="s">
        <v>3348</v>
      </c>
    </row>
    <row r="2765" spans="1:65" s="2" customFormat="1" ht="16.5" customHeight="1">
      <c r="A2765" s="33"/>
      <c r="B2765" s="158"/>
      <c r="C2765" s="205" t="s">
        <v>3349</v>
      </c>
      <c r="D2765" s="205" t="s">
        <v>368</v>
      </c>
      <c r="E2765" s="206" t="s">
        <v>2850</v>
      </c>
      <c r="F2765" s="207" t="s">
        <v>2851</v>
      </c>
      <c r="G2765" s="208" t="s">
        <v>350</v>
      </c>
      <c r="H2765" s="209">
        <v>1</v>
      </c>
      <c r="I2765" s="210"/>
      <c r="J2765" s="209">
        <f t="shared" si="210"/>
        <v>0</v>
      </c>
      <c r="K2765" s="211"/>
      <c r="L2765" s="212"/>
      <c r="M2765" s="213" t="s">
        <v>1</v>
      </c>
      <c r="N2765" s="214" t="s">
        <v>42</v>
      </c>
      <c r="O2765" s="59"/>
      <c r="P2765" s="168">
        <f t="shared" si="211"/>
        <v>0</v>
      </c>
      <c r="Q2765" s="168">
        <v>0</v>
      </c>
      <c r="R2765" s="168">
        <f t="shared" si="212"/>
        <v>0</v>
      </c>
      <c r="S2765" s="168">
        <v>0</v>
      </c>
      <c r="T2765" s="169">
        <f t="shared" si="213"/>
        <v>0</v>
      </c>
      <c r="U2765" s="33"/>
      <c r="V2765" s="33"/>
      <c r="W2765" s="33"/>
      <c r="X2765" s="33"/>
      <c r="Y2765" s="33"/>
      <c r="Z2765" s="33"/>
      <c r="AA2765" s="33"/>
      <c r="AB2765" s="33"/>
      <c r="AC2765" s="33"/>
      <c r="AD2765" s="33"/>
      <c r="AE2765" s="33"/>
      <c r="AR2765" s="170" t="s">
        <v>189</v>
      </c>
      <c r="AT2765" s="170" t="s">
        <v>368</v>
      </c>
      <c r="AU2765" s="170" t="s">
        <v>157</v>
      </c>
      <c r="AY2765" s="18" t="s">
        <v>150</v>
      </c>
      <c r="BE2765" s="171">
        <f t="shared" si="214"/>
        <v>0</v>
      </c>
      <c r="BF2765" s="171">
        <f t="shared" si="215"/>
        <v>0</v>
      </c>
      <c r="BG2765" s="171">
        <f t="shared" si="216"/>
        <v>0</v>
      </c>
      <c r="BH2765" s="171">
        <f t="shared" si="217"/>
        <v>0</v>
      </c>
      <c r="BI2765" s="171">
        <f t="shared" si="218"/>
        <v>0</v>
      </c>
      <c r="BJ2765" s="18" t="s">
        <v>157</v>
      </c>
      <c r="BK2765" s="172">
        <f t="shared" si="219"/>
        <v>0</v>
      </c>
      <c r="BL2765" s="18" t="s">
        <v>156</v>
      </c>
      <c r="BM2765" s="170" t="s">
        <v>3350</v>
      </c>
    </row>
    <row r="2766" spans="1:65" s="2" customFormat="1" ht="16.5" customHeight="1">
      <c r="A2766" s="33"/>
      <c r="B2766" s="158"/>
      <c r="C2766" s="205" t="s">
        <v>3351</v>
      </c>
      <c r="D2766" s="205" t="s">
        <v>368</v>
      </c>
      <c r="E2766" s="206" t="s">
        <v>2854</v>
      </c>
      <c r="F2766" s="207" t="s">
        <v>2855</v>
      </c>
      <c r="G2766" s="208" t="s">
        <v>350</v>
      </c>
      <c r="H2766" s="209">
        <v>5</v>
      </c>
      <c r="I2766" s="210"/>
      <c r="J2766" s="209">
        <f t="shared" si="210"/>
        <v>0</v>
      </c>
      <c r="K2766" s="211"/>
      <c r="L2766" s="212"/>
      <c r="M2766" s="213" t="s">
        <v>1</v>
      </c>
      <c r="N2766" s="214" t="s">
        <v>42</v>
      </c>
      <c r="O2766" s="59"/>
      <c r="P2766" s="168">
        <f t="shared" si="211"/>
        <v>0</v>
      </c>
      <c r="Q2766" s="168">
        <v>0</v>
      </c>
      <c r="R2766" s="168">
        <f t="shared" si="212"/>
        <v>0</v>
      </c>
      <c r="S2766" s="168">
        <v>0</v>
      </c>
      <c r="T2766" s="169">
        <f t="shared" si="213"/>
        <v>0</v>
      </c>
      <c r="U2766" s="33"/>
      <c r="V2766" s="33"/>
      <c r="W2766" s="33"/>
      <c r="X2766" s="33"/>
      <c r="Y2766" s="33"/>
      <c r="Z2766" s="33"/>
      <c r="AA2766" s="33"/>
      <c r="AB2766" s="33"/>
      <c r="AC2766" s="33"/>
      <c r="AD2766" s="33"/>
      <c r="AE2766" s="33"/>
      <c r="AR2766" s="170" t="s">
        <v>189</v>
      </c>
      <c r="AT2766" s="170" t="s">
        <v>368</v>
      </c>
      <c r="AU2766" s="170" t="s">
        <v>157</v>
      </c>
      <c r="AY2766" s="18" t="s">
        <v>150</v>
      </c>
      <c r="BE2766" s="171">
        <f t="shared" si="214"/>
        <v>0</v>
      </c>
      <c r="BF2766" s="171">
        <f t="shared" si="215"/>
        <v>0</v>
      </c>
      <c r="BG2766" s="171">
        <f t="shared" si="216"/>
        <v>0</v>
      </c>
      <c r="BH2766" s="171">
        <f t="shared" si="217"/>
        <v>0</v>
      </c>
      <c r="BI2766" s="171">
        <f t="shared" si="218"/>
        <v>0</v>
      </c>
      <c r="BJ2766" s="18" t="s">
        <v>157</v>
      </c>
      <c r="BK2766" s="172">
        <f t="shared" si="219"/>
        <v>0</v>
      </c>
      <c r="BL2766" s="18" t="s">
        <v>156</v>
      </c>
      <c r="BM2766" s="170" t="s">
        <v>3352</v>
      </c>
    </row>
    <row r="2767" spans="1:65" s="2" customFormat="1" ht="16.5" customHeight="1">
      <c r="A2767" s="33"/>
      <c r="B2767" s="158"/>
      <c r="C2767" s="205" t="s">
        <v>3353</v>
      </c>
      <c r="D2767" s="205" t="s">
        <v>368</v>
      </c>
      <c r="E2767" s="206" t="s">
        <v>2858</v>
      </c>
      <c r="F2767" s="207" t="s">
        <v>2859</v>
      </c>
      <c r="G2767" s="208" t="s">
        <v>350</v>
      </c>
      <c r="H2767" s="209">
        <v>5</v>
      </c>
      <c r="I2767" s="210"/>
      <c r="J2767" s="209">
        <f t="shared" si="210"/>
        <v>0</v>
      </c>
      <c r="K2767" s="211"/>
      <c r="L2767" s="212"/>
      <c r="M2767" s="213" t="s">
        <v>1</v>
      </c>
      <c r="N2767" s="214" t="s">
        <v>42</v>
      </c>
      <c r="O2767" s="59"/>
      <c r="P2767" s="168">
        <f t="shared" si="211"/>
        <v>0</v>
      </c>
      <c r="Q2767" s="168">
        <v>0</v>
      </c>
      <c r="R2767" s="168">
        <f t="shared" si="212"/>
        <v>0</v>
      </c>
      <c r="S2767" s="168">
        <v>0</v>
      </c>
      <c r="T2767" s="169">
        <f t="shared" si="213"/>
        <v>0</v>
      </c>
      <c r="U2767" s="33"/>
      <c r="V2767" s="33"/>
      <c r="W2767" s="33"/>
      <c r="X2767" s="33"/>
      <c r="Y2767" s="33"/>
      <c r="Z2767" s="33"/>
      <c r="AA2767" s="33"/>
      <c r="AB2767" s="33"/>
      <c r="AC2767" s="33"/>
      <c r="AD2767" s="33"/>
      <c r="AE2767" s="33"/>
      <c r="AR2767" s="170" t="s">
        <v>189</v>
      </c>
      <c r="AT2767" s="170" t="s">
        <v>368</v>
      </c>
      <c r="AU2767" s="170" t="s">
        <v>157</v>
      </c>
      <c r="AY2767" s="18" t="s">
        <v>150</v>
      </c>
      <c r="BE2767" s="171">
        <f t="shared" si="214"/>
        <v>0</v>
      </c>
      <c r="BF2767" s="171">
        <f t="shared" si="215"/>
        <v>0</v>
      </c>
      <c r="BG2767" s="171">
        <f t="shared" si="216"/>
        <v>0</v>
      </c>
      <c r="BH2767" s="171">
        <f t="shared" si="217"/>
        <v>0</v>
      </c>
      <c r="BI2767" s="171">
        <f t="shared" si="218"/>
        <v>0</v>
      </c>
      <c r="BJ2767" s="18" t="s">
        <v>157</v>
      </c>
      <c r="BK2767" s="172">
        <f t="shared" si="219"/>
        <v>0</v>
      </c>
      <c r="BL2767" s="18" t="s">
        <v>156</v>
      </c>
      <c r="BM2767" s="170" t="s">
        <v>3354</v>
      </c>
    </row>
    <row r="2768" spans="1:65" s="2" customFormat="1" ht="16.5" customHeight="1">
      <c r="A2768" s="33"/>
      <c r="B2768" s="158"/>
      <c r="C2768" s="205" t="s">
        <v>3355</v>
      </c>
      <c r="D2768" s="205" t="s">
        <v>368</v>
      </c>
      <c r="E2768" s="206" t="s">
        <v>2862</v>
      </c>
      <c r="F2768" s="207" t="s">
        <v>2863</v>
      </c>
      <c r="G2768" s="208" t="s">
        <v>350</v>
      </c>
      <c r="H2768" s="209">
        <v>1</v>
      </c>
      <c r="I2768" s="210"/>
      <c r="J2768" s="209">
        <f t="shared" si="210"/>
        <v>0</v>
      </c>
      <c r="K2768" s="211"/>
      <c r="L2768" s="212"/>
      <c r="M2768" s="213" t="s">
        <v>1</v>
      </c>
      <c r="N2768" s="214" t="s">
        <v>42</v>
      </c>
      <c r="O2768" s="59"/>
      <c r="P2768" s="168">
        <f t="shared" si="211"/>
        <v>0</v>
      </c>
      <c r="Q2768" s="168">
        <v>0</v>
      </c>
      <c r="R2768" s="168">
        <f t="shared" si="212"/>
        <v>0</v>
      </c>
      <c r="S2768" s="168">
        <v>0</v>
      </c>
      <c r="T2768" s="169">
        <f t="shared" si="213"/>
        <v>0</v>
      </c>
      <c r="U2768" s="33"/>
      <c r="V2768" s="33"/>
      <c r="W2768" s="33"/>
      <c r="X2768" s="33"/>
      <c r="Y2768" s="33"/>
      <c r="Z2768" s="33"/>
      <c r="AA2768" s="33"/>
      <c r="AB2768" s="33"/>
      <c r="AC2768" s="33"/>
      <c r="AD2768" s="33"/>
      <c r="AE2768" s="33"/>
      <c r="AR2768" s="170" t="s">
        <v>189</v>
      </c>
      <c r="AT2768" s="170" t="s">
        <v>368</v>
      </c>
      <c r="AU2768" s="170" t="s">
        <v>157</v>
      </c>
      <c r="AY2768" s="18" t="s">
        <v>150</v>
      </c>
      <c r="BE2768" s="171">
        <f t="shared" si="214"/>
        <v>0</v>
      </c>
      <c r="BF2768" s="171">
        <f t="shared" si="215"/>
        <v>0</v>
      </c>
      <c r="BG2768" s="171">
        <f t="shared" si="216"/>
        <v>0</v>
      </c>
      <c r="BH2768" s="171">
        <f t="shared" si="217"/>
        <v>0</v>
      </c>
      <c r="BI2768" s="171">
        <f t="shared" si="218"/>
        <v>0</v>
      </c>
      <c r="BJ2768" s="18" t="s">
        <v>157</v>
      </c>
      <c r="BK2768" s="172">
        <f t="shared" si="219"/>
        <v>0</v>
      </c>
      <c r="BL2768" s="18" t="s">
        <v>156</v>
      </c>
      <c r="BM2768" s="170" t="s">
        <v>3356</v>
      </c>
    </row>
    <row r="2769" spans="1:65" s="2" customFormat="1" ht="16.5" customHeight="1">
      <c r="A2769" s="33"/>
      <c r="B2769" s="158"/>
      <c r="C2769" s="205" t="s">
        <v>3357</v>
      </c>
      <c r="D2769" s="205" t="s">
        <v>368</v>
      </c>
      <c r="E2769" s="206" t="s">
        <v>2866</v>
      </c>
      <c r="F2769" s="207" t="s">
        <v>2847</v>
      </c>
      <c r="G2769" s="208" t="s">
        <v>350</v>
      </c>
      <c r="H2769" s="209">
        <v>1</v>
      </c>
      <c r="I2769" s="210"/>
      <c r="J2769" s="209">
        <f t="shared" si="210"/>
        <v>0</v>
      </c>
      <c r="K2769" s="211"/>
      <c r="L2769" s="212"/>
      <c r="M2769" s="213" t="s">
        <v>1</v>
      </c>
      <c r="N2769" s="214" t="s">
        <v>42</v>
      </c>
      <c r="O2769" s="59"/>
      <c r="P2769" s="168">
        <f t="shared" si="211"/>
        <v>0</v>
      </c>
      <c r="Q2769" s="168">
        <v>0</v>
      </c>
      <c r="R2769" s="168">
        <f t="shared" si="212"/>
        <v>0</v>
      </c>
      <c r="S2769" s="168">
        <v>0</v>
      </c>
      <c r="T2769" s="169">
        <f t="shared" si="213"/>
        <v>0</v>
      </c>
      <c r="U2769" s="33"/>
      <c r="V2769" s="33"/>
      <c r="W2769" s="33"/>
      <c r="X2769" s="33"/>
      <c r="Y2769" s="33"/>
      <c r="Z2769" s="33"/>
      <c r="AA2769" s="33"/>
      <c r="AB2769" s="33"/>
      <c r="AC2769" s="33"/>
      <c r="AD2769" s="33"/>
      <c r="AE2769" s="33"/>
      <c r="AR2769" s="170" t="s">
        <v>189</v>
      </c>
      <c r="AT2769" s="170" t="s">
        <v>368</v>
      </c>
      <c r="AU2769" s="170" t="s">
        <v>157</v>
      </c>
      <c r="AY2769" s="18" t="s">
        <v>150</v>
      </c>
      <c r="BE2769" s="171">
        <f t="shared" si="214"/>
        <v>0</v>
      </c>
      <c r="BF2769" s="171">
        <f t="shared" si="215"/>
        <v>0</v>
      </c>
      <c r="BG2769" s="171">
        <f t="shared" si="216"/>
        <v>0</v>
      </c>
      <c r="BH2769" s="171">
        <f t="shared" si="217"/>
        <v>0</v>
      </c>
      <c r="BI2769" s="171">
        <f t="shared" si="218"/>
        <v>0</v>
      </c>
      <c r="BJ2769" s="18" t="s">
        <v>157</v>
      </c>
      <c r="BK2769" s="172">
        <f t="shared" si="219"/>
        <v>0</v>
      </c>
      <c r="BL2769" s="18" t="s">
        <v>156</v>
      </c>
      <c r="BM2769" s="170" t="s">
        <v>3358</v>
      </c>
    </row>
    <row r="2770" spans="1:65" s="2" customFormat="1" ht="16.5" customHeight="1">
      <c r="A2770" s="33"/>
      <c r="B2770" s="158"/>
      <c r="C2770" s="205" t="s">
        <v>3359</v>
      </c>
      <c r="D2770" s="205" t="s">
        <v>368</v>
      </c>
      <c r="E2770" s="206" t="s">
        <v>2869</v>
      </c>
      <c r="F2770" s="207" t="s">
        <v>2851</v>
      </c>
      <c r="G2770" s="208" t="s">
        <v>350</v>
      </c>
      <c r="H2770" s="209">
        <v>1</v>
      </c>
      <c r="I2770" s="210"/>
      <c r="J2770" s="209">
        <f t="shared" si="210"/>
        <v>0</v>
      </c>
      <c r="K2770" s="211"/>
      <c r="L2770" s="212"/>
      <c r="M2770" s="213" t="s">
        <v>1</v>
      </c>
      <c r="N2770" s="214" t="s">
        <v>42</v>
      </c>
      <c r="O2770" s="59"/>
      <c r="P2770" s="168">
        <f t="shared" si="211"/>
        <v>0</v>
      </c>
      <c r="Q2770" s="168">
        <v>0</v>
      </c>
      <c r="R2770" s="168">
        <f t="shared" si="212"/>
        <v>0</v>
      </c>
      <c r="S2770" s="168">
        <v>0</v>
      </c>
      <c r="T2770" s="169">
        <f t="shared" si="213"/>
        <v>0</v>
      </c>
      <c r="U2770" s="33"/>
      <c r="V2770" s="33"/>
      <c r="W2770" s="33"/>
      <c r="X2770" s="33"/>
      <c r="Y2770" s="33"/>
      <c r="Z2770" s="33"/>
      <c r="AA2770" s="33"/>
      <c r="AB2770" s="33"/>
      <c r="AC2770" s="33"/>
      <c r="AD2770" s="33"/>
      <c r="AE2770" s="33"/>
      <c r="AR2770" s="170" t="s">
        <v>189</v>
      </c>
      <c r="AT2770" s="170" t="s">
        <v>368</v>
      </c>
      <c r="AU2770" s="170" t="s">
        <v>157</v>
      </c>
      <c r="AY2770" s="18" t="s">
        <v>150</v>
      </c>
      <c r="BE2770" s="171">
        <f t="shared" si="214"/>
        <v>0</v>
      </c>
      <c r="BF2770" s="171">
        <f t="shared" si="215"/>
        <v>0</v>
      </c>
      <c r="BG2770" s="171">
        <f t="shared" si="216"/>
        <v>0</v>
      </c>
      <c r="BH2770" s="171">
        <f t="shared" si="217"/>
        <v>0</v>
      </c>
      <c r="BI2770" s="171">
        <f t="shared" si="218"/>
        <v>0</v>
      </c>
      <c r="BJ2770" s="18" t="s">
        <v>157</v>
      </c>
      <c r="BK2770" s="172">
        <f t="shared" si="219"/>
        <v>0</v>
      </c>
      <c r="BL2770" s="18" t="s">
        <v>156</v>
      </c>
      <c r="BM2770" s="170" t="s">
        <v>3360</v>
      </c>
    </row>
    <row r="2771" spans="1:65" s="2" customFormat="1" ht="16.5" customHeight="1">
      <c r="A2771" s="33"/>
      <c r="B2771" s="158"/>
      <c r="C2771" s="205" t="s">
        <v>3361</v>
      </c>
      <c r="D2771" s="205" t="s">
        <v>368</v>
      </c>
      <c r="E2771" s="206" t="s">
        <v>2872</v>
      </c>
      <c r="F2771" s="207" t="s">
        <v>2873</v>
      </c>
      <c r="G2771" s="208" t="s">
        <v>350</v>
      </c>
      <c r="H2771" s="209">
        <v>1</v>
      </c>
      <c r="I2771" s="210"/>
      <c r="J2771" s="209">
        <f t="shared" si="210"/>
        <v>0</v>
      </c>
      <c r="K2771" s="211"/>
      <c r="L2771" s="212"/>
      <c r="M2771" s="213" t="s">
        <v>1</v>
      </c>
      <c r="N2771" s="214" t="s">
        <v>42</v>
      </c>
      <c r="O2771" s="59"/>
      <c r="P2771" s="168">
        <f t="shared" si="211"/>
        <v>0</v>
      </c>
      <c r="Q2771" s="168">
        <v>0</v>
      </c>
      <c r="R2771" s="168">
        <f t="shared" si="212"/>
        <v>0</v>
      </c>
      <c r="S2771" s="168">
        <v>0</v>
      </c>
      <c r="T2771" s="169">
        <f t="shared" si="213"/>
        <v>0</v>
      </c>
      <c r="U2771" s="33"/>
      <c r="V2771" s="33"/>
      <c r="W2771" s="33"/>
      <c r="X2771" s="33"/>
      <c r="Y2771" s="33"/>
      <c r="Z2771" s="33"/>
      <c r="AA2771" s="33"/>
      <c r="AB2771" s="33"/>
      <c r="AC2771" s="33"/>
      <c r="AD2771" s="33"/>
      <c r="AE2771" s="33"/>
      <c r="AR2771" s="170" t="s">
        <v>189</v>
      </c>
      <c r="AT2771" s="170" t="s">
        <v>368</v>
      </c>
      <c r="AU2771" s="170" t="s">
        <v>157</v>
      </c>
      <c r="AY2771" s="18" t="s">
        <v>150</v>
      </c>
      <c r="BE2771" s="171">
        <f t="shared" si="214"/>
        <v>0</v>
      </c>
      <c r="BF2771" s="171">
        <f t="shared" si="215"/>
        <v>0</v>
      </c>
      <c r="BG2771" s="171">
        <f t="shared" si="216"/>
        <v>0</v>
      </c>
      <c r="BH2771" s="171">
        <f t="shared" si="217"/>
        <v>0</v>
      </c>
      <c r="BI2771" s="171">
        <f t="shared" si="218"/>
        <v>0</v>
      </c>
      <c r="BJ2771" s="18" t="s">
        <v>157</v>
      </c>
      <c r="BK2771" s="172">
        <f t="shared" si="219"/>
        <v>0</v>
      </c>
      <c r="BL2771" s="18" t="s">
        <v>156</v>
      </c>
      <c r="BM2771" s="170" t="s">
        <v>3362</v>
      </c>
    </row>
    <row r="2772" spans="1:65" s="2" customFormat="1" ht="16.5" customHeight="1">
      <c r="A2772" s="33"/>
      <c r="B2772" s="158"/>
      <c r="C2772" s="205" t="s">
        <v>3363</v>
      </c>
      <c r="D2772" s="205" t="s">
        <v>368</v>
      </c>
      <c r="E2772" s="206" t="s">
        <v>2876</v>
      </c>
      <c r="F2772" s="207" t="s">
        <v>2877</v>
      </c>
      <c r="G2772" s="208" t="s">
        <v>350</v>
      </c>
      <c r="H2772" s="209">
        <v>1</v>
      </c>
      <c r="I2772" s="210"/>
      <c r="J2772" s="209">
        <f t="shared" si="210"/>
        <v>0</v>
      </c>
      <c r="K2772" s="211"/>
      <c r="L2772" s="212"/>
      <c r="M2772" s="213" t="s">
        <v>1</v>
      </c>
      <c r="N2772" s="214" t="s">
        <v>42</v>
      </c>
      <c r="O2772" s="59"/>
      <c r="P2772" s="168">
        <f t="shared" si="211"/>
        <v>0</v>
      </c>
      <c r="Q2772" s="168">
        <v>0</v>
      </c>
      <c r="R2772" s="168">
        <f t="shared" si="212"/>
        <v>0</v>
      </c>
      <c r="S2772" s="168">
        <v>0</v>
      </c>
      <c r="T2772" s="169">
        <f t="shared" si="213"/>
        <v>0</v>
      </c>
      <c r="U2772" s="33"/>
      <c r="V2772" s="33"/>
      <c r="W2772" s="33"/>
      <c r="X2772" s="33"/>
      <c r="Y2772" s="33"/>
      <c r="Z2772" s="33"/>
      <c r="AA2772" s="33"/>
      <c r="AB2772" s="33"/>
      <c r="AC2772" s="33"/>
      <c r="AD2772" s="33"/>
      <c r="AE2772" s="33"/>
      <c r="AR2772" s="170" t="s">
        <v>189</v>
      </c>
      <c r="AT2772" s="170" t="s">
        <v>368</v>
      </c>
      <c r="AU2772" s="170" t="s">
        <v>157</v>
      </c>
      <c r="AY2772" s="18" t="s">
        <v>150</v>
      </c>
      <c r="BE2772" s="171">
        <f t="shared" si="214"/>
        <v>0</v>
      </c>
      <c r="BF2772" s="171">
        <f t="shared" si="215"/>
        <v>0</v>
      </c>
      <c r="BG2772" s="171">
        <f t="shared" si="216"/>
        <v>0</v>
      </c>
      <c r="BH2772" s="171">
        <f t="shared" si="217"/>
        <v>0</v>
      </c>
      <c r="BI2772" s="171">
        <f t="shared" si="218"/>
        <v>0</v>
      </c>
      <c r="BJ2772" s="18" t="s">
        <v>157</v>
      </c>
      <c r="BK2772" s="172">
        <f t="shared" si="219"/>
        <v>0</v>
      </c>
      <c r="BL2772" s="18" t="s">
        <v>156</v>
      </c>
      <c r="BM2772" s="170" t="s">
        <v>3364</v>
      </c>
    </row>
    <row r="2773" spans="1:65" s="2" customFormat="1" ht="16.5" customHeight="1">
      <c r="A2773" s="33"/>
      <c r="B2773" s="158"/>
      <c r="C2773" s="205" t="s">
        <v>3365</v>
      </c>
      <c r="D2773" s="205" t="s">
        <v>368</v>
      </c>
      <c r="E2773" s="206" t="s">
        <v>2880</v>
      </c>
      <c r="F2773" s="207" t="s">
        <v>2881</v>
      </c>
      <c r="G2773" s="208" t="s">
        <v>350</v>
      </c>
      <c r="H2773" s="209">
        <v>1</v>
      </c>
      <c r="I2773" s="210"/>
      <c r="J2773" s="209">
        <f t="shared" si="210"/>
        <v>0</v>
      </c>
      <c r="K2773" s="211"/>
      <c r="L2773" s="212"/>
      <c r="M2773" s="213" t="s">
        <v>1</v>
      </c>
      <c r="N2773" s="214" t="s">
        <v>42</v>
      </c>
      <c r="O2773" s="59"/>
      <c r="P2773" s="168">
        <f t="shared" si="211"/>
        <v>0</v>
      </c>
      <c r="Q2773" s="168">
        <v>0</v>
      </c>
      <c r="R2773" s="168">
        <f t="shared" si="212"/>
        <v>0</v>
      </c>
      <c r="S2773" s="168">
        <v>0</v>
      </c>
      <c r="T2773" s="169">
        <f t="shared" si="213"/>
        <v>0</v>
      </c>
      <c r="U2773" s="33"/>
      <c r="V2773" s="33"/>
      <c r="W2773" s="33"/>
      <c r="X2773" s="33"/>
      <c r="Y2773" s="33"/>
      <c r="Z2773" s="33"/>
      <c r="AA2773" s="33"/>
      <c r="AB2773" s="33"/>
      <c r="AC2773" s="33"/>
      <c r="AD2773" s="33"/>
      <c r="AE2773" s="33"/>
      <c r="AR2773" s="170" t="s">
        <v>189</v>
      </c>
      <c r="AT2773" s="170" t="s">
        <v>368</v>
      </c>
      <c r="AU2773" s="170" t="s">
        <v>157</v>
      </c>
      <c r="AY2773" s="18" t="s">
        <v>150</v>
      </c>
      <c r="BE2773" s="171">
        <f t="shared" si="214"/>
        <v>0</v>
      </c>
      <c r="BF2773" s="171">
        <f t="shared" si="215"/>
        <v>0</v>
      </c>
      <c r="BG2773" s="171">
        <f t="shared" si="216"/>
        <v>0</v>
      </c>
      <c r="BH2773" s="171">
        <f t="shared" si="217"/>
        <v>0</v>
      </c>
      <c r="BI2773" s="171">
        <f t="shared" si="218"/>
        <v>0</v>
      </c>
      <c r="BJ2773" s="18" t="s">
        <v>157</v>
      </c>
      <c r="BK2773" s="172">
        <f t="shared" si="219"/>
        <v>0</v>
      </c>
      <c r="BL2773" s="18" t="s">
        <v>156</v>
      </c>
      <c r="BM2773" s="170" t="s">
        <v>3366</v>
      </c>
    </row>
    <row r="2774" spans="1:65" s="2" customFormat="1" ht="16.5" customHeight="1">
      <c r="A2774" s="33"/>
      <c r="B2774" s="158"/>
      <c r="C2774" s="205" t="s">
        <v>3367</v>
      </c>
      <c r="D2774" s="205" t="s">
        <v>368</v>
      </c>
      <c r="E2774" s="206" t="s">
        <v>2884</v>
      </c>
      <c r="F2774" s="207" t="s">
        <v>2885</v>
      </c>
      <c r="G2774" s="208" t="s">
        <v>350</v>
      </c>
      <c r="H2774" s="209">
        <v>16</v>
      </c>
      <c r="I2774" s="210"/>
      <c r="J2774" s="209">
        <f t="shared" si="210"/>
        <v>0</v>
      </c>
      <c r="K2774" s="211"/>
      <c r="L2774" s="212"/>
      <c r="M2774" s="213" t="s">
        <v>1</v>
      </c>
      <c r="N2774" s="214" t="s">
        <v>42</v>
      </c>
      <c r="O2774" s="59"/>
      <c r="P2774" s="168">
        <f t="shared" si="211"/>
        <v>0</v>
      </c>
      <c r="Q2774" s="168">
        <v>0</v>
      </c>
      <c r="R2774" s="168">
        <f t="shared" si="212"/>
        <v>0</v>
      </c>
      <c r="S2774" s="168">
        <v>0</v>
      </c>
      <c r="T2774" s="169">
        <f t="shared" si="213"/>
        <v>0</v>
      </c>
      <c r="U2774" s="33"/>
      <c r="V2774" s="33"/>
      <c r="W2774" s="33"/>
      <c r="X2774" s="33"/>
      <c r="Y2774" s="33"/>
      <c r="Z2774" s="33"/>
      <c r="AA2774" s="33"/>
      <c r="AB2774" s="33"/>
      <c r="AC2774" s="33"/>
      <c r="AD2774" s="33"/>
      <c r="AE2774" s="33"/>
      <c r="AR2774" s="170" t="s">
        <v>189</v>
      </c>
      <c r="AT2774" s="170" t="s">
        <v>368</v>
      </c>
      <c r="AU2774" s="170" t="s">
        <v>157</v>
      </c>
      <c r="AY2774" s="18" t="s">
        <v>150</v>
      </c>
      <c r="BE2774" s="171">
        <f t="shared" si="214"/>
        <v>0</v>
      </c>
      <c r="BF2774" s="171">
        <f t="shared" si="215"/>
        <v>0</v>
      </c>
      <c r="BG2774" s="171">
        <f t="shared" si="216"/>
        <v>0</v>
      </c>
      <c r="BH2774" s="171">
        <f t="shared" si="217"/>
        <v>0</v>
      </c>
      <c r="BI2774" s="171">
        <f t="shared" si="218"/>
        <v>0</v>
      </c>
      <c r="BJ2774" s="18" t="s">
        <v>157</v>
      </c>
      <c r="BK2774" s="172">
        <f t="shared" si="219"/>
        <v>0</v>
      </c>
      <c r="BL2774" s="18" t="s">
        <v>156</v>
      </c>
      <c r="BM2774" s="170" t="s">
        <v>3368</v>
      </c>
    </row>
    <row r="2775" spans="1:65" s="2" customFormat="1" ht="16.5" customHeight="1">
      <c r="A2775" s="33"/>
      <c r="B2775" s="158"/>
      <c r="C2775" s="205" t="s">
        <v>3369</v>
      </c>
      <c r="D2775" s="205" t="s">
        <v>368</v>
      </c>
      <c r="E2775" s="206" t="s">
        <v>2888</v>
      </c>
      <c r="F2775" s="207" t="s">
        <v>2889</v>
      </c>
      <c r="G2775" s="208" t="s">
        <v>350</v>
      </c>
      <c r="H2775" s="209">
        <v>12</v>
      </c>
      <c r="I2775" s="210"/>
      <c r="J2775" s="209">
        <f t="shared" si="210"/>
        <v>0</v>
      </c>
      <c r="K2775" s="211"/>
      <c r="L2775" s="212"/>
      <c r="M2775" s="213" t="s">
        <v>1</v>
      </c>
      <c r="N2775" s="214" t="s">
        <v>42</v>
      </c>
      <c r="O2775" s="59"/>
      <c r="P2775" s="168">
        <f t="shared" si="211"/>
        <v>0</v>
      </c>
      <c r="Q2775" s="168">
        <v>0</v>
      </c>
      <c r="R2775" s="168">
        <f t="shared" si="212"/>
        <v>0</v>
      </c>
      <c r="S2775" s="168">
        <v>0</v>
      </c>
      <c r="T2775" s="169">
        <f t="shared" si="213"/>
        <v>0</v>
      </c>
      <c r="U2775" s="33"/>
      <c r="V2775" s="33"/>
      <c r="W2775" s="33"/>
      <c r="X2775" s="33"/>
      <c r="Y2775" s="33"/>
      <c r="Z2775" s="33"/>
      <c r="AA2775" s="33"/>
      <c r="AB2775" s="33"/>
      <c r="AC2775" s="33"/>
      <c r="AD2775" s="33"/>
      <c r="AE2775" s="33"/>
      <c r="AR2775" s="170" t="s">
        <v>189</v>
      </c>
      <c r="AT2775" s="170" t="s">
        <v>368</v>
      </c>
      <c r="AU2775" s="170" t="s">
        <v>157</v>
      </c>
      <c r="AY2775" s="18" t="s">
        <v>150</v>
      </c>
      <c r="BE2775" s="171">
        <f t="shared" si="214"/>
        <v>0</v>
      </c>
      <c r="BF2775" s="171">
        <f t="shared" si="215"/>
        <v>0</v>
      </c>
      <c r="BG2775" s="171">
        <f t="shared" si="216"/>
        <v>0</v>
      </c>
      <c r="BH2775" s="171">
        <f t="shared" si="217"/>
        <v>0</v>
      </c>
      <c r="BI2775" s="171">
        <f t="shared" si="218"/>
        <v>0</v>
      </c>
      <c r="BJ2775" s="18" t="s">
        <v>157</v>
      </c>
      <c r="BK2775" s="172">
        <f t="shared" si="219"/>
        <v>0</v>
      </c>
      <c r="BL2775" s="18" t="s">
        <v>156</v>
      </c>
      <c r="BM2775" s="170" t="s">
        <v>3370</v>
      </c>
    </row>
    <row r="2776" spans="1:65" s="2" customFormat="1" ht="16.5" customHeight="1">
      <c r="A2776" s="33"/>
      <c r="B2776" s="158"/>
      <c r="C2776" s="205" t="s">
        <v>3371</v>
      </c>
      <c r="D2776" s="205" t="s">
        <v>368</v>
      </c>
      <c r="E2776" s="206" t="s">
        <v>2892</v>
      </c>
      <c r="F2776" s="207" t="s">
        <v>2893</v>
      </c>
      <c r="G2776" s="208" t="s">
        <v>350</v>
      </c>
      <c r="H2776" s="209">
        <v>4</v>
      </c>
      <c r="I2776" s="210"/>
      <c r="J2776" s="209">
        <f t="shared" si="210"/>
        <v>0</v>
      </c>
      <c r="K2776" s="211"/>
      <c r="L2776" s="212"/>
      <c r="M2776" s="213" t="s">
        <v>1</v>
      </c>
      <c r="N2776" s="214" t="s">
        <v>42</v>
      </c>
      <c r="O2776" s="59"/>
      <c r="P2776" s="168">
        <f t="shared" si="211"/>
        <v>0</v>
      </c>
      <c r="Q2776" s="168">
        <v>0</v>
      </c>
      <c r="R2776" s="168">
        <f t="shared" si="212"/>
        <v>0</v>
      </c>
      <c r="S2776" s="168">
        <v>0</v>
      </c>
      <c r="T2776" s="169">
        <f t="shared" si="213"/>
        <v>0</v>
      </c>
      <c r="U2776" s="33"/>
      <c r="V2776" s="33"/>
      <c r="W2776" s="33"/>
      <c r="X2776" s="33"/>
      <c r="Y2776" s="33"/>
      <c r="Z2776" s="33"/>
      <c r="AA2776" s="33"/>
      <c r="AB2776" s="33"/>
      <c r="AC2776" s="33"/>
      <c r="AD2776" s="33"/>
      <c r="AE2776" s="33"/>
      <c r="AR2776" s="170" t="s">
        <v>189</v>
      </c>
      <c r="AT2776" s="170" t="s">
        <v>368</v>
      </c>
      <c r="AU2776" s="170" t="s">
        <v>157</v>
      </c>
      <c r="AY2776" s="18" t="s">
        <v>150</v>
      </c>
      <c r="BE2776" s="171">
        <f t="shared" si="214"/>
        <v>0</v>
      </c>
      <c r="BF2776" s="171">
        <f t="shared" si="215"/>
        <v>0</v>
      </c>
      <c r="BG2776" s="171">
        <f t="shared" si="216"/>
        <v>0</v>
      </c>
      <c r="BH2776" s="171">
        <f t="shared" si="217"/>
        <v>0</v>
      </c>
      <c r="BI2776" s="171">
        <f t="shared" si="218"/>
        <v>0</v>
      </c>
      <c r="BJ2776" s="18" t="s">
        <v>157</v>
      </c>
      <c r="BK2776" s="172">
        <f t="shared" si="219"/>
        <v>0</v>
      </c>
      <c r="BL2776" s="18" t="s">
        <v>156</v>
      </c>
      <c r="BM2776" s="170" t="s">
        <v>3372</v>
      </c>
    </row>
    <row r="2777" spans="1:65" s="2" customFormat="1" ht="24" customHeight="1">
      <c r="A2777" s="33"/>
      <c r="B2777" s="158"/>
      <c r="C2777" s="205" t="s">
        <v>3373</v>
      </c>
      <c r="D2777" s="205" t="s">
        <v>368</v>
      </c>
      <c r="E2777" s="206" t="s">
        <v>2896</v>
      </c>
      <c r="F2777" s="207" t="s">
        <v>2897</v>
      </c>
      <c r="G2777" s="208" t="s">
        <v>2346</v>
      </c>
      <c r="H2777" s="209">
        <v>1</v>
      </c>
      <c r="I2777" s="210"/>
      <c r="J2777" s="209">
        <f t="shared" si="210"/>
        <v>0</v>
      </c>
      <c r="K2777" s="211"/>
      <c r="L2777" s="212"/>
      <c r="M2777" s="213" t="s">
        <v>1</v>
      </c>
      <c r="N2777" s="214" t="s">
        <v>42</v>
      </c>
      <c r="O2777" s="59"/>
      <c r="P2777" s="168">
        <f t="shared" si="211"/>
        <v>0</v>
      </c>
      <c r="Q2777" s="168">
        <v>0</v>
      </c>
      <c r="R2777" s="168">
        <f t="shared" si="212"/>
        <v>0</v>
      </c>
      <c r="S2777" s="168">
        <v>0</v>
      </c>
      <c r="T2777" s="169">
        <f t="shared" si="213"/>
        <v>0</v>
      </c>
      <c r="U2777" s="33"/>
      <c r="V2777" s="33"/>
      <c r="W2777" s="33"/>
      <c r="X2777" s="33"/>
      <c r="Y2777" s="33"/>
      <c r="Z2777" s="33"/>
      <c r="AA2777" s="33"/>
      <c r="AB2777" s="33"/>
      <c r="AC2777" s="33"/>
      <c r="AD2777" s="33"/>
      <c r="AE2777" s="33"/>
      <c r="AR2777" s="170" t="s">
        <v>189</v>
      </c>
      <c r="AT2777" s="170" t="s">
        <v>368</v>
      </c>
      <c r="AU2777" s="170" t="s">
        <v>157</v>
      </c>
      <c r="AY2777" s="18" t="s">
        <v>150</v>
      </c>
      <c r="BE2777" s="171">
        <f t="shared" si="214"/>
        <v>0</v>
      </c>
      <c r="BF2777" s="171">
        <f t="shared" si="215"/>
        <v>0</v>
      </c>
      <c r="BG2777" s="171">
        <f t="shared" si="216"/>
        <v>0</v>
      </c>
      <c r="BH2777" s="171">
        <f t="shared" si="217"/>
        <v>0</v>
      </c>
      <c r="BI2777" s="171">
        <f t="shared" si="218"/>
        <v>0</v>
      </c>
      <c r="BJ2777" s="18" t="s">
        <v>157</v>
      </c>
      <c r="BK2777" s="172">
        <f t="shared" si="219"/>
        <v>0</v>
      </c>
      <c r="BL2777" s="18" t="s">
        <v>156</v>
      </c>
      <c r="BM2777" s="170" t="s">
        <v>3374</v>
      </c>
    </row>
    <row r="2778" spans="1:65" s="2" customFormat="1" ht="24" customHeight="1">
      <c r="A2778" s="33"/>
      <c r="B2778" s="158"/>
      <c r="C2778" s="205" t="s">
        <v>3375</v>
      </c>
      <c r="D2778" s="205" t="s">
        <v>368</v>
      </c>
      <c r="E2778" s="206" t="s">
        <v>2900</v>
      </c>
      <c r="F2778" s="207" t="s">
        <v>2901</v>
      </c>
      <c r="G2778" s="208" t="s">
        <v>2346</v>
      </c>
      <c r="H2778" s="209">
        <v>1</v>
      </c>
      <c r="I2778" s="210"/>
      <c r="J2778" s="209">
        <f t="shared" si="210"/>
        <v>0</v>
      </c>
      <c r="K2778" s="211"/>
      <c r="L2778" s="212"/>
      <c r="M2778" s="213" t="s">
        <v>1</v>
      </c>
      <c r="N2778" s="214" t="s">
        <v>42</v>
      </c>
      <c r="O2778" s="59"/>
      <c r="P2778" s="168">
        <f t="shared" si="211"/>
        <v>0</v>
      </c>
      <c r="Q2778" s="168">
        <v>0</v>
      </c>
      <c r="R2778" s="168">
        <f t="shared" si="212"/>
        <v>0</v>
      </c>
      <c r="S2778" s="168">
        <v>0</v>
      </c>
      <c r="T2778" s="169">
        <f t="shared" si="213"/>
        <v>0</v>
      </c>
      <c r="U2778" s="33"/>
      <c r="V2778" s="33"/>
      <c r="W2778" s="33"/>
      <c r="X2778" s="33"/>
      <c r="Y2778" s="33"/>
      <c r="Z2778" s="33"/>
      <c r="AA2778" s="33"/>
      <c r="AB2778" s="33"/>
      <c r="AC2778" s="33"/>
      <c r="AD2778" s="33"/>
      <c r="AE2778" s="33"/>
      <c r="AR2778" s="170" t="s">
        <v>189</v>
      </c>
      <c r="AT2778" s="170" t="s">
        <v>368</v>
      </c>
      <c r="AU2778" s="170" t="s">
        <v>157</v>
      </c>
      <c r="AY2778" s="18" t="s">
        <v>150</v>
      </c>
      <c r="BE2778" s="171">
        <f t="shared" si="214"/>
        <v>0</v>
      </c>
      <c r="BF2778" s="171">
        <f t="shared" si="215"/>
        <v>0</v>
      </c>
      <c r="BG2778" s="171">
        <f t="shared" si="216"/>
        <v>0</v>
      </c>
      <c r="BH2778" s="171">
        <f t="shared" si="217"/>
        <v>0</v>
      </c>
      <c r="BI2778" s="171">
        <f t="shared" si="218"/>
        <v>0</v>
      </c>
      <c r="BJ2778" s="18" t="s">
        <v>157</v>
      </c>
      <c r="BK2778" s="172">
        <f t="shared" si="219"/>
        <v>0</v>
      </c>
      <c r="BL2778" s="18" t="s">
        <v>156</v>
      </c>
      <c r="BM2778" s="170" t="s">
        <v>3376</v>
      </c>
    </row>
    <row r="2779" spans="1:65" s="2" customFormat="1" ht="16.5" customHeight="1">
      <c r="A2779" s="33"/>
      <c r="B2779" s="158"/>
      <c r="C2779" s="205" t="s">
        <v>3377</v>
      </c>
      <c r="D2779" s="205" t="s">
        <v>368</v>
      </c>
      <c r="E2779" s="206" t="s">
        <v>2904</v>
      </c>
      <c r="F2779" s="207" t="s">
        <v>2905</v>
      </c>
      <c r="G2779" s="208" t="s">
        <v>2346</v>
      </c>
      <c r="H2779" s="209">
        <v>1</v>
      </c>
      <c r="I2779" s="210"/>
      <c r="J2779" s="209">
        <f t="shared" si="210"/>
        <v>0</v>
      </c>
      <c r="K2779" s="211"/>
      <c r="L2779" s="212"/>
      <c r="M2779" s="213" t="s">
        <v>1</v>
      </c>
      <c r="N2779" s="214" t="s">
        <v>42</v>
      </c>
      <c r="O2779" s="59"/>
      <c r="P2779" s="168">
        <f t="shared" si="211"/>
        <v>0</v>
      </c>
      <c r="Q2779" s="168">
        <v>0</v>
      </c>
      <c r="R2779" s="168">
        <f t="shared" si="212"/>
        <v>0</v>
      </c>
      <c r="S2779" s="168">
        <v>0</v>
      </c>
      <c r="T2779" s="169">
        <f t="shared" si="213"/>
        <v>0</v>
      </c>
      <c r="U2779" s="33"/>
      <c r="V2779" s="33"/>
      <c r="W2779" s="33"/>
      <c r="X2779" s="33"/>
      <c r="Y2779" s="33"/>
      <c r="Z2779" s="33"/>
      <c r="AA2779" s="33"/>
      <c r="AB2779" s="33"/>
      <c r="AC2779" s="33"/>
      <c r="AD2779" s="33"/>
      <c r="AE2779" s="33"/>
      <c r="AR2779" s="170" t="s">
        <v>189</v>
      </c>
      <c r="AT2779" s="170" t="s">
        <v>368</v>
      </c>
      <c r="AU2779" s="170" t="s">
        <v>157</v>
      </c>
      <c r="AY2779" s="18" t="s">
        <v>150</v>
      </c>
      <c r="BE2779" s="171">
        <f t="shared" si="214"/>
        <v>0</v>
      </c>
      <c r="BF2779" s="171">
        <f t="shared" si="215"/>
        <v>0</v>
      </c>
      <c r="BG2779" s="171">
        <f t="shared" si="216"/>
        <v>0</v>
      </c>
      <c r="BH2779" s="171">
        <f t="shared" si="217"/>
        <v>0</v>
      </c>
      <c r="BI2779" s="171">
        <f t="shared" si="218"/>
        <v>0</v>
      </c>
      <c r="BJ2779" s="18" t="s">
        <v>157</v>
      </c>
      <c r="BK2779" s="172">
        <f t="shared" si="219"/>
        <v>0</v>
      </c>
      <c r="BL2779" s="18" t="s">
        <v>156</v>
      </c>
      <c r="BM2779" s="170" t="s">
        <v>3378</v>
      </c>
    </row>
    <row r="2780" spans="1:65" s="2" customFormat="1" ht="16.5" customHeight="1">
      <c r="A2780" s="33"/>
      <c r="B2780" s="158"/>
      <c r="C2780" s="205" t="s">
        <v>3379</v>
      </c>
      <c r="D2780" s="205" t="s">
        <v>368</v>
      </c>
      <c r="E2780" s="206" t="s">
        <v>2908</v>
      </c>
      <c r="F2780" s="207" t="s">
        <v>2909</v>
      </c>
      <c r="G2780" s="208" t="s">
        <v>2346</v>
      </c>
      <c r="H2780" s="209">
        <v>5</v>
      </c>
      <c r="I2780" s="210"/>
      <c r="J2780" s="209">
        <f t="shared" si="210"/>
        <v>0</v>
      </c>
      <c r="K2780" s="211"/>
      <c r="L2780" s="212"/>
      <c r="M2780" s="213" t="s">
        <v>1</v>
      </c>
      <c r="N2780" s="214" t="s">
        <v>42</v>
      </c>
      <c r="O2780" s="59"/>
      <c r="P2780" s="168">
        <f t="shared" si="211"/>
        <v>0</v>
      </c>
      <c r="Q2780" s="168">
        <v>0</v>
      </c>
      <c r="R2780" s="168">
        <f t="shared" si="212"/>
        <v>0</v>
      </c>
      <c r="S2780" s="168">
        <v>0</v>
      </c>
      <c r="T2780" s="169">
        <f t="shared" si="213"/>
        <v>0</v>
      </c>
      <c r="U2780" s="33"/>
      <c r="V2780" s="33"/>
      <c r="W2780" s="33"/>
      <c r="X2780" s="33"/>
      <c r="Y2780" s="33"/>
      <c r="Z2780" s="33"/>
      <c r="AA2780" s="33"/>
      <c r="AB2780" s="33"/>
      <c r="AC2780" s="33"/>
      <c r="AD2780" s="33"/>
      <c r="AE2780" s="33"/>
      <c r="AR2780" s="170" t="s">
        <v>189</v>
      </c>
      <c r="AT2780" s="170" t="s">
        <v>368</v>
      </c>
      <c r="AU2780" s="170" t="s">
        <v>157</v>
      </c>
      <c r="AY2780" s="18" t="s">
        <v>150</v>
      </c>
      <c r="BE2780" s="171">
        <f t="shared" si="214"/>
        <v>0</v>
      </c>
      <c r="BF2780" s="171">
        <f t="shared" si="215"/>
        <v>0</v>
      </c>
      <c r="BG2780" s="171">
        <f t="shared" si="216"/>
        <v>0</v>
      </c>
      <c r="BH2780" s="171">
        <f t="shared" si="217"/>
        <v>0</v>
      </c>
      <c r="BI2780" s="171">
        <f t="shared" si="218"/>
        <v>0</v>
      </c>
      <c r="BJ2780" s="18" t="s">
        <v>157</v>
      </c>
      <c r="BK2780" s="172">
        <f t="shared" si="219"/>
        <v>0</v>
      </c>
      <c r="BL2780" s="18" t="s">
        <v>156</v>
      </c>
      <c r="BM2780" s="170" t="s">
        <v>3380</v>
      </c>
    </row>
    <row r="2781" spans="1:65" s="2" customFormat="1" ht="16.5" customHeight="1">
      <c r="A2781" s="33"/>
      <c r="B2781" s="158"/>
      <c r="C2781" s="205" t="s">
        <v>3381</v>
      </c>
      <c r="D2781" s="205" t="s">
        <v>368</v>
      </c>
      <c r="E2781" s="206" t="s">
        <v>2912</v>
      </c>
      <c r="F2781" s="207" t="s">
        <v>2913</v>
      </c>
      <c r="G2781" s="208" t="s">
        <v>2346</v>
      </c>
      <c r="H2781" s="209">
        <v>2</v>
      </c>
      <c r="I2781" s="210"/>
      <c r="J2781" s="209">
        <f t="shared" si="210"/>
        <v>0</v>
      </c>
      <c r="K2781" s="211"/>
      <c r="L2781" s="212"/>
      <c r="M2781" s="213" t="s">
        <v>1</v>
      </c>
      <c r="N2781" s="214" t="s">
        <v>42</v>
      </c>
      <c r="O2781" s="59"/>
      <c r="P2781" s="168">
        <f t="shared" si="211"/>
        <v>0</v>
      </c>
      <c r="Q2781" s="168">
        <v>0</v>
      </c>
      <c r="R2781" s="168">
        <f t="shared" si="212"/>
        <v>0</v>
      </c>
      <c r="S2781" s="168">
        <v>0</v>
      </c>
      <c r="T2781" s="169">
        <f t="shared" si="213"/>
        <v>0</v>
      </c>
      <c r="U2781" s="33"/>
      <c r="V2781" s="33"/>
      <c r="W2781" s="33"/>
      <c r="X2781" s="33"/>
      <c r="Y2781" s="33"/>
      <c r="Z2781" s="33"/>
      <c r="AA2781" s="33"/>
      <c r="AB2781" s="33"/>
      <c r="AC2781" s="33"/>
      <c r="AD2781" s="33"/>
      <c r="AE2781" s="33"/>
      <c r="AR2781" s="170" t="s">
        <v>189</v>
      </c>
      <c r="AT2781" s="170" t="s">
        <v>368</v>
      </c>
      <c r="AU2781" s="170" t="s">
        <v>157</v>
      </c>
      <c r="AY2781" s="18" t="s">
        <v>150</v>
      </c>
      <c r="BE2781" s="171">
        <f t="shared" si="214"/>
        <v>0</v>
      </c>
      <c r="BF2781" s="171">
        <f t="shared" si="215"/>
        <v>0</v>
      </c>
      <c r="BG2781" s="171">
        <f t="shared" si="216"/>
        <v>0</v>
      </c>
      <c r="BH2781" s="171">
        <f t="shared" si="217"/>
        <v>0</v>
      </c>
      <c r="BI2781" s="171">
        <f t="shared" si="218"/>
        <v>0</v>
      </c>
      <c r="BJ2781" s="18" t="s">
        <v>157</v>
      </c>
      <c r="BK2781" s="172">
        <f t="shared" si="219"/>
        <v>0</v>
      </c>
      <c r="BL2781" s="18" t="s">
        <v>156</v>
      </c>
      <c r="BM2781" s="170" t="s">
        <v>3382</v>
      </c>
    </row>
    <row r="2782" spans="1:65" s="2" customFormat="1" ht="36" customHeight="1">
      <c r="A2782" s="33"/>
      <c r="B2782" s="158"/>
      <c r="C2782" s="205" t="s">
        <v>3383</v>
      </c>
      <c r="D2782" s="205" t="s">
        <v>368</v>
      </c>
      <c r="E2782" s="206" t="s">
        <v>2916</v>
      </c>
      <c r="F2782" s="207" t="s">
        <v>2917</v>
      </c>
      <c r="G2782" s="208" t="s">
        <v>459</v>
      </c>
      <c r="H2782" s="209">
        <v>28</v>
      </c>
      <c r="I2782" s="210"/>
      <c r="J2782" s="209">
        <f t="shared" si="210"/>
        <v>0</v>
      </c>
      <c r="K2782" s="211"/>
      <c r="L2782" s="212"/>
      <c r="M2782" s="213" t="s">
        <v>1</v>
      </c>
      <c r="N2782" s="214" t="s">
        <v>42</v>
      </c>
      <c r="O2782" s="59"/>
      <c r="P2782" s="168">
        <f t="shared" si="211"/>
        <v>0</v>
      </c>
      <c r="Q2782" s="168">
        <v>0</v>
      </c>
      <c r="R2782" s="168">
        <f t="shared" si="212"/>
        <v>0</v>
      </c>
      <c r="S2782" s="168">
        <v>0</v>
      </c>
      <c r="T2782" s="169">
        <f t="shared" si="213"/>
        <v>0</v>
      </c>
      <c r="U2782" s="33"/>
      <c r="V2782" s="33"/>
      <c r="W2782" s="33"/>
      <c r="X2782" s="33"/>
      <c r="Y2782" s="33"/>
      <c r="Z2782" s="33"/>
      <c r="AA2782" s="33"/>
      <c r="AB2782" s="33"/>
      <c r="AC2782" s="33"/>
      <c r="AD2782" s="33"/>
      <c r="AE2782" s="33"/>
      <c r="AR2782" s="170" t="s">
        <v>189</v>
      </c>
      <c r="AT2782" s="170" t="s">
        <v>368</v>
      </c>
      <c r="AU2782" s="170" t="s">
        <v>157</v>
      </c>
      <c r="AY2782" s="18" t="s">
        <v>150</v>
      </c>
      <c r="BE2782" s="171">
        <f t="shared" si="214"/>
        <v>0</v>
      </c>
      <c r="BF2782" s="171">
        <f t="shared" si="215"/>
        <v>0</v>
      </c>
      <c r="BG2782" s="171">
        <f t="shared" si="216"/>
        <v>0</v>
      </c>
      <c r="BH2782" s="171">
        <f t="shared" si="217"/>
        <v>0</v>
      </c>
      <c r="BI2782" s="171">
        <f t="shared" si="218"/>
        <v>0</v>
      </c>
      <c r="BJ2782" s="18" t="s">
        <v>157</v>
      </c>
      <c r="BK2782" s="172">
        <f t="shared" si="219"/>
        <v>0</v>
      </c>
      <c r="BL2782" s="18" t="s">
        <v>156</v>
      </c>
      <c r="BM2782" s="170" t="s">
        <v>3384</v>
      </c>
    </row>
    <row r="2783" spans="1:65" s="2" customFormat="1" ht="36" customHeight="1">
      <c r="A2783" s="33"/>
      <c r="B2783" s="158"/>
      <c r="C2783" s="205" t="s">
        <v>3385</v>
      </c>
      <c r="D2783" s="205" t="s">
        <v>368</v>
      </c>
      <c r="E2783" s="206" t="s">
        <v>2920</v>
      </c>
      <c r="F2783" s="207" t="s">
        <v>2921</v>
      </c>
      <c r="G2783" s="208" t="s">
        <v>459</v>
      </c>
      <c r="H2783" s="209">
        <v>42</v>
      </c>
      <c r="I2783" s="210"/>
      <c r="J2783" s="209">
        <f t="shared" si="210"/>
        <v>0</v>
      </c>
      <c r="K2783" s="211"/>
      <c r="L2783" s="212"/>
      <c r="M2783" s="213" t="s">
        <v>1</v>
      </c>
      <c r="N2783" s="214" t="s">
        <v>42</v>
      </c>
      <c r="O2783" s="59"/>
      <c r="P2783" s="168">
        <f t="shared" si="211"/>
        <v>0</v>
      </c>
      <c r="Q2783" s="168">
        <v>0</v>
      </c>
      <c r="R2783" s="168">
        <f t="shared" si="212"/>
        <v>0</v>
      </c>
      <c r="S2783" s="168">
        <v>0</v>
      </c>
      <c r="T2783" s="169">
        <f t="shared" si="213"/>
        <v>0</v>
      </c>
      <c r="U2783" s="33"/>
      <c r="V2783" s="33"/>
      <c r="W2783" s="33"/>
      <c r="X2783" s="33"/>
      <c r="Y2783" s="33"/>
      <c r="Z2783" s="33"/>
      <c r="AA2783" s="33"/>
      <c r="AB2783" s="33"/>
      <c r="AC2783" s="33"/>
      <c r="AD2783" s="33"/>
      <c r="AE2783" s="33"/>
      <c r="AR2783" s="170" t="s">
        <v>189</v>
      </c>
      <c r="AT2783" s="170" t="s">
        <v>368</v>
      </c>
      <c r="AU2783" s="170" t="s">
        <v>157</v>
      </c>
      <c r="AY2783" s="18" t="s">
        <v>150</v>
      </c>
      <c r="BE2783" s="171">
        <f t="shared" si="214"/>
        <v>0</v>
      </c>
      <c r="BF2783" s="171">
        <f t="shared" si="215"/>
        <v>0</v>
      </c>
      <c r="BG2783" s="171">
        <f t="shared" si="216"/>
        <v>0</v>
      </c>
      <c r="BH2783" s="171">
        <f t="shared" si="217"/>
        <v>0</v>
      </c>
      <c r="BI2783" s="171">
        <f t="shared" si="218"/>
        <v>0</v>
      </c>
      <c r="BJ2783" s="18" t="s">
        <v>157</v>
      </c>
      <c r="BK2783" s="172">
        <f t="shared" si="219"/>
        <v>0</v>
      </c>
      <c r="BL2783" s="18" t="s">
        <v>156</v>
      </c>
      <c r="BM2783" s="170" t="s">
        <v>3386</v>
      </c>
    </row>
    <row r="2784" spans="1:65" s="2" customFormat="1" ht="36" customHeight="1">
      <c r="A2784" s="33"/>
      <c r="B2784" s="158"/>
      <c r="C2784" s="205" t="s">
        <v>3387</v>
      </c>
      <c r="D2784" s="205" t="s">
        <v>368</v>
      </c>
      <c r="E2784" s="206" t="s">
        <v>2924</v>
      </c>
      <c r="F2784" s="207" t="s">
        <v>2925</v>
      </c>
      <c r="G2784" s="208" t="s">
        <v>459</v>
      </c>
      <c r="H2784" s="209">
        <v>10</v>
      </c>
      <c r="I2784" s="210"/>
      <c r="J2784" s="209">
        <f t="shared" si="210"/>
        <v>0</v>
      </c>
      <c r="K2784" s="211"/>
      <c r="L2784" s="212"/>
      <c r="M2784" s="213" t="s">
        <v>1</v>
      </c>
      <c r="N2784" s="214" t="s">
        <v>42</v>
      </c>
      <c r="O2784" s="59"/>
      <c r="P2784" s="168">
        <f t="shared" si="211"/>
        <v>0</v>
      </c>
      <c r="Q2784" s="168">
        <v>0</v>
      </c>
      <c r="R2784" s="168">
        <f t="shared" si="212"/>
        <v>0</v>
      </c>
      <c r="S2784" s="168">
        <v>0</v>
      </c>
      <c r="T2784" s="169">
        <f t="shared" si="213"/>
        <v>0</v>
      </c>
      <c r="U2784" s="33"/>
      <c r="V2784" s="33"/>
      <c r="W2784" s="33"/>
      <c r="X2784" s="33"/>
      <c r="Y2784" s="33"/>
      <c r="Z2784" s="33"/>
      <c r="AA2784" s="33"/>
      <c r="AB2784" s="33"/>
      <c r="AC2784" s="33"/>
      <c r="AD2784" s="33"/>
      <c r="AE2784" s="33"/>
      <c r="AR2784" s="170" t="s">
        <v>189</v>
      </c>
      <c r="AT2784" s="170" t="s">
        <v>368</v>
      </c>
      <c r="AU2784" s="170" t="s">
        <v>157</v>
      </c>
      <c r="AY2784" s="18" t="s">
        <v>150</v>
      </c>
      <c r="BE2784" s="171">
        <f t="shared" si="214"/>
        <v>0</v>
      </c>
      <c r="BF2784" s="171">
        <f t="shared" si="215"/>
        <v>0</v>
      </c>
      <c r="BG2784" s="171">
        <f t="shared" si="216"/>
        <v>0</v>
      </c>
      <c r="BH2784" s="171">
        <f t="shared" si="217"/>
        <v>0</v>
      </c>
      <c r="BI2784" s="171">
        <f t="shared" si="218"/>
        <v>0</v>
      </c>
      <c r="BJ2784" s="18" t="s">
        <v>157</v>
      </c>
      <c r="BK2784" s="172">
        <f t="shared" si="219"/>
        <v>0</v>
      </c>
      <c r="BL2784" s="18" t="s">
        <v>156</v>
      </c>
      <c r="BM2784" s="170" t="s">
        <v>3388</v>
      </c>
    </row>
    <row r="2785" spans="1:65" s="2" customFormat="1" ht="36" customHeight="1">
      <c r="A2785" s="33"/>
      <c r="B2785" s="158"/>
      <c r="C2785" s="205" t="s">
        <v>3389</v>
      </c>
      <c r="D2785" s="205" t="s">
        <v>368</v>
      </c>
      <c r="E2785" s="206" t="s">
        <v>2928</v>
      </c>
      <c r="F2785" s="207" t="s">
        <v>2929</v>
      </c>
      <c r="G2785" s="208" t="s">
        <v>459</v>
      </c>
      <c r="H2785" s="209">
        <v>8</v>
      </c>
      <c r="I2785" s="210"/>
      <c r="J2785" s="209">
        <f t="shared" si="210"/>
        <v>0</v>
      </c>
      <c r="K2785" s="211"/>
      <c r="L2785" s="212"/>
      <c r="M2785" s="213" t="s">
        <v>1</v>
      </c>
      <c r="N2785" s="214" t="s">
        <v>42</v>
      </c>
      <c r="O2785" s="59"/>
      <c r="P2785" s="168">
        <f t="shared" si="211"/>
        <v>0</v>
      </c>
      <c r="Q2785" s="168">
        <v>0</v>
      </c>
      <c r="R2785" s="168">
        <f t="shared" si="212"/>
        <v>0</v>
      </c>
      <c r="S2785" s="168">
        <v>0</v>
      </c>
      <c r="T2785" s="169">
        <f t="shared" si="213"/>
        <v>0</v>
      </c>
      <c r="U2785" s="33"/>
      <c r="V2785" s="33"/>
      <c r="W2785" s="33"/>
      <c r="X2785" s="33"/>
      <c r="Y2785" s="33"/>
      <c r="Z2785" s="33"/>
      <c r="AA2785" s="33"/>
      <c r="AB2785" s="33"/>
      <c r="AC2785" s="33"/>
      <c r="AD2785" s="33"/>
      <c r="AE2785" s="33"/>
      <c r="AR2785" s="170" t="s">
        <v>189</v>
      </c>
      <c r="AT2785" s="170" t="s">
        <v>368</v>
      </c>
      <c r="AU2785" s="170" t="s">
        <v>157</v>
      </c>
      <c r="AY2785" s="18" t="s">
        <v>150</v>
      </c>
      <c r="BE2785" s="171">
        <f t="shared" si="214"/>
        <v>0</v>
      </c>
      <c r="BF2785" s="171">
        <f t="shared" si="215"/>
        <v>0</v>
      </c>
      <c r="BG2785" s="171">
        <f t="shared" si="216"/>
        <v>0</v>
      </c>
      <c r="BH2785" s="171">
        <f t="shared" si="217"/>
        <v>0</v>
      </c>
      <c r="BI2785" s="171">
        <f t="shared" si="218"/>
        <v>0</v>
      </c>
      <c r="BJ2785" s="18" t="s">
        <v>157</v>
      </c>
      <c r="BK2785" s="172">
        <f t="shared" si="219"/>
        <v>0</v>
      </c>
      <c r="BL2785" s="18" t="s">
        <v>156</v>
      </c>
      <c r="BM2785" s="170" t="s">
        <v>3390</v>
      </c>
    </row>
    <row r="2786" spans="1:65" s="2" customFormat="1" ht="36" customHeight="1">
      <c r="A2786" s="33"/>
      <c r="B2786" s="158"/>
      <c r="C2786" s="205" t="s">
        <v>3391</v>
      </c>
      <c r="D2786" s="205" t="s">
        <v>368</v>
      </c>
      <c r="E2786" s="206" t="s">
        <v>2932</v>
      </c>
      <c r="F2786" s="207" t="s">
        <v>2933</v>
      </c>
      <c r="G2786" s="208" t="s">
        <v>459</v>
      </c>
      <c r="H2786" s="209">
        <v>4</v>
      </c>
      <c r="I2786" s="210"/>
      <c r="J2786" s="209">
        <f t="shared" si="210"/>
        <v>0</v>
      </c>
      <c r="K2786" s="211"/>
      <c r="L2786" s="212"/>
      <c r="M2786" s="213" t="s">
        <v>1</v>
      </c>
      <c r="N2786" s="214" t="s">
        <v>42</v>
      </c>
      <c r="O2786" s="59"/>
      <c r="P2786" s="168">
        <f t="shared" si="211"/>
        <v>0</v>
      </c>
      <c r="Q2786" s="168">
        <v>0</v>
      </c>
      <c r="R2786" s="168">
        <f t="shared" si="212"/>
        <v>0</v>
      </c>
      <c r="S2786" s="168">
        <v>0</v>
      </c>
      <c r="T2786" s="169">
        <f t="shared" si="213"/>
        <v>0</v>
      </c>
      <c r="U2786" s="33"/>
      <c r="V2786" s="33"/>
      <c r="W2786" s="33"/>
      <c r="X2786" s="33"/>
      <c r="Y2786" s="33"/>
      <c r="Z2786" s="33"/>
      <c r="AA2786" s="33"/>
      <c r="AB2786" s="33"/>
      <c r="AC2786" s="33"/>
      <c r="AD2786" s="33"/>
      <c r="AE2786" s="33"/>
      <c r="AR2786" s="170" t="s">
        <v>189</v>
      </c>
      <c r="AT2786" s="170" t="s">
        <v>368</v>
      </c>
      <c r="AU2786" s="170" t="s">
        <v>157</v>
      </c>
      <c r="AY2786" s="18" t="s">
        <v>150</v>
      </c>
      <c r="BE2786" s="171">
        <f t="shared" si="214"/>
        <v>0</v>
      </c>
      <c r="BF2786" s="171">
        <f t="shared" si="215"/>
        <v>0</v>
      </c>
      <c r="BG2786" s="171">
        <f t="shared" si="216"/>
        <v>0</v>
      </c>
      <c r="BH2786" s="171">
        <f t="shared" si="217"/>
        <v>0</v>
      </c>
      <c r="BI2786" s="171">
        <f t="shared" si="218"/>
        <v>0</v>
      </c>
      <c r="BJ2786" s="18" t="s">
        <v>157</v>
      </c>
      <c r="BK2786" s="172">
        <f t="shared" si="219"/>
        <v>0</v>
      </c>
      <c r="BL2786" s="18" t="s">
        <v>156</v>
      </c>
      <c r="BM2786" s="170" t="s">
        <v>3392</v>
      </c>
    </row>
    <row r="2787" spans="1:65" s="2" customFormat="1" ht="24" customHeight="1">
      <c r="A2787" s="33"/>
      <c r="B2787" s="158"/>
      <c r="C2787" s="205" t="s">
        <v>3393</v>
      </c>
      <c r="D2787" s="205" t="s">
        <v>368</v>
      </c>
      <c r="E2787" s="206" t="s">
        <v>2936</v>
      </c>
      <c r="F2787" s="207" t="s">
        <v>2937</v>
      </c>
      <c r="G2787" s="208" t="s">
        <v>459</v>
      </c>
      <c r="H2787" s="209">
        <v>30</v>
      </c>
      <c r="I2787" s="210"/>
      <c r="J2787" s="209">
        <f t="shared" si="210"/>
        <v>0</v>
      </c>
      <c r="K2787" s="211"/>
      <c r="L2787" s="212"/>
      <c r="M2787" s="213" t="s">
        <v>1</v>
      </c>
      <c r="N2787" s="214" t="s">
        <v>42</v>
      </c>
      <c r="O2787" s="59"/>
      <c r="P2787" s="168">
        <f t="shared" si="211"/>
        <v>0</v>
      </c>
      <c r="Q2787" s="168">
        <v>0</v>
      </c>
      <c r="R2787" s="168">
        <f t="shared" si="212"/>
        <v>0</v>
      </c>
      <c r="S2787" s="168">
        <v>0</v>
      </c>
      <c r="T2787" s="169">
        <f t="shared" si="213"/>
        <v>0</v>
      </c>
      <c r="U2787" s="33"/>
      <c r="V2787" s="33"/>
      <c r="W2787" s="33"/>
      <c r="X2787" s="33"/>
      <c r="Y2787" s="33"/>
      <c r="Z2787" s="33"/>
      <c r="AA2787" s="33"/>
      <c r="AB2787" s="33"/>
      <c r="AC2787" s="33"/>
      <c r="AD2787" s="33"/>
      <c r="AE2787" s="33"/>
      <c r="AR2787" s="170" t="s">
        <v>189</v>
      </c>
      <c r="AT2787" s="170" t="s">
        <v>368</v>
      </c>
      <c r="AU2787" s="170" t="s">
        <v>157</v>
      </c>
      <c r="AY2787" s="18" t="s">
        <v>150</v>
      </c>
      <c r="BE2787" s="171">
        <f t="shared" si="214"/>
        <v>0</v>
      </c>
      <c r="BF2787" s="171">
        <f t="shared" si="215"/>
        <v>0</v>
      </c>
      <c r="BG2787" s="171">
        <f t="shared" si="216"/>
        <v>0</v>
      </c>
      <c r="BH2787" s="171">
        <f t="shared" si="217"/>
        <v>0</v>
      </c>
      <c r="BI2787" s="171">
        <f t="shared" si="218"/>
        <v>0</v>
      </c>
      <c r="BJ2787" s="18" t="s">
        <v>157</v>
      </c>
      <c r="BK2787" s="172">
        <f t="shared" si="219"/>
        <v>0</v>
      </c>
      <c r="BL2787" s="18" t="s">
        <v>156</v>
      </c>
      <c r="BM2787" s="170" t="s">
        <v>3394</v>
      </c>
    </row>
    <row r="2788" spans="1:65" s="2" customFormat="1" ht="16.5" customHeight="1">
      <c r="A2788" s="33"/>
      <c r="B2788" s="158"/>
      <c r="C2788" s="205" t="s">
        <v>3395</v>
      </c>
      <c r="D2788" s="205" t="s">
        <v>368</v>
      </c>
      <c r="E2788" s="206" t="s">
        <v>2940</v>
      </c>
      <c r="F2788" s="207" t="s">
        <v>2941</v>
      </c>
      <c r="G2788" s="208" t="s">
        <v>350</v>
      </c>
      <c r="H2788" s="209">
        <v>10</v>
      </c>
      <c r="I2788" s="210"/>
      <c r="J2788" s="209">
        <f t="shared" si="210"/>
        <v>0</v>
      </c>
      <c r="K2788" s="211"/>
      <c r="L2788" s="212"/>
      <c r="M2788" s="213" t="s">
        <v>1</v>
      </c>
      <c r="N2788" s="214" t="s">
        <v>42</v>
      </c>
      <c r="O2788" s="59"/>
      <c r="P2788" s="168">
        <f t="shared" si="211"/>
        <v>0</v>
      </c>
      <c r="Q2788" s="168">
        <v>0</v>
      </c>
      <c r="R2788" s="168">
        <f t="shared" si="212"/>
        <v>0</v>
      </c>
      <c r="S2788" s="168">
        <v>0</v>
      </c>
      <c r="T2788" s="169">
        <f t="shared" si="213"/>
        <v>0</v>
      </c>
      <c r="U2788" s="33"/>
      <c r="V2788" s="33"/>
      <c r="W2788" s="33"/>
      <c r="X2788" s="33"/>
      <c r="Y2788" s="33"/>
      <c r="Z2788" s="33"/>
      <c r="AA2788" s="33"/>
      <c r="AB2788" s="33"/>
      <c r="AC2788" s="33"/>
      <c r="AD2788" s="33"/>
      <c r="AE2788" s="33"/>
      <c r="AR2788" s="170" t="s">
        <v>189</v>
      </c>
      <c r="AT2788" s="170" t="s">
        <v>368</v>
      </c>
      <c r="AU2788" s="170" t="s">
        <v>157</v>
      </c>
      <c r="AY2788" s="18" t="s">
        <v>150</v>
      </c>
      <c r="BE2788" s="171">
        <f t="shared" si="214"/>
        <v>0</v>
      </c>
      <c r="BF2788" s="171">
        <f t="shared" si="215"/>
        <v>0</v>
      </c>
      <c r="BG2788" s="171">
        <f t="shared" si="216"/>
        <v>0</v>
      </c>
      <c r="BH2788" s="171">
        <f t="shared" si="217"/>
        <v>0</v>
      </c>
      <c r="BI2788" s="171">
        <f t="shared" si="218"/>
        <v>0</v>
      </c>
      <c r="BJ2788" s="18" t="s">
        <v>157</v>
      </c>
      <c r="BK2788" s="172">
        <f t="shared" si="219"/>
        <v>0</v>
      </c>
      <c r="BL2788" s="18" t="s">
        <v>156</v>
      </c>
      <c r="BM2788" s="170" t="s">
        <v>3396</v>
      </c>
    </row>
    <row r="2789" spans="1:65" s="2" customFormat="1" ht="16.5" customHeight="1">
      <c r="A2789" s="33"/>
      <c r="B2789" s="158"/>
      <c r="C2789" s="205" t="s">
        <v>3397</v>
      </c>
      <c r="D2789" s="205" t="s">
        <v>368</v>
      </c>
      <c r="E2789" s="206" t="s">
        <v>2944</v>
      </c>
      <c r="F2789" s="207" t="s">
        <v>2945</v>
      </c>
      <c r="G2789" s="208" t="s">
        <v>350</v>
      </c>
      <c r="H2789" s="209">
        <v>2</v>
      </c>
      <c r="I2789" s="210"/>
      <c r="J2789" s="209">
        <f t="shared" si="210"/>
        <v>0</v>
      </c>
      <c r="K2789" s="211"/>
      <c r="L2789" s="212"/>
      <c r="M2789" s="213" t="s">
        <v>1</v>
      </c>
      <c r="N2789" s="214" t="s">
        <v>42</v>
      </c>
      <c r="O2789" s="59"/>
      <c r="P2789" s="168">
        <f t="shared" si="211"/>
        <v>0</v>
      </c>
      <c r="Q2789" s="168">
        <v>0</v>
      </c>
      <c r="R2789" s="168">
        <f t="shared" si="212"/>
        <v>0</v>
      </c>
      <c r="S2789" s="168">
        <v>0</v>
      </c>
      <c r="T2789" s="169">
        <f t="shared" si="213"/>
        <v>0</v>
      </c>
      <c r="U2789" s="33"/>
      <c r="V2789" s="33"/>
      <c r="W2789" s="33"/>
      <c r="X2789" s="33"/>
      <c r="Y2789" s="33"/>
      <c r="Z2789" s="33"/>
      <c r="AA2789" s="33"/>
      <c r="AB2789" s="33"/>
      <c r="AC2789" s="33"/>
      <c r="AD2789" s="33"/>
      <c r="AE2789" s="33"/>
      <c r="AR2789" s="170" t="s">
        <v>189</v>
      </c>
      <c r="AT2789" s="170" t="s">
        <v>368</v>
      </c>
      <c r="AU2789" s="170" t="s">
        <v>157</v>
      </c>
      <c r="AY2789" s="18" t="s">
        <v>150</v>
      </c>
      <c r="BE2789" s="171">
        <f t="shared" si="214"/>
        <v>0</v>
      </c>
      <c r="BF2789" s="171">
        <f t="shared" si="215"/>
        <v>0</v>
      </c>
      <c r="BG2789" s="171">
        <f t="shared" si="216"/>
        <v>0</v>
      </c>
      <c r="BH2789" s="171">
        <f t="shared" si="217"/>
        <v>0</v>
      </c>
      <c r="BI2789" s="171">
        <f t="shared" si="218"/>
        <v>0</v>
      </c>
      <c r="BJ2789" s="18" t="s">
        <v>157</v>
      </c>
      <c r="BK2789" s="172">
        <f t="shared" si="219"/>
        <v>0</v>
      </c>
      <c r="BL2789" s="18" t="s">
        <v>156</v>
      </c>
      <c r="BM2789" s="170" t="s">
        <v>3398</v>
      </c>
    </row>
    <row r="2790" spans="1:65" s="2" customFormat="1" ht="16.5" customHeight="1">
      <c r="A2790" s="33"/>
      <c r="B2790" s="158"/>
      <c r="C2790" s="205" t="s">
        <v>3399</v>
      </c>
      <c r="D2790" s="205" t="s">
        <v>368</v>
      </c>
      <c r="E2790" s="206" t="s">
        <v>2948</v>
      </c>
      <c r="F2790" s="207" t="s">
        <v>2949</v>
      </c>
      <c r="G2790" s="208" t="s">
        <v>2346</v>
      </c>
      <c r="H2790" s="209">
        <v>4</v>
      </c>
      <c r="I2790" s="210"/>
      <c r="J2790" s="209">
        <f t="shared" si="210"/>
        <v>0</v>
      </c>
      <c r="K2790" s="211"/>
      <c r="L2790" s="212"/>
      <c r="M2790" s="213" t="s">
        <v>1</v>
      </c>
      <c r="N2790" s="214" t="s">
        <v>42</v>
      </c>
      <c r="O2790" s="59"/>
      <c r="P2790" s="168">
        <f t="shared" si="211"/>
        <v>0</v>
      </c>
      <c r="Q2790" s="168">
        <v>0</v>
      </c>
      <c r="R2790" s="168">
        <f t="shared" si="212"/>
        <v>0</v>
      </c>
      <c r="S2790" s="168">
        <v>0</v>
      </c>
      <c r="T2790" s="169">
        <f t="shared" si="213"/>
        <v>0</v>
      </c>
      <c r="U2790" s="33"/>
      <c r="V2790" s="33"/>
      <c r="W2790" s="33"/>
      <c r="X2790" s="33"/>
      <c r="Y2790" s="33"/>
      <c r="Z2790" s="33"/>
      <c r="AA2790" s="33"/>
      <c r="AB2790" s="33"/>
      <c r="AC2790" s="33"/>
      <c r="AD2790" s="33"/>
      <c r="AE2790" s="33"/>
      <c r="AR2790" s="170" t="s">
        <v>189</v>
      </c>
      <c r="AT2790" s="170" t="s">
        <v>368</v>
      </c>
      <c r="AU2790" s="170" t="s">
        <v>157</v>
      </c>
      <c r="AY2790" s="18" t="s">
        <v>150</v>
      </c>
      <c r="BE2790" s="171">
        <f t="shared" si="214"/>
        <v>0</v>
      </c>
      <c r="BF2790" s="171">
        <f t="shared" si="215"/>
        <v>0</v>
      </c>
      <c r="BG2790" s="171">
        <f t="shared" si="216"/>
        <v>0</v>
      </c>
      <c r="BH2790" s="171">
        <f t="shared" si="217"/>
        <v>0</v>
      </c>
      <c r="BI2790" s="171">
        <f t="shared" si="218"/>
        <v>0</v>
      </c>
      <c r="BJ2790" s="18" t="s">
        <v>157</v>
      </c>
      <c r="BK2790" s="172">
        <f t="shared" si="219"/>
        <v>0</v>
      </c>
      <c r="BL2790" s="18" t="s">
        <v>156</v>
      </c>
      <c r="BM2790" s="170" t="s">
        <v>3400</v>
      </c>
    </row>
    <row r="2791" spans="1:65" s="2" customFormat="1" ht="24" customHeight="1">
      <c r="A2791" s="33"/>
      <c r="B2791" s="158"/>
      <c r="C2791" s="205" t="s">
        <v>3401</v>
      </c>
      <c r="D2791" s="205" t="s">
        <v>368</v>
      </c>
      <c r="E2791" s="206" t="s">
        <v>2952</v>
      </c>
      <c r="F2791" s="207" t="s">
        <v>2953</v>
      </c>
      <c r="G2791" s="208" t="s">
        <v>459</v>
      </c>
      <c r="H2791" s="209">
        <v>24</v>
      </c>
      <c r="I2791" s="210"/>
      <c r="J2791" s="209">
        <f t="shared" si="210"/>
        <v>0</v>
      </c>
      <c r="K2791" s="211"/>
      <c r="L2791" s="212"/>
      <c r="M2791" s="213" t="s">
        <v>1</v>
      </c>
      <c r="N2791" s="214" t="s">
        <v>42</v>
      </c>
      <c r="O2791" s="59"/>
      <c r="P2791" s="168">
        <f t="shared" si="211"/>
        <v>0</v>
      </c>
      <c r="Q2791" s="168">
        <v>0</v>
      </c>
      <c r="R2791" s="168">
        <f t="shared" si="212"/>
        <v>0</v>
      </c>
      <c r="S2791" s="168">
        <v>0</v>
      </c>
      <c r="T2791" s="169">
        <f t="shared" si="213"/>
        <v>0</v>
      </c>
      <c r="U2791" s="33"/>
      <c r="V2791" s="33"/>
      <c r="W2791" s="33"/>
      <c r="X2791" s="33"/>
      <c r="Y2791" s="33"/>
      <c r="Z2791" s="33"/>
      <c r="AA2791" s="33"/>
      <c r="AB2791" s="33"/>
      <c r="AC2791" s="33"/>
      <c r="AD2791" s="33"/>
      <c r="AE2791" s="33"/>
      <c r="AR2791" s="170" t="s">
        <v>189</v>
      </c>
      <c r="AT2791" s="170" t="s">
        <v>368</v>
      </c>
      <c r="AU2791" s="170" t="s">
        <v>157</v>
      </c>
      <c r="AY2791" s="18" t="s">
        <v>150</v>
      </c>
      <c r="BE2791" s="171">
        <f t="shared" si="214"/>
        <v>0</v>
      </c>
      <c r="BF2791" s="171">
        <f t="shared" si="215"/>
        <v>0</v>
      </c>
      <c r="BG2791" s="171">
        <f t="shared" si="216"/>
        <v>0</v>
      </c>
      <c r="BH2791" s="171">
        <f t="shared" si="217"/>
        <v>0</v>
      </c>
      <c r="BI2791" s="171">
        <f t="shared" si="218"/>
        <v>0</v>
      </c>
      <c r="BJ2791" s="18" t="s">
        <v>157</v>
      </c>
      <c r="BK2791" s="172">
        <f t="shared" si="219"/>
        <v>0</v>
      </c>
      <c r="BL2791" s="18" t="s">
        <v>156</v>
      </c>
      <c r="BM2791" s="170" t="s">
        <v>3402</v>
      </c>
    </row>
    <row r="2792" spans="1:65" s="2" customFormat="1" ht="24" customHeight="1">
      <c r="A2792" s="33"/>
      <c r="B2792" s="158"/>
      <c r="C2792" s="205" t="s">
        <v>3403</v>
      </c>
      <c r="D2792" s="205" t="s">
        <v>368</v>
      </c>
      <c r="E2792" s="206" t="s">
        <v>2956</v>
      </c>
      <c r="F2792" s="207" t="s">
        <v>2957</v>
      </c>
      <c r="G2792" s="208" t="s">
        <v>459</v>
      </c>
      <c r="H2792" s="209">
        <v>16</v>
      </c>
      <c r="I2792" s="210"/>
      <c r="J2792" s="209">
        <f t="shared" si="210"/>
        <v>0</v>
      </c>
      <c r="K2792" s="211"/>
      <c r="L2792" s="212"/>
      <c r="M2792" s="213" t="s">
        <v>1</v>
      </c>
      <c r="N2792" s="214" t="s">
        <v>42</v>
      </c>
      <c r="O2792" s="59"/>
      <c r="P2792" s="168">
        <f t="shared" si="211"/>
        <v>0</v>
      </c>
      <c r="Q2792" s="168">
        <v>0</v>
      </c>
      <c r="R2792" s="168">
        <f t="shared" si="212"/>
        <v>0</v>
      </c>
      <c r="S2792" s="168">
        <v>0</v>
      </c>
      <c r="T2792" s="169">
        <f t="shared" si="213"/>
        <v>0</v>
      </c>
      <c r="U2792" s="33"/>
      <c r="V2792" s="33"/>
      <c r="W2792" s="33"/>
      <c r="X2792" s="33"/>
      <c r="Y2792" s="33"/>
      <c r="Z2792" s="33"/>
      <c r="AA2792" s="33"/>
      <c r="AB2792" s="33"/>
      <c r="AC2792" s="33"/>
      <c r="AD2792" s="33"/>
      <c r="AE2792" s="33"/>
      <c r="AR2792" s="170" t="s">
        <v>189</v>
      </c>
      <c r="AT2792" s="170" t="s">
        <v>368</v>
      </c>
      <c r="AU2792" s="170" t="s">
        <v>157</v>
      </c>
      <c r="AY2792" s="18" t="s">
        <v>150</v>
      </c>
      <c r="BE2792" s="171">
        <f t="shared" si="214"/>
        <v>0</v>
      </c>
      <c r="BF2792" s="171">
        <f t="shared" si="215"/>
        <v>0</v>
      </c>
      <c r="BG2792" s="171">
        <f t="shared" si="216"/>
        <v>0</v>
      </c>
      <c r="BH2792" s="171">
        <f t="shared" si="217"/>
        <v>0</v>
      </c>
      <c r="BI2792" s="171">
        <f t="shared" si="218"/>
        <v>0</v>
      </c>
      <c r="BJ2792" s="18" t="s">
        <v>157</v>
      </c>
      <c r="BK2792" s="172">
        <f t="shared" si="219"/>
        <v>0</v>
      </c>
      <c r="BL2792" s="18" t="s">
        <v>156</v>
      </c>
      <c r="BM2792" s="170" t="s">
        <v>3404</v>
      </c>
    </row>
    <row r="2793" spans="1:65" s="2" customFormat="1" ht="24" customHeight="1">
      <c r="A2793" s="33"/>
      <c r="B2793" s="158"/>
      <c r="C2793" s="205" t="s">
        <v>3405</v>
      </c>
      <c r="D2793" s="205" t="s">
        <v>368</v>
      </c>
      <c r="E2793" s="206" t="s">
        <v>2952</v>
      </c>
      <c r="F2793" s="207" t="s">
        <v>2953</v>
      </c>
      <c r="G2793" s="208" t="s">
        <v>459</v>
      </c>
      <c r="H2793" s="209">
        <v>10</v>
      </c>
      <c r="I2793" s="210"/>
      <c r="J2793" s="209">
        <f t="shared" si="210"/>
        <v>0</v>
      </c>
      <c r="K2793" s="211"/>
      <c r="L2793" s="212"/>
      <c r="M2793" s="213" t="s">
        <v>1</v>
      </c>
      <c r="N2793" s="214" t="s">
        <v>42</v>
      </c>
      <c r="O2793" s="59"/>
      <c r="P2793" s="168">
        <f t="shared" si="211"/>
        <v>0</v>
      </c>
      <c r="Q2793" s="168">
        <v>0</v>
      </c>
      <c r="R2793" s="168">
        <f t="shared" si="212"/>
        <v>0</v>
      </c>
      <c r="S2793" s="168">
        <v>0</v>
      </c>
      <c r="T2793" s="169">
        <f t="shared" si="213"/>
        <v>0</v>
      </c>
      <c r="U2793" s="33"/>
      <c r="V2793" s="33"/>
      <c r="W2793" s="33"/>
      <c r="X2793" s="33"/>
      <c r="Y2793" s="33"/>
      <c r="Z2793" s="33"/>
      <c r="AA2793" s="33"/>
      <c r="AB2793" s="33"/>
      <c r="AC2793" s="33"/>
      <c r="AD2793" s="33"/>
      <c r="AE2793" s="33"/>
      <c r="AR2793" s="170" t="s">
        <v>189</v>
      </c>
      <c r="AT2793" s="170" t="s">
        <v>368</v>
      </c>
      <c r="AU2793" s="170" t="s">
        <v>157</v>
      </c>
      <c r="AY2793" s="18" t="s">
        <v>150</v>
      </c>
      <c r="BE2793" s="171">
        <f t="shared" si="214"/>
        <v>0</v>
      </c>
      <c r="BF2793" s="171">
        <f t="shared" si="215"/>
        <v>0</v>
      </c>
      <c r="BG2793" s="171">
        <f t="shared" si="216"/>
        <v>0</v>
      </c>
      <c r="BH2793" s="171">
        <f t="shared" si="217"/>
        <v>0</v>
      </c>
      <c r="BI2793" s="171">
        <f t="shared" si="218"/>
        <v>0</v>
      </c>
      <c r="BJ2793" s="18" t="s">
        <v>157</v>
      </c>
      <c r="BK2793" s="172">
        <f t="shared" si="219"/>
        <v>0</v>
      </c>
      <c r="BL2793" s="18" t="s">
        <v>156</v>
      </c>
      <c r="BM2793" s="170" t="s">
        <v>3406</v>
      </c>
    </row>
    <row r="2794" spans="1:65" s="2" customFormat="1" ht="16.5" customHeight="1">
      <c r="A2794" s="33"/>
      <c r="B2794" s="158"/>
      <c r="C2794" s="205" t="s">
        <v>3407</v>
      </c>
      <c r="D2794" s="205" t="s">
        <v>368</v>
      </c>
      <c r="E2794" s="206" t="s">
        <v>2962</v>
      </c>
      <c r="F2794" s="207" t="s">
        <v>2963</v>
      </c>
      <c r="G2794" s="208" t="s">
        <v>459</v>
      </c>
      <c r="H2794" s="209">
        <v>188</v>
      </c>
      <c r="I2794" s="210"/>
      <c r="J2794" s="209">
        <f t="shared" si="210"/>
        <v>0</v>
      </c>
      <c r="K2794" s="211"/>
      <c r="L2794" s="212"/>
      <c r="M2794" s="213" t="s">
        <v>1</v>
      </c>
      <c r="N2794" s="214" t="s">
        <v>42</v>
      </c>
      <c r="O2794" s="59"/>
      <c r="P2794" s="168">
        <f t="shared" si="211"/>
        <v>0</v>
      </c>
      <c r="Q2794" s="168">
        <v>0</v>
      </c>
      <c r="R2794" s="168">
        <f t="shared" si="212"/>
        <v>0</v>
      </c>
      <c r="S2794" s="168">
        <v>0</v>
      </c>
      <c r="T2794" s="169">
        <f t="shared" si="213"/>
        <v>0</v>
      </c>
      <c r="U2794" s="33"/>
      <c r="V2794" s="33"/>
      <c r="W2794" s="33"/>
      <c r="X2794" s="33"/>
      <c r="Y2794" s="33"/>
      <c r="Z2794" s="33"/>
      <c r="AA2794" s="33"/>
      <c r="AB2794" s="33"/>
      <c r="AC2794" s="33"/>
      <c r="AD2794" s="33"/>
      <c r="AE2794" s="33"/>
      <c r="AR2794" s="170" t="s">
        <v>189</v>
      </c>
      <c r="AT2794" s="170" t="s">
        <v>368</v>
      </c>
      <c r="AU2794" s="170" t="s">
        <v>157</v>
      </c>
      <c r="AY2794" s="18" t="s">
        <v>150</v>
      </c>
      <c r="BE2794" s="171">
        <f t="shared" si="214"/>
        <v>0</v>
      </c>
      <c r="BF2794" s="171">
        <f t="shared" si="215"/>
        <v>0</v>
      </c>
      <c r="BG2794" s="171">
        <f t="shared" si="216"/>
        <v>0</v>
      </c>
      <c r="BH2794" s="171">
        <f t="shared" si="217"/>
        <v>0</v>
      </c>
      <c r="BI2794" s="171">
        <f t="shared" si="218"/>
        <v>0</v>
      </c>
      <c r="BJ2794" s="18" t="s">
        <v>157</v>
      </c>
      <c r="BK2794" s="172">
        <f t="shared" si="219"/>
        <v>0</v>
      </c>
      <c r="BL2794" s="18" t="s">
        <v>156</v>
      </c>
      <c r="BM2794" s="170" t="s">
        <v>3408</v>
      </c>
    </row>
    <row r="2795" spans="1:65" s="2" customFormat="1" ht="16.5" customHeight="1">
      <c r="A2795" s="33"/>
      <c r="B2795" s="158"/>
      <c r="C2795" s="205" t="s">
        <v>3409</v>
      </c>
      <c r="D2795" s="205" t="s">
        <v>368</v>
      </c>
      <c r="E2795" s="206" t="s">
        <v>2966</v>
      </c>
      <c r="F2795" s="207" t="s">
        <v>2967</v>
      </c>
      <c r="G2795" s="208" t="s">
        <v>459</v>
      </c>
      <c r="H2795" s="209">
        <v>188</v>
      </c>
      <c r="I2795" s="210"/>
      <c r="J2795" s="209">
        <f t="shared" si="210"/>
        <v>0</v>
      </c>
      <c r="K2795" s="211"/>
      <c r="L2795" s="212"/>
      <c r="M2795" s="213" t="s">
        <v>1</v>
      </c>
      <c r="N2795" s="214" t="s">
        <v>42</v>
      </c>
      <c r="O2795" s="59"/>
      <c r="P2795" s="168">
        <f t="shared" si="211"/>
        <v>0</v>
      </c>
      <c r="Q2795" s="168">
        <v>0</v>
      </c>
      <c r="R2795" s="168">
        <f t="shared" si="212"/>
        <v>0</v>
      </c>
      <c r="S2795" s="168">
        <v>0</v>
      </c>
      <c r="T2795" s="169">
        <f t="shared" si="213"/>
        <v>0</v>
      </c>
      <c r="U2795" s="33"/>
      <c r="V2795" s="33"/>
      <c r="W2795" s="33"/>
      <c r="X2795" s="33"/>
      <c r="Y2795" s="33"/>
      <c r="Z2795" s="33"/>
      <c r="AA2795" s="33"/>
      <c r="AB2795" s="33"/>
      <c r="AC2795" s="33"/>
      <c r="AD2795" s="33"/>
      <c r="AE2795" s="33"/>
      <c r="AR2795" s="170" t="s">
        <v>189</v>
      </c>
      <c r="AT2795" s="170" t="s">
        <v>368</v>
      </c>
      <c r="AU2795" s="170" t="s">
        <v>157</v>
      </c>
      <c r="AY2795" s="18" t="s">
        <v>150</v>
      </c>
      <c r="BE2795" s="171">
        <f t="shared" si="214"/>
        <v>0</v>
      </c>
      <c r="BF2795" s="171">
        <f t="shared" si="215"/>
        <v>0</v>
      </c>
      <c r="BG2795" s="171">
        <f t="shared" si="216"/>
        <v>0</v>
      </c>
      <c r="BH2795" s="171">
        <f t="shared" si="217"/>
        <v>0</v>
      </c>
      <c r="BI2795" s="171">
        <f t="shared" si="218"/>
        <v>0</v>
      </c>
      <c r="BJ2795" s="18" t="s">
        <v>157</v>
      </c>
      <c r="BK2795" s="172">
        <f t="shared" si="219"/>
        <v>0</v>
      </c>
      <c r="BL2795" s="18" t="s">
        <v>156</v>
      </c>
      <c r="BM2795" s="170" t="s">
        <v>3410</v>
      </c>
    </row>
    <row r="2796" spans="1:65" s="2" customFormat="1" ht="16.5" customHeight="1">
      <c r="A2796" s="33"/>
      <c r="B2796" s="158"/>
      <c r="C2796" s="205" t="s">
        <v>3411</v>
      </c>
      <c r="D2796" s="205" t="s">
        <v>368</v>
      </c>
      <c r="E2796" s="206" t="s">
        <v>2970</v>
      </c>
      <c r="F2796" s="207" t="s">
        <v>2971</v>
      </c>
      <c r="G2796" s="208" t="s">
        <v>2346</v>
      </c>
      <c r="H2796" s="209">
        <v>1</v>
      </c>
      <c r="I2796" s="210"/>
      <c r="J2796" s="209">
        <f t="shared" si="210"/>
        <v>0</v>
      </c>
      <c r="K2796" s="211"/>
      <c r="L2796" s="212"/>
      <c r="M2796" s="213" t="s">
        <v>1</v>
      </c>
      <c r="N2796" s="214" t="s">
        <v>42</v>
      </c>
      <c r="O2796" s="59"/>
      <c r="P2796" s="168">
        <f t="shared" si="211"/>
        <v>0</v>
      </c>
      <c r="Q2796" s="168">
        <v>0</v>
      </c>
      <c r="R2796" s="168">
        <f t="shared" si="212"/>
        <v>0</v>
      </c>
      <c r="S2796" s="168">
        <v>0</v>
      </c>
      <c r="T2796" s="169">
        <f t="shared" si="213"/>
        <v>0</v>
      </c>
      <c r="U2796" s="33"/>
      <c r="V2796" s="33"/>
      <c r="W2796" s="33"/>
      <c r="X2796" s="33"/>
      <c r="Y2796" s="33"/>
      <c r="Z2796" s="33"/>
      <c r="AA2796" s="33"/>
      <c r="AB2796" s="33"/>
      <c r="AC2796" s="33"/>
      <c r="AD2796" s="33"/>
      <c r="AE2796" s="33"/>
      <c r="AR2796" s="170" t="s">
        <v>189</v>
      </c>
      <c r="AT2796" s="170" t="s">
        <v>368</v>
      </c>
      <c r="AU2796" s="170" t="s">
        <v>157</v>
      </c>
      <c r="AY2796" s="18" t="s">
        <v>150</v>
      </c>
      <c r="BE2796" s="171">
        <f t="shared" si="214"/>
        <v>0</v>
      </c>
      <c r="BF2796" s="171">
        <f t="shared" si="215"/>
        <v>0</v>
      </c>
      <c r="BG2796" s="171">
        <f t="shared" si="216"/>
        <v>0</v>
      </c>
      <c r="BH2796" s="171">
        <f t="shared" si="217"/>
        <v>0</v>
      </c>
      <c r="BI2796" s="171">
        <f t="shared" si="218"/>
        <v>0</v>
      </c>
      <c r="BJ2796" s="18" t="s">
        <v>157</v>
      </c>
      <c r="BK2796" s="172">
        <f t="shared" si="219"/>
        <v>0</v>
      </c>
      <c r="BL2796" s="18" t="s">
        <v>156</v>
      </c>
      <c r="BM2796" s="170" t="s">
        <v>3412</v>
      </c>
    </row>
    <row r="2797" spans="1:65" s="2" customFormat="1" ht="16.5" customHeight="1">
      <c r="A2797" s="33"/>
      <c r="B2797" s="158"/>
      <c r="C2797" s="205" t="s">
        <v>3413</v>
      </c>
      <c r="D2797" s="205" t="s">
        <v>368</v>
      </c>
      <c r="E2797" s="206" t="s">
        <v>2974</v>
      </c>
      <c r="F2797" s="207" t="s">
        <v>2975</v>
      </c>
      <c r="G2797" s="208" t="s">
        <v>2346</v>
      </c>
      <c r="H2797" s="209">
        <v>1</v>
      </c>
      <c r="I2797" s="210"/>
      <c r="J2797" s="209">
        <f t="shared" si="210"/>
        <v>0</v>
      </c>
      <c r="K2797" s="211"/>
      <c r="L2797" s="212"/>
      <c r="M2797" s="213" t="s">
        <v>1</v>
      </c>
      <c r="N2797" s="214" t="s">
        <v>42</v>
      </c>
      <c r="O2797" s="59"/>
      <c r="P2797" s="168">
        <f t="shared" si="211"/>
        <v>0</v>
      </c>
      <c r="Q2797" s="168">
        <v>0</v>
      </c>
      <c r="R2797" s="168">
        <f t="shared" si="212"/>
        <v>0</v>
      </c>
      <c r="S2797" s="168">
        <v>0</v>
      </c>
      <c r="T2797" s="169">
        <f t="shared" si="213"/>
        <v>0</v>
      </c>
      <c r="U2797" s="33"/>
      <c r="V2797" s="33"/>
      <c r="W2797" s="33"/>
      <c r="X2797" s="33"/>
      <c r="Y2797" s="33"/>
      <c r="Z2797" s="33"/>
      <c r="AA2797" s="33"/>
      <c r="AB2797" s="33"/>
      <c r="AC2797" s="33"/>
      <c r="AD2797" s="33"/>
      <c r="AE2797" s="33"/>
      <c r="AR2797" s="170" t="s">
        <v>189</v>
      </c>
      <c r="AT2797" s="170" t="s">
        <v>368</v>
      </c>
      <c r="AU2797" s="170" t="s">
        <v>157</v>
      </c>
      <c r="AY2797" s="18" t="s">
        <v>150</v>
      </c>
      <c r="BE2797" s="171">
        <f t="shared" si="214"/>
        <v>0</v>
      </c>
      <c r="BF2797" s="171">
        <f t="shared" si="215"/>
        <v>0</v>
      </c>
      <c r="BG2797" s="171">
        <f t="shared" si="216"/>
        <v>0</v>
      </c>
      <c r="BH2797" s="171">
        <f t="shared" si="217"/>
        <v>0</v>
      </c>
      <c r="BI2797" s="171">
        <f t="shared" si="218"/>
        <v>0</v>
      </c>
      <c r="BJ2797" s="18" t="s">
        <v>157</v>
      </c>
      <c r="BK2797" s="172">
        <f t="shared" si="219"/>
        <v>0</v>
      </c>
      <c r="BL2797" s="18" t="s">
        <v>156</v>
      </c>
      <c r="BM2797" s="170" t="s">
        <v>3414</v>
      </c>
    </row>
    <row r="2798" spans="1:65" s="2" customFormat="1" ht="16.5" customHeight="1">
      <c r="A2798" s="33"/>
      <c r="B2798" s="158"/>
      <c r="C2798" s="205" t="s">
        <v>3415</v>
      </c>
      <c r="D2798" s="205" t="s">
        <v>368</v>
      </c>
      <c r="E2798" s="206" t="s">
        <v>2978</v>
      </c>
      <c r="F2798" s="207" t="s">
        <v>2979</v>
      </c>
      <c r="G2798" s="208" t="s">
        <v>2346</v>
      </c>
      <c r="H2798" s="209">
        <v>1</v>
      </c>
      <c r="I2798" s="210"/>
      <c r="J2798" s="209">
        <f t="shared" si="210"/>
        <v>0</v>
      </c>
      <c r="K2798" s="211"/>
      <c r="L2798" s="212"/>
      <c r="M2798" s="213" t="s">
        <v>1</v>
      </c>
      <c r="N2798" s="214" t="s">
        <v>42</v>
      </c>
      <c r="O2798" s="59"/>
      <c r="P2798" s="168">
        <f t="shared" si="211"/>
        <v>0</v>
      </c>
      <c r="Q2798" s="168">
        <v>0</v>
      </c>
      <c r="R2798" s="168">
        <f t="shared" si="212"/>
        <v>0</v>
      </c>
      <c r="S2798" s="168">
        <v>0</v>
      </c>
      <c r="T2798" s="169">
        <f t="shared" si="213"/>
        <v>0</v>
      </c>
      <c r="U2798" s="33"/>
      <c r="V2798" s="33"/>
      <c r="W2798" s="33"/>
      <c r="X2798" s="33"/>
      <c r="Y2798" s="33"/>
      <c r="Z2798" s="33"/>
      <c r="AA2798" s="33"/>
      <c r="AB2798" s="33"/>
      <c r="AC2798" s="33"/>
      <c r="AD2798" s="33"/>
      <c r="AE2798" s="33"/>
      <c r="AR2798" s="170" t="s">
        <v>189</v>
      </c>
      <c r="AT2798" s="170" t="s">
        <v>368</v>
      </c>
      <c r="AU2798" s="170" t="s">
        <v>157</v>
      </c>
      <c r="AY2798" s="18" t="s">
        <v>150</v>
      </c>
      <c r="BE2798" s="171">
        <f t="shared" si="214"/>
        <v>0</v>
      </c>
      <c r="BF2798" s="171">
        <f t="shared" si="215"/>
        <v>0</v>
      </c>
      <c r="BG2798" s="171">
        <f t="shared" si="216"/>
        <v>0</v>
      </c>
      <c r="BH2798" s="171">
        <f t="shared" si="217"/>
        <v>0</v>
      </c>
      <c r="BI2798" s="171">
        <f t="shared" si="218"/>
        <v>0</v>
      </c>
      <c r="BJ2798" s="18" t="s">
        <v>157</v>
      </c>
      <c r="BK2798" s="172">
        <f t="shared" si="219"/>
        <v>0</v>
      </c>
      <c r="BL2798" s="18" t="s">
        <v>156</v>
      </c>
      <c r="BM2798" s="170" t="s">
        <v>3416</v>
      </c>
    </row>
    <row r="2799" spans="1:65" s="2" customFormat="1" ht="16.5" customHeight="1">
      <c r="A2799" s="33"/>
      <c r="B2799" s="158"/>
      <c r="C2799" s="205" t="s">
        <v>3417</v>
      </c>
      <c r="D2799" s="205" t="s">
        <v>368</v>
      </c>
      <c r="E2799" s="206" t="s">
        <v>3418</v>
      </c>
      <c r="F2799" s="207" t="s">
        <v>2983</v>
      </c>
      <c r="G2799" s="208" t="s">
        <v>2346</v>
      </c>
      <c r="H2799" s="209">
        <v>1</v>
      </c>
      <c r="I2799" s="210"/>
      <c r="J2799" s="209">
        <f t="shared" si="210"/>
        <v>0</v>
      </c>
      <c r="K2799" s="211"/>
      <c r="L2799" s="212"/>
      <c r="M2799" s="213" t="s">
        <v>1</v>
      </c>
      <c r="N2799" s="214" t="s">
        <v>42</v>
      </c>
      <c r="O2799" s="59"/>
      <c r="P2799" s="168">
        <f t="shared" si="211"/>
        <v>0</v>
      </c>
      <c r="Q2799" s="168">
        <v>0</v>
      </c>
      <c r="R2799" s="168">
        <f t="shared" si="212"/>
        <v>0</v>
      </c>
      <c r="S2799" s="168">
        <v>0</v>
      </c>
      <c r="T2799" s="169">
        <f t="shared" si="213"/>
        <v>0</v>
      </c>
      <c r="U2799" s="33"/>
      <c r="V2799" s="33"/>
      <c r="W2799" s="33"/>
      <c r="X2799" s="33"/>
      <c r="Y2799" s="33"/>
      <c r="Z2799" s="33"/>
      <c r="AA2799" s="33"/>
      <c r="AB2799" s="33"/>
      <c r="AC2799" s="33"/>
      <c r="AD2799" s="33"/>
      <c r="AE2799" s="33"/>
      <c r="AR2799" s="170" t="s">
        <v>2681</v>
      </c>
      <c r="AT2799" s="170" t="s">
        <v>368</v>
      </c>
      <c r="AU2799" s="170" t="s">
        <v>157</v>
      </c>
      <c r="AY2799" s="18" t="s">
        <v>150</v>
      </c>
      <c r="BE2799" s="171">
        <f t="shared" si="214"/>
        <v>0</v>
      </c>
      <c r="BF2799" s="171">
        <f t="shared" si="215"/>
        <v>0</v>
      </c>
      <c r="BG2799" s="171">
        <f t="shared" si="216"/>
        <v>0</v>
      </c>
      <c r="BH2799" s="171">
        <f t="shared" si="217"/>
        <v>0</v>
      </c>
      <c r="BI2799" s="171">
        <f t="shared" si="218"/>
        <v>0</v>
      </c>
      <c r="BJ2799" s="18" t="s">
        <v>157</v>
      </c>
      <c r="BK2799" s="172">
        <f t="shared" si="219"/>
        <v>0</v>
      </c>
      <c r="BL2799" s="18" t="s">
        <v>2681</v>
      </c>
      <c r="BM2799" s="170" t="s">
        <v>3419</v>
      </c>
    </row>
    <row r="2800" spans="1:65" s="13" customFormat="1" ht="11.25">
      <c r="B2800" s="173"/>
      <c r="D2800" s="174" t="s">
        <v>167</v>
      </c>
      <c r="E2800" s="175" t="s">
        <v>1</v>
      </c>
      <c r="F2800" s="176" t="s">
        <v>2985</v>
      </c>
      <c r="H2800" s="175" t="s">
        <v>1</v>
      </c>
      <c r="I2800" s="177"/>
      <c r="L2800" s="173"/>
      <c r="M2800" s="178"/>
      <c r="N2800" s="179"/>
      <c r="O2800" s="179"/>
      <c r="P2800" s="179"/>
      <c r="Q2800" s="179"/>
      <c r="R2800" s="179"/>
      <c r="S2800" s="179"/>
      <c r="T2800" s="180"/>
      <c r="AT2800" s="175" t="s">
        <v>167</v>
      </c>
      <c r="AU2800" s="175" t="s">
        <v>157</v>
      </c>
      <c r="AV2800" s="13" t="s">
        <v>81</v>
      </c>
      <c r="AW2800" s="13" t="s">
        <v>30</v>
      </c>
      <c r="AX2800" s="13" t="s">
        <v>76</v>
      </c>
      <c r="AY2800" s="175" t="s">
        <v>150</v>
      </c>
    </row>
    <row r="2801" spans="1:65" s="13" customFormat="1" ht="11.25">
      <c r="B2801" s="173"/>
      <c r="D2801" s="174" t="s">
        <v>167</v>
      </c>
      <c r="E2801" s="175" t="s">
        <v>1</v>
      </c>
      <c r="F2801" s="176" t="s">
        <v>2986</v>
      </c>
      <c r="H2801" s="175" t="s">
        <v>1</v>
      </c>
      <c r="I2801" s="177"/>
      <c r="L2801" s="173"/>
      <c r="M2801" s="178"/>
      <c r="N2801" s="179"/>
      <c r="O2801" s="179"/>
      <c r="P2801" s="179"/>
      <c r="Q2801" s="179"/>
      <c r="R2801" s="179"/>
      <c r="S2801" s="179"/>
      <c r="T2801" s="180"/>
      <c r="AT2801" s="175" t="s">
        <v>167</v>
      </c>
      <c r="AU2801" s="175" t="s">
        <v>157</v>
      </c>
      <c r="AV2801" s="13" t="s">
        <v>81</v>
      </c>
      <c r="AW2801" s="13" t="s">
        <v>30</v>
      </c>
      <c r="AX2801" s="13" t="s">
        <v>76</v>
      </c>
      <c r="AY2801" s="175" t="s">
        <v>150</v>
      </c>
    </row>
    <row r="2802" spans="1:65" s="13" customFormat="1" ht="11.25">
      <c r="B2802" s="173"/>
      <c r="D2802" s="174" t="s">
        <v>167</v>
      </c>
      <c r="E2802" s="175" t="s">
        <v>1</v>
      </c>
      <c r="F2802" s="176" t="s">
        <v>2987</v>
      </c>
      <c r="H2802" s="175" t="s">
        <v>1</v>
      </c>
      <c r="I2802" s="177"/>
      <c r="L2802" s="173"/>
      <c r="M2802" s="178"/>
      <c r="N2802" s="179"/>
      <c r="O2802" s="179"/>
      <c r="P2802" s="179"/>
      <c r="Q2802" s="179"/>
      <c r="R2802" s="179"/>
      <c r="S2802" s="179"/>
      <c r="T2802" s="180"/>
      <c r="AT2802" s="175" t="s">
        <v>167</v>
      </c>
      <c r="AU2802" s="175" t="s">
        <v>157</v>
      </c>
      <c r="AV2802" s="13" t="s">
        <v>81</v>
      </c>
      <c r="AW2802" s="13" t="s">
        <v>30</v>
      </c>
      <c r="AX2802" s="13" t="s">
        <v>76</v>
      </c>
      <c r="AY2802" s="175" t="s">
        <v>150</v>
      </c>
    </row>
    <row r="2803" spans="1:65" s="13" customFormat="1" ht="11.25">
      <c r="B2803" s="173"/>
      <c r="D2803" s="174" t="s">
        <v>167</v>
      </c>
      <c r="E2803" s="175" t="s">
        <v>1</v>
      </c>
      <c r="F2803" s="176" t="s">
        <v>2988</v>
      </c>
      <c r="H2803" s="175" t="s">
        <v>1</v>
      </c>
      <c r="I2803" s="177"/>
      <c r="L2803" s="173"/>
      <c r="M2803" s="178"/>
      <c r="N2803" s="179"/>
      <c r="O2803" s="179"/>
      <c r="P2803" s="179"/>
      <c r="Q2803" s="179"/>
      <c r="R2803" s="179"/>
      <c r="S2803" s="179"/>
      <c r="T2803" s="180"/>
      <c r="AT2803" s="175" t="s">
        <v>167</v>
      </c>
      <c r="AU2803" s="175" t="s">
        <v>157</v>
      </c>
      <c r="AV2803" s="13" t="s">
        <v>81</v>
      </c>
      <c r="AW2803" s="13" t="s">
        <v>30</v>
      </c>
      <c r="AX2803" s="13" t="s">
        <v>76</v>
      </c>
      <c r="AY2803" s="175" t="s">
        <v>150</v>
      </c>
    </row>
    <row r="2804" spans="1:65" s="13" customFormat="1" ht="11.25">
      <c r="B2804" s="173"/>
      <c r="D2804" s="174" t="s">
        <v>167</v>
      </c>
      <c r="E2804" s="175" t="s">
        <v>1</v>
      </c>
      <c r="F2804" s="176" t="s">
        <v>2989</v>
      </c>
      <c r="H2804" s="175" t="s">
        <v>1</v>
      </c>
      <c r="I2804" s="177"/>
      <c r="L2804" s="173"/>
      <c r="M2804" s="178"/>
      <c r="N2804" s="179"/>
      <c r="O2804" s="179"/>
      <c r="P2804" s="179"/>
      <c r="Q2804" s="179"/>
      <c r="R2804" s="179"/>
      <c r="S2804" s="179"/>
      <c r="T2804" s="180"/>
      <c r="AT2804" s="175" t="s">
        <v>167</v>
      </c>
      <c r="AU2804" s="175" t="s">
        <v>157</v>
      </c>
      <c r="AV2804" s="13" t="s">
        <v>81</v>
      </c>
      <c r="AW2804" s="13" t="s">
        <v>30</v>
      </c>
      <c r="AX2804" s="13" t="s">
        <v>76</v>
      </c>
      <c r="AY2804" s="175" t="s">
        <v>150</v>
      </c>
    </row>
    <row r="2805" spans="1:65" s="13" customFormat="1" ht="11.25">
      <c r="B2805" s="173"/>
      <c r="D2805" s="174" t="s">
        <v>167</v>
      </c>
      <c r="E2805" s="175" t="s">
        <v>1</v>
      </c>
      <c r="F2805" s="176" t="s">
        <v>2990</v>
      </c>
      <c r="H2805" s="175" t="s">
        <v>1</v>
      </c>
      <c r="I2805" s="177"/>
      <c r="L2805" s="173"/>
      <c r="M2805" s="178"/>
      <c r="N2805" s="179"/>
      <c r="O2805" s="179"/>
      <c r="P2805" s="179"/>
      <c r="Q2805" s="179"/>
      <c r="R2805" s="179"/>
      <c r="S2805" s="179"/>
      <c r="T2805" s="180"/>
      <c r="AT2805" s="175" t="s">
        <v>167</v>
      </c>
      <c r="AU2805" s="175" t="s">
        <v>157</v>
      </c>
      <c r="AV2805" s="13" t="s">
        <v>81</v>
      </c>
      <c r="AW2805" s="13" t="s">
        <v>30</v>
      </c>
      <c r="AX2805" s="13" t="s">
        <v>76</v>
      </c>
      <c r="AY2805" s="175" t="s">
        <v>150</v>
      </c>
    </row>
    <row r="2806" spans="1:65" s="14" customFormat="1" ht="11.25">
      <c r="B2806" s="181"/>
      <c r="D2806" s="174" t="s">
        <v>167</v>
      </c>
      <c r="E2806" s="182" t="s">
        <v>1</v>
      </c>
      <c r="F2806" s="183" t="s">
        <v>81</v>
      </c>
      <c r="H2806" s="184">
        <v>1</v>
      </c>
      <c r="I2806" s="185"/>
      <c r="L2806" s="181"/>
      <c r="M2806" s="186"/>
      <c r="N2806" s="187"/>
      <c r="O2806" s="187"/>
      <c r="P2806" s="187"/>
      <c r="Q2806" s="187"/>
      <c r="R2806" s="187"/>
      <c r="S2806" s="187"/>
      <c r="T2806" s="188"/>
      <c r="AT2806" s="182" t="s">
        <v>167</v>
      </c>
      <c r="AU2806" s="182" t="s">
        <v>157</v>
      </c>
      <c r="AV2806" s="14" t="s">
        <v>157</v>
      </c>
      <c r="AW2806" s="14" t="s">
        <v>30</v>
      </c>
      <c r="AX2806" s="14" t="s">
        <v>81</v>
      </c>
      <c r="AY2806" s="182" t="s">
        <v>150</v>
      </c>
    </row>
    <row r="2807" spans="1:65" s="2" customFormat="1" ht="24" customHeight="1">
      <c r="A2807" s="33"/>
      <c r="B2807" s="158"/>
      <c r="C2807" s="205" t="s">
        <v>3420</v>
      </c>
      <c r="D2807" s="205" t="s">
        <v>368</v>
      </c>
      <c r="E2807" s="206" t="s">
        <v>2992</v>
      </c>
      <c r="F2807" s="207" t="s">
        <v>2993</v>
      </c>
      <c r="G2807" s="208" t="s">
        <v>2346</v>
      </c>
      <c r="H2807" s="209">
        <v>1</v>
      </c>
      <c r="I2807" s="210"/>
      <c r="J2807" s="209">
        <f>ROUND(I2807*H2807,3)</f>
        <v>0</v>
      </c>
      <c r="K2807" s="211"/>
      <c r="L2807" s="212"/>
      <c r="M2807" s="213" t="s">
        <v>1</v>
      </c>
      <c r="N2807" s="214" t="s">
        <v>42</v>
      </c>
      <c r="O2807" s="59"/>
      <c r="P2807" s="168">
        <f>O2807*H2807</f>
        <v>0</v>
      </c>
      <c r="Q2807" s="168">
        <v>0</v>
      </c>
      <c r="R2807" s="168">
        <f>Q2807*H2807</f>
        <v>0</v>
      </c>
      <c r="S2807" s="168">
        <v>0</v>
      </c>
      <c r="T2807" s="169">
        <f>S2807*H2807</f>
        <v>0</v>
      </c>
      <c r="U2807" s="33"/>
      <c r="V2807" s="33"/>
      <c r="W2807" s="33"/>
      <c r="X2807" s="33"/>
      <c r="Y2807" s="33"/>
      <c r="Z2807" s="33"/>
      <c r="AA2807" s="33"/>
      <c r="AB2807" s="33"/>
      <c r="AC2807" s="33"/>
      <c r="AD2807" s="33"/>
      <c r="AE2807" s="33"/>
      <c r="AR2807" s="170" t="s">
        <v>2681</v>
      </c>
      <c r="AT2807" s="170" t="s">
        <v>368</v>
      </c>
      <c r="AU2807" s="170" t="s">
        <v>157</v>
      </c>
      <c r="AY2807" s="18" t="s">
        <v>150</v>
      </c>
      <c r="BE2807" s="171">
        <f>IF(N2807="základná",J2807,0)</f>
        <v>0</v>
      </c>
      <c r="BF2807" s="171">
        <f>IF(N2807="znížená",J2807,0)</f>
        <v>0</v>
      </c>
      <c r="BG2807" s="171">
        <f>IF(N2807="zákl. prenesená",J2807,0)</f>
        <v>0</v>
      </c>
      <c r="BH2807" s="171">
        <f>IF(N2807="zníž. prenesená",J2807,0)</f>
        <v>0</v>
      </c>
      <c r="BI2807" s="171">
        <f>IF(N2807="nulová",J2807,0)</f>
        <v>0</v>
      </c>
      <c r="BJ2807" s="18" t="s">
        <v>157</v>
      </c>
      <c r="BK2807" s="172">
        <f>ROUND(I2807*H2807,3)</f>
        <v>0</v>
      </c>
      <c r="BL2807" s="18" t="s">
        <v>2681</v>
      </c>
      <c r="BM2807" s="170" t="s">
        <v>3421</v>
      </c>
    </row>
    <row r="2808" spans="1:65" s="2" customFormat="1" ht="16.5" customHeight="1">
      <c r="A2808" s="33"/>
      <c r="B2808" s="158"/>
      <c r="C2808" s="205" t="s">
        <v>3422</v>
      </c>
      <c r="D2808" s="205" t="s">
        <v>368</v>
      </c>
      <c r="E2808" s="206" t="s">
        <v>2996</v>
      </c>
      <c r="F2808" s="207" t="s">
        <v>2997</v>
      </c>
      <c r="G2808" s="208" t="s">
        <v>2346</v>
      </c>
      <c r="H2808" s="209">
        <v>92</v>
      </c>
      <c r="I2808" s="210"/>
      <c r="J2808" s="209">
        <f>ROUND(I2808*H2808,3)</f>
        <v>0</v>
      </c>
      <c r="K2808" s="211"/>
      <c r="L2808" s="212"/>
      <c r="M2808" s="213" t="s">
        <v>1</v>
      </c>
      <c r="N2808" s="214" t="s">
        <v>42</v>
      </c>
      <c r="O2808" s="59"/>
      <c r="P2808" s="168">
        <f>O2808*H2808</f>
        <v>0</v>
      </c>
      <c r="Q2808" s="168">
        <v>0</v>
      </c>
      <c r="R2808" s="168">
        <f>Q2808*H2808</f>
        <v>0</v>
      </c>
      <c r="S2808" s="168">
        <v>0</v>
      </c>
      <c r="T2808" s="169">
        <f>S2808*H2808</f>
        <v>0</v>
      </c>
      <c r="U2808" s="33"/>
      <c r="V2808" s="33"/>
      <c r="W2808" s="33"/>
      <c r="X2808" s="33"/>
      <c r="Y2808" s="33"/>
      <c r="Z2808" s="33"/>
      <c r="AA2808" s="33"/>
      <c r="AB2808" s="33"/>
      <c r="AC2808" s="33"/>
      <c r="AD2808" s="33"/>
      <c r="AE2808" s="33"/>
      <c r="AR2808" s="170" t="s">
        <v>189</v>
      </c>
      <c r="AT2808" s="170" t="s">
        <v>368</v>
      </c>
      <c r="AU2808" s="170" t="s">
        <v>157</v>
      </c>
      <c r="AY2808" s="18" t="s">
        <v>150</v>
      </c>
      <c r="BE2808" s="171">
        <f>IF(N2808="základná",J2808,0)</f>
        <v>0</v>
      </c>
      <c r="BF2808" s="171">
        <f>IF(N2808="znížená",J2808,0)</f>
        <v>0</v>
      </c>
      <c r="BG2808" s="171">
        <f>IF(N2808="zákl. prenesená",J2808,0)</f>
        <v>0</v>
      </c>
      <c r="BH2808" s="171">
        <f>IF(N2808="zníž. prenesená",J2808,0)</f>
        <v>0</v>
      </c>
      <c r="BI2808" s="171">
        <f>IF(N2808="nulová",J2808,0)</f>
        <v>0</v>
      </c>
      <c r="BJ2808" s="18" t="s">
        <v>157</v>
      </c>
      <c r="BK2808" s="172">
        <f>ROUND(I2808*H2808,3)</f>
        <v>0</v>
      </c>
      <c r="BL2808" s="18" t="s">
        <v>156</v>
      </c>
      <c r="BM2808" s="170" t="s">
        <v>3423</v>
      </c>
    </row>
    <row r="2809" spans="1:65" s="13" customFormat="1" ht="11.25">
      <c r="B2809" s="173"/>
      <c r="D2809" s="174" t="s">
        <v>167</v>
      </c>
      <c r="E2809" s="175" t="s">
        <v>1</v>
      </c>
      <c r="F2809" s="176" t="s">
        <v>2999</v>
      </c>
      <c r="H2809" s="175" t="s">
        <v>1</v>
      </c>
      <c r="I2809" s="177"/>
      <c r="L2809" s="173"/>
      <c r="M2809" s="178"/>
      <c r="N2809" s="179"/>
      <c r="O2809" s="179"/>
      <c r="P2809" s="179"/>
      <c r="Q2809" s="179"/>
      <c r="R2809" s="179"/>
      <c r="S2809" s="179"/>
      <c r="T2809" s="180"/>
      <c r="AT2809" s="175" t="s">
        <v>167</v>
      </c>
      <c r="AU2809" s="175" t="s">
        <v>157</v>
      </c>
      <c r="AV2809" s="13" t="s">
        <v>81</v>
      </c>
      <c r="AW2809" s="13" t="s">
        <v>30</v>
      </c>
      <c r="AX2809" s="13" t="s">
        <v>76</v>
      </c>
      <c r="AY2809" s="175" t="s">
        <v>150</v>
      </c>
    </row>
    <row r="2810" spans="1:65" s="13" customFormat="1" ht="11.25">
      <c r="B2810" s="173"/>
      <c r="D2810" s="174" t="s">
        <v>167</v>
      </c>
      <c r="E2810" s="175" t="s">
        <v>1</v>
      </c>
      <c r="F2810" s="176" t="s">
        <v>3000</v>
      </c>
      <c r="H2810" s="175" t="s">
        <v>1</v>
      </c>
      <c r="I2810" s="177"/>
      <c r="L2810" s="173"/>
      <c r="M2810" s="178"/>
      <c r="N2810" s="179"/>
      <c r="O2810" s="179"/>
      <c r="P2810" s="179"/>
      <c r="Q2810" s="179"/>
      <c r="R2810" s="179"/>
      <c r="S2810" s="179"/>
      <c r="T2810" s="180"/>
      <c r="AT2810" s="175" t="s">
        <v>167</v>
      </c>
      <c r="AU2810" s="175" t="s">
        <v>157</v>
      </c>
      <c r="AV2810" s="13" t="s">
        <v>81</v>
      </c>
      <c r="AW2810" s="13" t="s">
        <v>30</v>
      </c>
      <c r="AX2810" s="13" t="s">
        <v>76</v>
      </c>
      <c r="AY2810" s="175" t="s">
        <v>150</v>
      </c>
    </row>
    <row r="2811" spans="1:65" s="13" customFormat="1" ht="11.25">
      <c r="B2811" s="173"/>
      <c r="D2811" s="174" t="s">
        <v>167</v>
      </c>
      <c r="E2811" s="175" t="s">
        <v>1</v>
      </c>
      <c r="F2811" s="176" t="s">
        <v>3001</v>
      </c>
      <c r="H2811" s="175" t="s">
        <v>1</v>
      </c>
      <c r="I2811" s="177"/>
      <c r="L2811" s="173"/>
      <c r="M2811" s="178"/>
      <c r="N2811" s="179"/>
      <c r="O2811" s="179"/>
      <c r="P2811" s="179"/>
      <c r="Q2811" s="179"/>
      <c r="R2811" s="179"/>
      <c r="S2811" s="179"/>
      <c r="T2811" s="180"/>
      <c r="AT2811" s="175" t="s">
        <v>167</v>
      </c>
      <c r="AU2811" s="175" t="s">
        <v>157</v>
      </c>
      <c r="AV2811" s="13" t="s">
        <v>81</v>
      </c>
      <c r="AW2811" s="13" t="s">
        <v>30</v>
      </c>
      <c r="AX2811" s="13" t="s">
        <v>76</v>
      </c>
      <c r="AY2811" s="175" t="s">
        <v>150</v>
      </c>
    </row>
    <row r="2812" spans="1:65" s="13" customFormat="1" ht="11.25">
      <c r="B2812" s="173"/>
      <c r="D2812" s="174" t="s">
        <v>167</v>
      </c>
      <c r="E2812" s="175" t="s">
        <v>1</v>
      </c>
      <c r="F2812" s="176" t="s">
        <v>3002</v>
      </c>
      <c r="H2812" s="175" t="s">
        <v>1</v>
      </c>
      <c r="I2812" s="177"/>
      <c r="L2812" s="173"/>
      <c r="M2812" s="178"/>
      <c r="N2812" s="179"/>
      <c r="O2812" s="179"/>
      <c r="P2812" s="179"/>
      <c r="Q2812" s="179"/>
      <c r="R2812" s="179"/>
      <c r="S2812" s="179"/>
      <c r="T2812" s="180"/>
      <c r="AT2812" s="175" t="s">
        <v>167</v>
      </c>
      <c r="AU2812" s="175" t="s">
        <v>157</v>
      </c>
      <c r="AV2812" s="13" t="s">
        <v>81</v>
      </c>
      <c r="AW2812" s="13" t="s">
        <v>30</v>
      </c>
      <c r="AX2812" s="13" t="s">
        <v>76</v>
      </c>
      <c r="AY2812" s="175" t="s">
        <v>150</v>
      </c>
    </row>
    <row r="2813" spans="1:65" s="14" customFormat="1" ht="11.25">
      <c r="B2813" s="181"/>
      <c r="D2813" s="174" t="s">
        <v>167</v>
      </c>
      <c r="E2813" s="182" t="s">
        <v>1</v>
      </c>
      <c r="F2813" s="183" t="s">
        <v>1152</v>
      </c>
      <c r="H2813" s="184">
        <v>92</v>
      </c>
      <c r="I2813" s="185"/>
      <c r="L2813" s="181"/>
      <c r="M2813" s="186"/>
      <c r="N2813" s="187"/>
      <c r="O2813" s="187"/>
      <c r="P2813" s="187"/>
      <c r="Q2813" s="187"/>
      <c r="R2813" s="187"/>
      <c r="S2813" s="187"/>
      <c r="T2813" s="188"/>
      <c r="AT2813" s="182" t="s">
        <v>167</v>
      </c>
      <c r="AU2813" s="182" t="s">
        <v>157</v>
      </c>
      <c r="AV2813" s="14" t="s">
        <v>157</v>
      </c>
      <c r="AW2813" s="14" t="s">
        <v>30</v>
      </c>
      <c r="AX2813" s="14" t="s">
        <v>81</v>
      </c>
      <c r="AY2813" s="182" t="s">
        <v>150</v>
      </c>
    </row>
    <row r="2814" spans="1:65" s="2" customFormat="1" ht="16.5" customHeight="1">
      <c r="A2814" s="33"/>
      <c r="B2814" s="158"/>
      <c r="C2814" s="205" t="s">
        <v>3424</v>
      </c>
      <c r="D2814" s="205" t="s">
        <v>368</v>
      </c>
      <c r="E2814" s="206" t="s">
        <v>2996</v>
      </c>
      <c r="F2814" s="207" t="s">
        <v>2997</v>
      </c>
      <c r="G2814" s="208" t="s">
        <v>2346</v>
      </c>
      <c r="H2814" s="209">
        <v>16</v>
      </c>
      <c r="I2814" s="210"/>
      <c r="J2814" s="209">
        <f>ROUND(I2814*H2814,3)</f>
        <v>0</v>
      </c>
      <c r="K2814" s="211"/>
      <c r="L2814" s="212"/>
      <c r="M2814" s="213" t="s">
        <v>1</v>
      </c>
      <c r="N2814" s="214" t="s">
        <v>42</v>
      </c>
      <c r="O2814" s="59"/>
      <c r="P2814" s="168">
        <f>O2814*H2814</f>
        <v>0</v>
      </c>
      <c r="Q2814" s="168">
        <v>0</v>
      </c>
      <c r="R2814" s="168">
        <f>Q2814*H2814</f>
        <v>0</v>
      </c>
      <c r="S2814" s="168">
        <v>0</v>
      </c>
      <c r="T2814" s="169">
        <f>S2814*H2814</f>
        <v>0</v>
      </c>
      <c r="U2814" s="33"/>
      <c r="V2814" s="33"/>
      <c r="W2814" s="33"/>
      <c r="X2814" s="33"/>
      <c r="Y2814" s="33"/>
      <c r="Z2814" s="33"/>
      <c r="AA2814" s="33"/>
      <c r="AB2814" s="33"/>
      <c r="AC2814" s="33"/>
      <c r="AD2814" s="33"/>
      <c r="AE2814" s="33"/>
      <c r="AR2814" s="170" t="s">
        <v>189</v>
      </c>
      <c r="AT2814" s="170" t="s">
        <v>368</v>
      </c>
      <c r="AU2814" s="170" t="s">
        <v>157</v>
      </c>
      <c r="AY2814" s="18" t="s">
        <v>150</v>
      </c>
      <c r="BE2814" s="171">
        <f>IF(N2814="základná",J2814,0)</f>
        <v>0</v>
      </c>
      <c r="BF2814" s="171">
        <f>IF(N2814="znížená",J2814,0)</f>
        <v>0</v>
      </c>
      <c r="BG2814" s="171">
        <f>IF(N2814="zákl. prenesená",J2814,0)</f>
        <v>0</v>
      </c>
      <c r="BH2814" s="171">
        <f>IF(N2814="zníž. prenesená",J2814,0)</f>
        <v>0</v>
      </c>
      <c r="BI2814" s="171">
        <f>IF(N2814="nulová",J2814,0)</f>
        <v>0</v>
      </c>
      <c r="BJ2814" s="18" t="s">
        <v>157</v>
      </c>
      <c r="BK2814" s="172">
        <f>ROUND(I2814*H2814,3)</f>
        <v>0</v>
      </c>
      <c r="BL2814" s="18" t="s">
        <v>156</v>
      </c>
      <c r="BM2814" s="170" t="s">
        <v>3425</v>
      </c>
    </row>
    <row r="2815" spans="1:65" s="13" customFormat="1" ht="11.25">
      <c r="B2815" s="173"/>
      <c r="D2815" s="174" t="s">
        <v>167</v>
      </c>
      <c r="E2815" s="175" t="s">
        <v>1</v>
      </c>
      <c r="F2815" s="176" t="s">
        <v>3005</v>
      </c>
      <c r="H2815" s="175" t="s">
        <v>1</v>
      </c>
      <c r="I2815" s="177"/>
      <c r="L2815" s="173"/>
      <c r="M2815" s="178"/>
      <c r="N2815" s="179"/>
      <c r="O2815" s="179"/>
      <c r="P2815" s="179"/>
      <c r="Q2815" s="179"/>
      <c r="R2815" s="179"/>
      <c r="S2815" s="179"/>
      <c r="T2815" s="180"/>
      <c r="AT2815" s="175" t="s">
        <v>167</v>
      </c>
      <c r="AU2815" s="175" t="s">
        <v>157</v>
      </c>
      <c r="AV2815" s="13" t="s">
        <v>81</v>
      </c>
      <c r="AW2815" s="13" t="s">
        <v>30</v>
      </c>
      <c r="AX2815" s="13" t="s">
        <v>76</v>
      </c>
      <c r="AY2815" s="175" t="s">
        <v>150</v>
      </c>
    </row>
    <row r="2816" spans="1:65" s="13" customFormat="1" ht="11.25">
      <c r="B2816" s="173"/>
      <c r="D2816" s="174" t="s">
        <v>167</v>
      </c>
      <c r="E2816" s="175" t="s">
        <v>1</v>
      </c>
      <c r="F2816" s="176" t="s">
        <v>3000</v>
      </c>
      <c r="H2816" s="175" t="s">
        <v>1</v>
      </c>
      <c r="I2816" s="177"/>
      <c r="L2816" s="173"/>
      <c r="M2816" s="178"/>
      <c r="N2816" s="179"/>
      <c r="O2816" s="179"/>
      <c r="P2816" s="179"/>
      <c r="Q2816" s="179"/>
      <c r="R2816" s="179"/>
      <c r="S2816" s="179"/>
      <c r="T2816" s="180"/>
      <c r="AT2816" s="175" t="s">
        <v>167</v>
      </c>
      <c r="AU2816" s="175" t="s">
        <v>157</v>
      </c>
      <c r="AV2816" s="13" t="s">
        <v>81</v>
      </c>
      <c r="AW2816" s="13" t="s">
        <v>30</v>
      </c>
      <c r="AX2816" s="13" t="s">
        <v>76</v>
      </c>
      <c r="AY2816" s="175" t="s">
        <v>150</v>
      </c>
    </row>
    <row r="2817" spans="1:65" s="13" customFormat="1" ht="11.25">
      <c r="B2817" s="173"/>
      <c r="D2817" s="174" t="s">
        <v>167</v>
      </c>
      <c r="E2817" s="175" t="s">
        <v>1</v>
      </c>
      <c r="F2817" s="176" t="s">
        <v>3006</v>
      </c>
      <c r="H2817" s="175" t="s">
        <v>1</v>
      </c>
      <c r="I2817" s="177"/>
      <c r="L2817" s="173"/>
      <c r="M2817" s="178"/>
      <c r="N2817" s="179"/>
      <c r="O2817" s="179"/>
      <c r="P2817" s="179"/>
      <c r="Q2817" s="179"/>
      <c r="R2817" s="179"/>
      <c r="S2817" s="179"/>
      <c r="T2817" s="180"/>
      <c r="AT2817" s="175" t="s">
        <v>167</v>
      </c>
      <c r="AU2817" s="175" t="s">
        <v>157</v>
      </c>
      <c r="AV2817" s="13" t="s">
        <v>81</v>
      </c>
      <c r="AW2817" s="13" t="s">
        <v>30</v>
      </c>
      <c r="AX2817" s="13" t="s">
        <v>76</v>
      </c>
      <c r="AY2817" s="175" t="s">
        <v>150</v>
      </c>
    </row>
    <row r="2818" spans="1:65" s="13" customFormat="1" ht="11.25">
      <c r="B2818" s="173"/>
      <c r="D2818" s="174" t="s">
        <v>167</v>
      </c>
      <c r="E2818" s="175" t="s">
        <v>1</v>
      </c>
      <c r="F2818" s="176" t="s">
        <v>3007</v>
      </c>
      <c r="H2818" s="175" t="s">
        <v>1</v>
      </c>
      <c r="I2818" s="177"/>
      <c r="L2818" s="173"/>
      <c r="M2818" s="178"/>
      <c r="N2818" s="179"/>
      <c r="O2818" s="179"/>
      <c r="P2818" s="179"/>
      <c r="Q2818" s="179"/>
      <c r="R2818" s="179"/>
      <c r="S2818" s="179"/>
      <c r="T2818" s="180"/>
      <c r="AT2818" s="175" t="s">
        <v>167</v>
      </c>
      <c r="AU2818" s="175" t="s">
        <v>157</v>
      </c>
      <c r="AV2818" s="13" t="s">
        <v>81</v>
      </c>
      <c r="AW2818" s="13" t="s">
        <v>30</v>
      </c>
      <c r="AX2818" s="13" t="s">
        <v>76</v>
      </c>
      <c r="AY2818" s="175" t="s">
        <v>150</v>
      </c>
    </row>
    <row r="2819" spans="1:65" s="14" customFormat="1" ht="11.25">
      <c r="B2819" s="181"/>
      <c r="D2819" s="174" t="s">
        <v>167</v>
      </c>
      <c r="E2819" s="182" t="s">
        <v>1</v>
      </c>
      <c r="F2819" s="183" t="s">
        <v>241</v>
      </c>
      <c r="H2819" s="184">
        <v>16</v>
      </c>
      <c r="I2819" s="185"/>
      <c r="L2819" s="181"/>
      <c r="M2819" s="186"/>
      <c r="N2819" s="187"/>
      <c r="O2819" s="187"/>
      <c r="P2819" s="187"/>
      <c r="Q2819" s="187"/>
      <c r="R2819" s="187"/>
      <c r="S2819" s="187"/>
      <c r="T2819" s="188"/>
      <c r="AT2819" s="182" t="s">
        <v>167</v>
      </c>
      <c r="AU2819" s="182" t="s">
        <v>157</v>
      </c>
      <c r="AV2819" s="14" t="s">
        <v>157</v>
      </c>
      <c r="AW2819" s="14" t="s">
        <v>30</v>
      </c>
      <c r="AX2819" s="14" t="s">
        <v>81</v>
      </c>
      <c r="AY2819" s="182" t="s">
        <v>150</v>
      </c>
    </row>
    <row r="2820" spans="1:65" s="2" customFormat="1" ht="16.5" customHeight="1">
      <c r="A2820" s="33"/>
      <c r="B2820" s="158"/>
      <c r="C2820" s="205" t="s">
        <v>3426</v>
      </c>
      <c r="D2820" s="205" t="s">
        <v>368</v>
      </c>
      <c r="E2820" s="206" t="s">
        <v>3009</v>
      </c>
      <c r="F2820" s="207" t="s">
        <v>3010</v>
      </c>
      <c r="G2820" s="208" t="s">
        <v>2346</v>
      </c>
      <c r="H2820" s="209">
        <v>16</v>
      </c>
      <c r="I2820" s="210"/>
      <c r="J2820" s="209">
        <f t="shared" ref="J2820:J2834" si="220">ROUND(I2820*H2820,3)</f>
        <v>0</v>
      </c>
      <c r="K2820" s="211"/>
      <c r="L2820" s="212"/>
      <c r="M2820" s="213" t="s">
        <v>1</v>
      </c>
      <c r="N2820" s="214" t="s">
        <v>42</v>
      </c>
      <c r="O2820" s="59"/>
      <c r="P2820" s="168">
        <f t="shared" ref="P2820:P2834" si="221">O2820*H2820</f>
        <v>0</v>
      </c>
      <c r="Q2820" s="168">
        <v>0</v>
      </c>
      <c r="R2820" s="168">
        <f t="shared" ref="R2820:R2834" si="222">Q2820*H2820</f>
        <v>0</v>
      </c>
      <c r="S2820" s="168">
        <v>0</v>
      </c>
      <c r="T2820" s="169">
        <f t="shared" ref="T2820:T2834" si="223">S2820*H2820</f>
        <v>0</v>
      </c>
      <c r="U2820" s="33"/>
      <c r="V2820" s="33"/>
      <c r="W2820" s="33"/>
      <c r="X2820" s="33"/>
      <c r="Y2820" s="33"/>
      <c r="Z2820" s="33"/>
      <c r="AA2820" s="33"/>
      <c r="AB2820" s="33"/>
      <c r="AC2820" s="33"/>
      <c r="AD2820" s="33"/>
      <c r="AE2820" s="33"/>
      <c r="AR2820" s="170" t="s">
        <v>189</v>
      </c>
      <c r="AT2820" s="170" t="s">
        <v>368</v>
      </c>
      <c r="AU2820" s="170" t="s">
        <v>157</v>
      </c>
      <c r="AY2820" s="18" t="s">
        <v>150</v>
      </c>
      <c r="BE2820" s="171">
        <f t="shared" ref="BE2820:BE2834" si="224">IF(N2820="základná",J2820,0)</f>
        <v>0</v>
      </c>
      <c r="BF2820" s="171">
        <f t="shared" ref="BF2820:BF2834" si="225">IF(N2820="znížená",J2820,0)</f>
        <v>0</v>
      </c>
      <c r="BG2820" s="171">
        <f t="shared" ref="BG2820:BG2834" si="226">IF(N2820="zákl. prenesená",J2820,0)</f>
        <v>0</v>
      </c>
      <c r="BH2820" s="171">
        <f t="shared" ref="BH2820:BH2834" si="227">IF(N2820="zníž. prenesená",J2820,0)</f>
        <v>0</v>
      </c>
      <c r="BI2820" s="171">
        <f t="shared" ref="BI2820:BI2834" si="228">IF(N2820="nulová",J2820,0)</f>
        <v>0</v>
      </c>
      <c r="BJ2820" s="18" t="s">
        <v>157</v>
      </c>
      <c r="BK2820" s="172">
        <f t="shared" ref="BK2820:BK2834" si="229">ROUND(I2820*H2820,3)</f>
        <v>0</v>
      </c>
      <c r="BL2820" s="18" t="s">
        <v>156</v>
      </c>
      <c r="BM2820" s="170" t="s">
        <v>3427</v>
      </c>
    </row>
    <row r="2821" spans="1:65" s="2" customFormat="1" ht="16.5" customHeight="1">
      <c r="A2821" s="33"/>
      <c r="B2821" s="158"/>
      <c r="C2821" s="205" t="s">
        <v>3428</v>
      </c>
      <c r="D2821" s="205" t="s">
        <v>368</v>
      </c>
      <c r="E2821" s="206" t="s">
        <v>3013</v>
      </c>
      <c r="F2821" s="207" t="s">
        <v>3014</v>
      </c>
      <c r="G2821" s="208" t="s">
        <v>2346</v>
      </c>
      <c r="H2821" s="209">
        <v>4</v>
      </c>
      <c r="I2821" s="210"/>
      <c r="J2821" s="209">
        <f t="shared" si="220"/>
        <v>0</v>
      </c>
      <c r="K2821" s="211"/>
      <c r="L2821" s="212"/>
      <c r="M2821" s="213" t="s">
        <v>1</v>
      </c>
      <c r="N2821" s="214" t="s">
        <v>42</v>
      </c>
      <c r="O2821" s="59"/>
      <c r="P2821" s="168">
        <f t="shared" si="221"/>
        <v>0</v>
      </c>
      <c r="Q2821" s="168">
        <v>0</v>
      </c>
      <c r="R2821" s="168">
        <f t="shared" si="222"/>
        <v>0</v>
      </c>
      <c r="S2821" s="168">
        <v>0</v>
      </c>
      <c r="T2821" s="169">
        <f t="shared" si="223"/>
        <v>0</v>
      </c>
      <c r="U2821" s="33"/>
      <c r="V2821" s="33"/>
      <c r="W2821" s="33"/>
      <c r="X2821" s="33"/>
      <c r="Y2821" s="33"/>
      <c r="Z2821" s="33"/>
      <c r="AA2821" s="33"/>
      <c r="AB2821" s="33"/>
      <c r="AC2821" s="33"/>
      <c r="AD2821" s="33"/>
      <c r="AE2821" s="33"/>
      <c r="AR2821" s="170" t="s">
        <v>189</v>
      </c>
      <c r="AT2821" s="170" t="s">
        <v>368</v>
      </c>
      <c r="AU2821" s="170" t="s">
        <v>157</v>
      </c>
      <c r="AY2821" s="18" t="s">
        <v>150</v>
      </c>
      <c r="BE2821" s="171">
        <f t="shared" si="224"/>
        <v>0</v>
      </c>
      <c r="BF2821" s="171">
        <f t="shared" si="225"/>
        <v>0</v>
      </c>
      <c r="BG2821" s="171">
        <f t="shared" si="226"/>
        <v>0</v>
      </c>
      <c r="BH2821" s="171">
        <f t="shared" si="227"/>
        <v>0</v>
      </c>
      <c r="BI2821" s="171">
        <f t="shared" si="228"/>
        <v>0</v>
      </c>
      <c r="BJ2821" s="18" t="s">
        <v>157</v>
      </c>
      <c r="BK2821" s="172">
        <f t="shared" si="229"/>
        <v>0</v>
      </c>
      <c r="BL2821" s="18" t="s">
        <v>156</v>
      </c>
      <c r="BM2821" s="170" t="s">
        <v>3429</v>
      </c>
    </row>
    <row r="2822" spans="1:65" s="2" customFormat="1" ht="16.5" customHeight="1">
      <c r="A2822" s="33"/>
      <c r="B2822" s="158"/>
      <c r="C2822" s="205" t="s">
        <v>3430</v>
      </c>
      <c r="D2822" s="205" t="s">
        <v>368</v>
      </c>
      <c r="E2822" s="206" t="s">
        <v>3017</v>
      </c>
      <c r="F2822" s="207" t="s">
        <v>3018</v>
      </c>
      <c r="G2822" s="208" t="s">
        <v>2346</v>
      </c>
      <c r="H2822" s="209">
        <v>1</v>
      </c>
      <c r="I2822" s="210"/>
      <c r="J2822" s="209">
        <f t="shared" si="220"/>
        <v>0</v>
      </c>
      <c r="K2822" s="211"/>
      <c r="L2822" s="212"/>
      <c r="M2822" s="213" t="s">
        <v>1</v>
      </c>
      <c r="N2822" s="214" t="s">
        <v>42</v>
      </c>
      <c r="O2822" s="59"/>
      <c r="P2822" s="168">
        <f t="shared" si="221"/>
        <v>0</v>
      </c>
      <c r="Q2822" s="168">
        <v>0</v>
      </c>
      <c r="R2822" s="168">
        <f t="shared" si="222"/>
        <v>0</v>
      </c>
      <c r="S2822" s="168">
        <v>0</v>
      </c>
      <c r="T2822" s="169">
        <f t="shared" si="223"/>
        <v>0</v>
      </c>
      <c r="U2822" s="33"/>
      <c r="V2822" s="33"/>
      <c r="W2822" s="33"/>
      <c r="X2822" s="33"/>
      <c r="Y2822" s="33"/>
      <c r="Z2822" s="33"/>
      <c r="AA2822" s="33"/>
      <c r="AB2822" s="33"/>
      <c r="AC2822" s="33"/>
      <c r="AD2822" s="33"/>
      <c r="AE2822" s="33"/>
      <c r="AR2822" s="170" t="s">
        <v>189</v>
      </c>
      <c r="AT2822" s="170" t="s">
        <v>368</v>
      </c>
      <c r="AU2822" s="170" t="s">
        <v>157</v>
      </c>
      <c r="AY2822" s="18" t="s">
        <v>150</v>
      </c>
      <c r="BE2822" s="171">
        <f t="shared" si="224"/>
        <v>0</v>
      </c>
      <c r="BF2822" s="171">
        <f t="shared" si="225"/>
        <v>0</v>
      </c>
      <c r="BG2822" s="171">
        <f t="shared" si="226"/>
        <v>0</v>
      </c>
      <c r="BH2822" s="171">
        <f t="shared" si="227"/>
        <v>0</v>
      </c>
      <c r="BI2822" s="171">
        <f t="shared" si="228"/>
        <v>0</v>
      </c>
      <c r="BJ2822" s="18" t="s">
        <v>157</v>
      </c>
      <c r="BK2822" s="172">
        <f t="shared" si="229"/>
        <v>0</v>
      </c>
      <c r="BL2822" s="18" t="s">
        <v>156</v>
      </c>
      <c r="BM2822" s="170" t="s">
        <v>3431</v>
      </c>
    </row>
    <row r="2823" spans="1:65" s="2" customFormat="1" ht="16.5" customHeight="1">
      <c r="A2823" s="33"/>
      <c r="B2823" s="158"/>
      <c r="C2823" s="205" t="s">
        <v>3432</v>
      </c>
      <c r="D2823" s="205" t="s">
        <v>368</v>
      </c>
      <c r="E2823" s="206" t="s">
        <v>3021</v>
      </c>
      <c r="F2823" s="207" t="s">
        <v>3022</v>
      </c>
      <c r="G2823" s="208" t="s">
        <v>2346</v>
      </c>
      <c r="H2823" s="209">
        <v>1</v>
      </c>
      <c r="I2823" s="210"/>
      <c r="J2823" s="209">
        <f t="shared" si="220"/>
        <v>0</v>
      </c>
      <c r="K2823" s="211"/>
      <c r="L2823" s="212"/>
      <c r="M2823" s="213" t="s">
        <v>1</v>
      </c>
      <c r="N2823" s="214" t="s">
        <v>42</v>
      </c>
      <c r="O2823" s="59"/>
      <c r="P2823" s="168">
        <f t="shared" si="221"/>
        <v>0</v>
      </c>
      <c r="Q2823" s="168">
        <v>0</v>
      </c>
      <c r="R2823" s="168">
        <f t="shared" si="222"/>
        <v>0</v>
      </c>
      <c r="S2823" s="168">
        <v>0</v>
      </c>
      <c r="T2823" s="169">
        <f t="shared" si="223"/>
        <v>0</v>
      </c>
      <c r="U2823" s="33"/>
      <c r="V2823" s="33"/>
      <c r="W2823" s="33"/>
      <c r="X2823" s="33"/>
      <c r="Y2823" s="33"/>
      <c r="Z2823" s="33"/>
      <c r="AA2823" s="33"/>
      <c r="AB2823" s="33"/>
      <c r="AC2823" s="33"/>
      <c r="AD2823" s="33"/>
      <c r="AE2823" s="33"/>
      <c r="AR2823" s="170" t="s">
        <v>189</v>
      </c>
      <c r="AT2823" s="170" t="s">
        <v>368</v>
      </c>
      <c r="AU2823" s="170" t="s">
        <v>157</v>
      </c>
      <c r="AY2823" s="18" t="s">
        <v>150</v>
      </c>
      <c r="BE2823" s="171">
        <f t="shared" si="224"/>
        <v>0</v>
      </c>
      <c r="BF2823" s="171">
        <f t="shared" si="225"/>
        <v>0</v>
      </c>
      <c r="BG2823" s="171">
        <f t="shared" si="226"/>
        <v>0</v>
      </c>
      <c r="BH2823" s="171">
        <f t="shared" si="227"/>
        <v>0</v>
      </c>
      <c r="BI2823" s="171">
        <f t="shared" si="228"/>
        <v>0</v>
      </c>
      <c r="BJ2823" s="18" t="s">
        <v>157</v>
      </c>
      <c r="BK2823" s="172">
        <f t="shared" si="229"/>
        <v>0</v>
      </c>
      <c r="BL2823" s="18" t="s">
        <v>156</v>
      </c>
      <c r="BM2823" s="170" t="s">
        <v>3433</v>
      </c>
    </row>
    <row r="2824" spans="1:65" s="2" customFormat="1" ht="24" customHeight="1">
      <c r="A2824" s="33"/>
      <c r="B2824" s="158"/>
      <c r="C2824" s="205" t="s">
        <v>3434</v>
      </c>
      <c r="D2824" s="205" t="s">
        <v>368</v>
      </c>
      <c r="E2824" s="206" t="s">
        <v>3025</v>
      </c>
      <c r="F2824" s="207" t="s">
        <v>3026</v>
      </c>
      <c r="G2824" s="208" t="s">
        <v>350</v>
      </c>
      <c r="H2824" s="209">
        <v>1</v>
      </c>
      <c r="I2824" s="210"/>
      <c r="J2824" s="209">
        <f t="shared" si="220"/>
        <v>0</v>
      </c>
      <c r="K2824" s="211"/>
      <c r="L2824" s="212"/>
      <c r="M2824" s="213" t="s">
        <v>1</v>
      </c>
      <c r="N2824" s="214" t="s">
        <v>42</v>
      </c>
      <c r="O2824" s="59"/>
      <c r="P2824" s="168">
        <f t="shared" si="221"/>
        <v>0</v>
      </c>
      <c r="Q2824" s="168">
        <v>0</v>
      </c>
      <c r="R2824" s="168">
        <f t="shared" si="222"/>
        <v>0</v>
      </c>
      <c r="S2824" s="168">
        <v>0</v>
      </c>
      <c r="T2824" s="169">
        <f t="shared" si="223"/>
        <v>0</v>
      </c>
      <c r="U2824" s="33"/>
      <c r="V2824" s="33"/>
      <c r="W2824" s="33"/>
      <c r="X2824" s="33"/>
      <c r="Y2824" s="33"/>
      <c r="Z2824" s="33"/>
      <c r="AA2824" s="33"/>
      <c r="AB2824" s="33"/>
      <c r="AC2824" s="33"/>
      <c r="AD2824" s="33"/>
      <c r="AE2824" s="33"/>
      <c r="AR2824" s="170" t="s">
        <v>189</v>
      </c>
      <c r="AT2824" s="170" t="s">
        <v>368</v>
      </c>
      <c r="AU2824" s="170" t="s">
        <v>157</v>
      </c>
      <c r="AY2824" s="18" t="s">
        <v>150</v>
      </c>
      <c r="BE2824" s="171">
        <f t="shared" si="224"/>
        <v>0</v>
      </c>
      <c r="BF2824" s="171">
        <f t="shared" si="225"/>
        <v>0</v>
      </c>
      <c r="BG2824" s="171">
        <f t="shared" si="226"/>
        <v>0</v>
      </c>
      <c r="BH2824" s="171">
        <f t="shared" si="227"/>
        <v>0</v>
      </c>
      <c r="BI2824" s="171">
        <f t="shared" si="228"/>
        <v>0</v>
      </c>
      <c r="BJ2824" s="18" t="s">
        <v>157</v>
      </c>
      <c r="BK2824" s="172">
        <f t="shared" si="229"/>
        <v>0</v>
      </c>
      <c r="BL2824" s="18" t="s">
        <v>156</v>
      </c>
      <c r="BM2824" s="170" t="s">
        <v>3435</v>
      </c>
    </row>
    <row r="2825" spans="1:65" s="2" customFormat="1" ht="24" customHeight="1">
      <c r="A2825" s="33"/>
      <c r="B2825" s="158"/>
      <c r="C2825" s="205" t="s">
        <v>3436</v>
      </c>
      <c r="D2825" s="205" t="s">
        <v>368</v>
      </c>
      <c r="E2825" s="206" t="s">
        <v>3029</v>
      </c>
      <c r="F2825" s="207" t="s">
        <v>3030</v>
      </c>
      <c r="G2825" s="208" t="s">
        <v>350</v>
      </c>
      <c r="H2825" s="209">
        <v>9</v>
      </c>
      <c r="I2825" s="210"/>
      <c r="J2825" s="209">
        <f t="shared" si="220"/>
        <v>0</v>
      </c>
      <c r="K2825" s="211"/>
      <c r="L2825" s="212"/>
      <c r="M2825" s="213" t="s">
        <v>1</v>
      </c>
      <c r="N2825" s="214" t="s">
        <v>42</v>
      </c>
      <c r="O2825" s="59"/>
      <c r="P2825" s="168">
        <f t="shared" si="221"/>
        <v>0</v>
      </c>
      <c r="Q2825" s="168">
        <v>0</v>
      </c>
      <c r="R2825" s="168">
        <f t="shared" si="222"/>
        <v>0</v>
      </c>
      <c r="S2825" s="168">
        <v>0</v>
      </c>
      <c r="T2825" s="169">
        <f t="shared" si="223"/>
        <v>0</v>
      </c>
      <c r="U2825" s="33"/>
      <c r="V2825" s="33"/>
      <c r="W2825" s="33"/>
      <c r="X2825" s="33"/>
      <c r="Y2825" s="33"/>
      <c r="Z2825" s="33"/>
      <c r="AA2825" s="33"/>
      <c r="AB2825" s="33"/>
      <c r="AC2825" s="33"/>
      <c r="AD2825" s="33"/>
      <c r="AE2825" s="33"/>
      <c r="AR2825" s="170" t="s">
        <v>189</v>
      </c>
      <c r="AT2825" s="170" t="s">
        <v>368</v>
      </c>
      <c r="AU2825" s="170" t="s">
        <v>157</v>
      </c>
      <c r="AY2825" s="18" t="s">
        <v>150</v>
      </c>
      <c r="BE2825" s="171">
        <f t="shared" si="224"/>
        <v>0</v>
      </c>
      <c r="BF2825" s="171">
        <f t="shared" si="225"/>
        <v>0</v>
      </c>
      <c r="BG2825" s="171">
        <f t="shared" si="226"/>
        <v>0</v>
      </c>
      <c r="BH2825" s="171">
        <f t="shared" si="227"/>
        <v>0</v>
      </c>
      <c r="BI2825" s="171">
        <f t="shared" si="228"/>
        <v>0</v>
      </c>
      <c r="BJ2825" s="18" t="s">
        <v>157</v>
      </c>
      <c r="BK2825" s="172">
        <f t="shared" si="229"/>
        <v>0</v>
      </c>
      <c r="BL2825" s="18" t="s">
        <v>156</v>
      </c>
      <c r="BM2825" s="170" t="s">
        <v>3437</v>
      </c>
    </row>
    <row r="2826" spans="1:65" s="2" customFormat="1" ht="24" customHeight="1">
      <c r="A2826" s="33"/>
      <c r="B2826" s="158"/>
      <c r="C2826" s="205" t="s">
        <v>3438</v>
      </c>
      <c r="D2826" s="205" t="s">
        <v>368</v>
      </c>
      <c r="E2826" s="206" t="s">
        <v>3033</v>
      </c>
      <c r="F2826" s="207" t="s">
        <v>3034</v>
      </c>
      <c r="G2826" s="208" t="s">
        <v>350</v>
      </c>
      <c r="H2826" s="209">
        <v>11</v>
      </c>
      <c r="I2826" s="210"/>
      <c r="J2826" s="209">
        <f t="shared" si="220"/>
        <v>0</v>
      </c>
      <c r="K2826" s="211"/>
      <c r="L2826" s="212"/>
      <c r="M2826" s="213" t="s">
        <v>1</v>
      </c>
      <c r="N2826" s="214" t="s">
        <v>42</v>
      </c>
      <c r="O2826" s="59"/>
      <c r="P2826" s="168">
        <f t="shared" si="221"/>
        <v>0</v>
      </c>
      <c r="Q2826" s="168">
        <v>0</v>
      </c>
      <c r="R2826" s="168">
        <f t="shared" si="222"/>
        <v>0</v>
      </c>
      <c r="S2826" s="168">
        <v>0</v>
      </c>
      <c r="T2826" s="169">
        <f t="shared" si="223"/>
        <v>0</v>
      </c>
      <c r="U2826" s="33"/>
      <c r="V2826" s="33"/>
      <c r="W2826" s="33"/>
      <c r="X2826" s="33"/>
      <c r="Y2826" s="33"/>
      <c r="Z2826" s="33"/>
      <c r="AA2826" s="33"/>
      <c r="AB2826" s="33"/>
      <c r="AC2826" s="33"/>
      <c r="AD2826" s="33"/>
      <c r="AE2826" s="33"/>
      <c r="AR2826" s="170" t="s">
        <v>189</v>
      </c>
      <c r="AT2826" s="170" t="s">
        <v>368</v>
      </c>
      <c r="AU2826" s="170" t="s">
        <v>157</v>
      </c>
      <c r="AY2826" s="18" t="s">
        <v>150</v>
      </c>
      <c r="BE2826" s="171">
        <f t="shared" si="224"/>
        <v>0</v>
      </c>
      <c r="BF2826" s="171">
        <f t="shared" si="225"/>
        <v>0</v>
      </c>
      <c r="BG2826" s="171">
        <f t="shared" si="226"/>
        <v>0</v>
      </c>
      <c r="BH2826" s="171">
        <f t="shared" si="227"/>
        <v>0</v>
      </c>
      <c r="BI2826" s="171">
        <f t="shared" si="228"/>
        <v>0</v>
      </c>
      <c r="BJ2826" s="18" t="s">
        <v>157</v>
      </c>
      <c r="BK2826" s="172">
        <f t="shared" si="229"/>
        <v>0</v>
      </c>
      <c r="BL2826" s="18" t="s">
        <v>156</v>
      </c>
      <c r="BM2826" s="170" t="s">
        <v>3439</v>
      </c>
    </row>
    <row r="2827" spans="1:65" s="2" customFormat="1" ht="24" customHeight="1">
      <c r="A2827" s="33"/>
      <c r="B2827" s="158"/>
      <c r="C2827" s="205" t="s">
        <v>3440</v>
      </c>
      <c r="D2827" s="205" t="s">
        <v>368</v>
      </c>
      <c r="E2827" s="206" t="s">
        <v>3037</v>
      </c>
      <c r="F2827" s="207" t="s">
        <v>3038</v>
      </c>
      <c r="G2827" s="208" t="s">
        <v>350</v>
      </c>
      <c r="H2827" s="209">
        <v>1</v>
      </c>
      <c r="I2827" s="210"/>
      <c r="J2827" s="209">
        <f t="shared" si="220"/>
        <v>0</v>
      </c>
      <c r="K2827" s="211"/>
      <c r="L2827" s="212"/>
      <c r="M2827" s="213" t="s">
        <v>1</v>
      </c>
      <c r="N2827" s="214" t="s">
        <v>42</v>
      </c>
      <c r="O2827" s="59"/>
      <c r="P2827" s="168">
        <f t="shared" si="221"/>
        <v>0</v>
      </c>
      <c r="Q2827" s="168">
        <v>0</v>
      </c>
      <c r="R2827" s="168">
        <f t="shared" si="222"/>
        <v>0</v>
      </c>
      <c r="S2827" s="168">
        <v>0</v>
      </c>
      <c r="T2827" s="169">
        <f t="shared" si="223"/>
        <v>0</v>
      </c>
      <c r="U2827" s="33"/>
      <c r="V2827" s="33"/>
      <c r="W2827" s="33"/>
      <c r="X2827" s="33"/>
      <c r="Y2827" s="33"/>
      <c r="Z2827" s="33"/>
      <c r="AA2827" s="33"/>
      <c r="AB2827" s="33"/>
      <c r="AC2827" s="33"/>
      <c r="AD2827" s="33"/>
      <c r="AE2827" s="33"/>
      <c r="AR2827" s="170" t="s">
        <v>189</v>
      </c>
      <c r="AT2827" s="170" t="s">
        <v>368</v>
      </c>
      <c r="AU2827" s="170" t="s">
        <v>157</v>
      </c>
      <c r="AY2827" s="18" t="s">
        <v>150</v>
      </c>
      <c r="BE2827" s="171">
        <f t="shared" si="224"/>
        <v>0</v>
      </c>
      <c r="BF2827" s="171">
        <f t="shared" si="225"/>
        <v>0</v>
      </c>
      <c r="BG2827" s="171">
        <f t="shared" si="226"/>
        <v>0</v>
      </c>
      <c r="BH2827" s="171">
        <f t="shared" si="227"/>
        <v>0</v>
      </c>
      <c r="BI2827" s="171">
        <f t="shared" si="228"/>
        <v>0</v>
      </c>
      <c r="BJ2827" s="18" t="s">
        <v>157</v>
      </c>
      <c r="BK2827" s="172">
        <f t="shared" si="229"/>
        <v>0</v>
      </c>
      <c r="BL2827" s="18" t="s">
        <v>156</v>
      </c>
      <c r="BM2827" s="170" t="s">
        <v>3441</v>
      </c>
    </row>
    <row r="2828" spans="1:65" s="2" customFormat="1" ht="24" customHeight="1">
      <c r="A2828" s="33"/>
      <c r="B2828" s="158"/>
      <c r="C2828" s="205" t="s">
        <v>3442</v>
      </c>
      <c r="D2828" s="205" t="s">
        <v>368</v>
      </c>
      <c r="E2828" s="206" t="s">
        <v>3041</v>
      </c>
      <c r="F2828" s="207" t="s">
        <v>3042</v>
      </c>
      <c r="G2828" s="208" t="s">
        <v>350</v>
      </c>
      <c r="H2828" s="209">
        <v>1</v>
      </c>
      <c r="I2828" s="210"/>
      <c r="J2828" s="209">
        <f t="shared" si="220"/>
        <v>0</v>
      </c>
      <c r="K2828" s="211"/>
      <c r="L2828" s="212"/>
      <c r="M2828" s="213" t="s">
        <v>1</v>
      </c>
      <c r="N2828" s="214" t="s">
        <v>42</v>
      </c>
      <c r="O2828" s="59"/>
      <c r="P2828" s="168">
        <f t="shared" si="221"/>
        <v>0</v>
      </c>
      <c r="Q2828" s="168">
        <v>0</v>
      </c>
      <c r="R2828" s="168">
        <f t="shared" si="222"/>
        <v>0</v>
      </c>
      <c r="S2828" s="168">
        <v>0</v>
      </c>
      <c r="T2828" s="169">
        <f t="shared" si="223"/>
        <v>0</v>
      </c>
      <c r="U2828" s="33"/>
      <c r="V2828" s="33"/>
      <c r="W2828" s="33"/>
      <c r="X2828" s="33"/>
      <c r="Y2828" s="33"/>
      <c r="Z2828" s="33"/>
      <c r="AA2828" s="33"/>
      <c r="AB2828" s="33"/>
      <c r="AC2828" s="33"/>
      <c r="AD2828" s="33"/>
      <c r="AE2828" s="33"/>
      <c r="AR2828" s="170" t="s">
        <v>189</v>
      </c>
      <c r="AT2828" s="170" t="s">
        <v>368</v>
      </c>
      <c r="AU2828" s="170" t="s">
        <v>157</v>
      </c>
      <c r="AY2828" s="18" t="s">
        <v>150</v>
      </c>
      <c r="BE2828" s="171">
        <f t="shared" si="224"/>
        <v>0</v>
      </c>
      <c r="BF2828" s="171">
        <f t="shared" si="225"/>
        <v>0</v>
      </c>
      <c r="BG2828" s="171">
        <f t="shared" si="226"/>
        <v>0</v>
      </c>
      <c r="BH2828" s="171">
        <f t="shared" si="227"/>
        <v>0</v>
      </c>
      <c r="BI2828" s="171">
        <f t="shared" si="228"/>
        <v>0</v>
      </c>
      <c r="BJ2828" s="18" t="s">
        <v>157</v>
      </c>
      <c r="BK2828" s="172">
        <f t="shared" si="229"/>
        <v>0</v>
      </c>
      <c r="BL2828" s="18" t="s">
        <v>156</v>
      </c>
      <c r="BM2828" s="170" t="s">
        <v>3443</v>
      </c>
    </row>
    <row r="2829" spans="1:65" s="2" customFormat="1" ht="16.5" customHeight="1">
      <c r="A2829" s="33"/>
      <c r="B2829" s="158"/>
      <c r="C2829" s="205" t="s">
        <v>3444</v>
      </c>
      <c r="D2829" s="205" t="s">
        <v>368</v>
      </c>
      <c r="E2829" s="206" t="s">
        <v>3045</v>
      </c>
      <c r="F2829" s="207" t="s">
        <v>3046</v>
      </c>
      <c r="G2829" s="208" t="s">
        <v>2716</v>
      </c>
      <c r="H2829" s="209">
        <v>23</v>
      </c>
      <c r="I2829" s="210"/>
      <c r="J2829" s="209">
        <f t="shared" si="220"/>
        <v>0</v>
      </c>
      <c r="K2829" s="211"/>
      <c r="L2829" s="212"/>
      <c r="M2829" s="213" t="s">
        <v>1</v>
      </c>
      <c r="N2829" s="214" t="s">
        <v>42</v>
      </c>
      <c r="O2829" s="59"/>
      <c r="P2829" s="168">
        <f t="shared" si="221"/>
        <v>0</v>
      </c>
      <c r="Q2829" s="168">
        <v>0</v>
      </c>
      <c r="R2829" s="168">
        <f t="shared" si="222"/>
        <v>0</v>
      </c>
      <c r="S2829" s="168">
        <v>0</v>
      </c>
      <c r="T2829" s="169">
        <f t="shared" si="223"/>
        <v>0</v>
      </c>
      <c r="U2829" s="33"/>
      <c r="V2829" s="33"/>
      <c r="W2829" s="33"/>
      <c r="X2829" s="33"/>
      <c r="Y2829" s="33"/>
      <c r="Z2829" s="33"/>
      <c r="AA2829" s="33"/>
      <c r="AB2829" s="33"/>
      <c r="AC2829" s="33"/>
      <c r="AD2829" s="33"/>
      <c r="AE2829" s="33"/>
      <c r="AR2829" s="170" t="s">
        <v>189</v>
      </c>
      <c r="AT2829" s="170" t="s">
        <v>368</v>
      </c>
      <c r="AU2829" s="170" t="s">
        <v>157</v>
      </c>
      <c r="AY2829" s="18" t="s">
        <v>150</v>
      </c>
      <c r="BE2829" s="171">
        <f t="shared" si="224"/>
        <v>0</v>
      </c>
      <c r="BF2829" s="171">
        <f t="shared" si="225"/>
        <v>0</v>
      </c>
      <c r="BG2829" s="171">
        <f t="shared" si="226"/>
        <v>0</v>
      </c>
      <c r="BH2829" s="171">
        <f t="shared" si="227"/>
        <v>0</v>
      </c>
      <c r="BI2829" s="171">
        <f t="shared" si="228"/>
        <v>0</v>
      </c>
      <c r="BJ2829" s="18" t="s">
        <v>157</v>
      </c>
      <c r="BK2829" s="172">
        <f t="shared" si="229"/>
        <v>0</v>
      </c>
      <c r="BL2829" s="18" t="s">
        <v>156</v>
      </c>
      <c r="BM2829" s="170" t="s">
        <v>3445</v>
      </c>
    </row>
    <row r="2830" spans="1:65" s="2" customFormat="1" ht="24" customHeight="1">
      <c r="A2830" s="33"/>
      <c r="B2830" s="158"/>
      <c r="C2830" s="205" t="s">
        <v>3446</v>
      </c>
      <c r="D2830" s="205" t="s">
        <v>368</v>
      </c>
      <c r="E2830" s="206" t="s">
        <v>3049</v>
      </c>
      <c r="F2830" s="207" t="s">
        <v>3050</v>
      </c>
      <c r="G2830" s="208" t="s">
        <v>350</v>
      </c>
      <c r="H2830" s="209">
        <v>2</v>
      </c>
      <c r="I2830" s="210"/>
      <c r="J2830" s="209">
        <f t="shared" si="220"/>
        <v>0</v>
      </c>
      <c r="K2830" s="211"/>
      <c r="L2830" s="212"/>
      <c r="M2830" s="213" t="s">
        <v>1</v>
      </c>
      <c r="N2830" s="214" t="s">
        <v>42</v>
      </c>
      <c r="O2830" s="59"/>
      <c r="P2830" s="168">
        <f t="shared" si="221"/>
        <v>0</v>
      </c>
      <c r="Q2830" s="168">
        <v>0</v>
      </c>
      <c r="R2830" s="168">
        <f t="shared" si="222"/>
        <v>0</v>
      </c>
      <c r="S2830" s="168">
        <v>0</v>
      </c>
      <c r="T2830" s="169">
        <f t="shared" si="223"/>
        <v>0</v>
      </c>
      <c r="U2830" s="33"/>
      <c r="V2830" s="33"/>
      <c r="W2830" s="33"/>
      <c r="X2830" s="33"/>
      <c r="Y2830" s="33"/>
      <c r="Z2830" s="33"/>
      <c r="AA2830" s="33"/>
      <c r="AB2830" s="33"/>
      <c r="AC2830" s="33"/>
      <c r="AD2830" s="33"/>
      <c r="AE2830" s="33"/>
      <c r="AR2830" s="170" t="s">
        <v>189</v>
      </c>
      <c r="AT2830" s="170" t="s">
        <v>368</v>
      </c>
      <c r="AU2830" s="170" t="s">
        <v>157</v>
      </c>
      <c r="AY2830" s="18" t="s">
        <v>150</v>
      </c>
      <c r="BE2830" s="171">
        <f t="shared" si="224"/>
        <v>0</v>
      </c>
      <c r="BF2830" s="171">
        <f t="shared" si="225"/>
        <v>0</v>
      </c>
      <c r="BG2830" s="171">
        <f t="shared" si="226"/>
        <v>0</v>
      </c>
      <c r="BH2830" s="171">
        <f t="shared" si="227"/>
        <v>0</v>
      </c>
      <c r="BI2830" s="171">
        <f t="shared" si="228"/>
        <v>0</v>
      </c>
      <c r="BJ2830" s="18" t="s">
        <v>157</v>
      </c>
      <c r="BK2830" s="172">
        <f t="shared" si="229"/>
        <v>0</v>
      </c>
      <c r="BL2830" s="18" t="s">
        <v>156</v>
      </c>
      <c r="BM2830" s="170" t="s">
        <v>3447</v>
      </c>
    </row>
    <row r="2831" spans="1:65" s="2" customFormat="1" ht="24" customHeight="1">
      <c r="A2831" s="33"/>
      <c r="B2831" s="158"/>
      <c r="C2831" s="205" t="s">
        <v>3448</v>
      </c>
      <c r="D2831" s="205" t="s">
        <v>368</v>
      </c>
      <c r="E2831" s="206" t="s">
        <v>3053</v>
      </c>
      <c r="F2831" s="207" t="s">
        <v>3054</v>
      </c>
      <c r="G2831" s="208" t="s">
        <v>350</v>
      </c>
      <c r="H2831" s="209">
        <v>1</v>
      </c>
      <c r="I2831" s="210"/>
      <c r="J2831" s="209">
        <f t="shared" si="220"/>
        <v>0</v>
      </c>
      <c r="K2831" s="211"/>
      <c r="L2831" s="212"/>
      <c r="M2831" s="213" t="s">
        <v>1</v>
      </c>
      <c r="N2831" s="214" t="s">
        <v>42</v>
      </c>
      <c r="O2831" s="59"/>
      <c r="P2831" s="168">
        <f t="shared" si="221"/>
        <v>0</v>
      </c>
      <c r="Q2831" s="168">
        <v>0</v>
      </c>
      <c r="R2831" s="168">
        <f t="shared" si="222"/>
        <v>0</v>
      </c>
      <c r="S2831" s="168">
        <v>0</v>
      </c>
      <c r="T2831" s="169">
        <f t="shared" si="223"/>
        <v>0</v>
      </c>
      <c r="U2831" s="33"/>
      <c r="V2831" s="33"/>
      <c r="W2831" s="33"/>
      <c r="X2831" s="33"/>
      <c r="Y2831" s="33"/>
      <c r="Z2831" s="33"/>
      <c r="AA2831" s="33"/>
      <c r="AB2831" s="33"/>
      <c r="AC2831" s="33"/>
      <c r="AD2831" s="33"/>
      <c r="AE2831" s="33"/>
      <c r="AR2831" s="170" t="s">
        <v>189</v>
      </c>
      <c r="AT2831" s="170" t="s">
        <v>368</v>
      </c>
      <c r="AU2831" s="170" t="s">
        <v>157</v>
      </c>
      <c r="AY2831" s="18" t="s">
        <v>150</v>
      </c>
      <c r="BE2831" s="171">
        <f t="shared" si="224"/>
        <v>0</v>
      </c>
      <c r="BF2831" s="171">
        <f t="shared" si="225"/>
        <v>0</v>
      </c>
      <c r="BG2831" s="171">
        <f t="shared" si="226"/>
        <v>0</v>
      </c>
      <c r="BH2831" s="171">
        <f t="shared" si="227"/>
        <v>0</v>
      </c>
      <c r="BI2831" s="171">
        <f t="shared" si="228"/>
        <v>0</v>
      </c>
      <c r="BJ2831" s="18" t="s">
        <v>157</v>
      </c>
      <c r="BK2831" s="172">
        <f t="shared" si="229"/>
        <v>0</v>
      </c>
      <c r="BL2831" s="18" t="s">
        <v>156</v>
      </c>
      <c r="BM2831" s="170" t="s">
        <v>3449</v>
      </c>
    </row>
    <row r="2832" spans="1:65" s="2" customFormat="1" ht="24" customHeight="1">
      <c r="A2832" s="33"/>
      <c r="B2832" s="158"/>
      <c r="C2832" s="205" t="s">
        <v>3450</v>
      </c>
      <c r="D2832" s="205" t="s">
        <v>368</v>
      </c>
      <c r="E2832" s="206" t="s">
        <v>3057</v>
      </c>
      <c r="F2832" s="207" t="s">
        <v>3058</v>
      </c>
      <c r="G2832" s="208" t="s">
        <v>350</v>
      </c>
      <c r="H2832" s="209">
        <v>1</v>
      </c>
      <c r="I2832" s="210"/>
      <c r="J2832" s="209">
        <f t="shared" si="220"/>
        <v>0</v>
      </c>
      <c r="K2832" s="211"/>
      <c r="L2832" s="212"/>
      <c r="M2832" s="213" t="s">
        <v>1</v>
      </c>
      <c r="N2832" s="214" t="s">
        <v>42</v>
      </c>
      <c r="O2832" s="59"/>
      <c r="P2832" s="168">
        <f t="shared" si="221"/>
        <v>0</v>
      </c>
      <c r="Q2832" s="168">
        <v>0</v>
      </c>
      <c r="R2832" s="168">
        <f t="shared" si="222"/>
        <v>0</v>
      </c>
      <c r="S2832" s="168">
        <v>0</v>
      </c>
      <c r="T2832" s="169">
        <f t="shared" si="223"/>
        <v>0</v>
      </c>
      <c r="U2832" s="33"/>
      <c r="V2832" s="33"/>
      <c r="W2832" s="33"/>
      <c r="X2832" s="33"/>
      <c r="Y2832" s="33"/>
      <c r="Z2832" s="33"/>
      <c r="AA2832" s="33"/>
      <c r="AB2832" s="33"/>
      <c r="AC2832" s="33"/>
      <c r="AD2832" s="33"/>
      <c r="AE2832" s="33"/>
      <c r="AR2832" s="170" t="s">
        <v>189</v>
      </c>
      <c r="AT2832" s="170" t="s">
        <v>368</v>
      </c>
      <c r="AU2832" s="170" t="s">
        <v>157</v>
      </c>
      <c r="AY2832" s="18" t="s">
        <v>150</v>
      </c>
      <c r="BE2832" s="171">
        <f t="shared" si="224"/>
        <v>0</v>
      </c>
      <c r="BF2832" s="171">
        <f t="shared" si="225"/>
        <v>0</v>
      </c>
      <c r="BG2832" s="171">
        <f t="shared" si="226"/>
        <v>0</v>
      </c>
      <c r="BH2832" s="171">
        <f t="shared" si="227"/>
        <v>0</v>
      </c>
      <c r="BI2832" s="171">
        <f t="shared" si="228"/>
        <v>0</v>
      </c>
      <c r="BJ2832" s="18" t="s">
        <v>157</v>
      </c>
      <c r="BK2832" s="172">
        <f t="shared" si="229"/>
        <v>0</v>
      </c>
      <c r="BL2832" s="18" t="s">
        <v>156</v>
      </c>
      <c r="BM2832" s="170" t="s">
        <v>3451</v>
      </c>
    </row>
    <row r="2833" spans="1:65" s="2" customFormat="1" ht="16.5" customHeight="1">
      <c r="A2833" s="33"/>
      <c r="B2833" s="158"/>
      <c r="C2833" s="205" t="s">
        <v>3452</v>
      </c>
      <c r="D2833" s="205" t="s">
        <v>368</v>
      </c>
      <c r="E2833" s="206" t="s">
        <v>3061</v>
      </c>
      <c r="F2833" s="207" t="s">
        <v>3062</v>
      </c>
      <c r="G2833" s="208" t="s">
        <v>2346</v>
      </c>
      <c r="H2833" s="209">
        <v>4</v>
      </c>
      <c r="I2833" s="210"/>
      <c r="J2833" s="209">
        <f t="shared" si="220"/>
        <v>0</v>
      </c>
      <c r="K2833" s="211"/>
      <c r="L2833" s="212"/>
      <c r="M2833" s="213" t="s">
        <v>1</v>
      </c>
      <c r="N2833" s="214" t="s">
        <v>42</v>
      </c>
      <c r="O2833" s="59"/>
      <c r="P2833" s="168">
        <f t="shared" si="221"/>
        <v>0</v>
      </c>
      <c r="Q2833" s="168">
        <v>0</v>
      </c>
      <c r="R2833" s="168">
        <f t="shared" si="222"/>
        <v>0</v>
      </c>
      <c r="S2833" s="168">
        <v>0</v>
      </c>
      <c r="T2833" s="169">
        <f t="shared" si="223"/>
        <v>0</v>
      </c>
      <c r="U2833" s="33"/>
      <c r="V2833" s="33"/>
      <c r="W2833" s="33"/>
      <c r="X2833" s="33"/>
      <c r="Y2833" s="33"/>
      <c r="Z2833" s="33"/>
      <c r="AA2833" s="33"/>
      <c r="AB2833" s="33"/>
      <c r="AC2833" s="33"/>
      <c r="AD2833" s="33"/>
      <c r="AE2833" s="33"/>
      <c r="AR2833" s="170" t="s">
        <v>189</v>
      </c>
      <c r="AT2833" s="170" t="s">
        <v>368</v>
      </c>
      <c r="AU2833" s="170" t="s">
        <v>157</v>
      </c>
      <c r="AY2833" s="18" t="s">
        <v>150</v>
      </c>
      <c r="BE2833" s="171">
        <f t="shared" si="224"/>
        <v>0</v>
      </c>
      <c r="BF2833" s="171">
        <f t="shared" si="225"/>
        <v>0</v>
      </c>
      <c r="BG2833" s="171">
        <f t="shared" si="226"/>
        <v>0</v>
      </c>
      <c r="BH2833" s="171">
        <f t="shared" si="227"/>
        <v>0</v>
      </c>
      <c r="BI2833" s="171">
        <f t="shared" si="228"/>
        <v>0</v>
      </c>
      <c r="BJ2833" s="18" t="s">
        <v>157</v>
      </c>
      <c r="BK2833" s="172">
        <f t="shared" si="229"/>
        <v>0</v>
      </c>
      <c r="BL2833" s="18" t="s">
        <v>156</v>
      </c>
      <c r="BM2833" s="170" t="s">
        <v>3453</v>
      </c>
    </row>
    <row r="2834" spans="1:65" s="2" customFormat="1" ht="16.5" customHeight="1">
      <c r="A2834" s="33"/>
      <c r="B2834" s="158"/>
      <c r="C2834" s="205" t="s">
        <v>3454</v>
      </c>
      <c r="D2834" s="205" t="s">
        <v>368</v>
      </c>
      <c r="E2834" s="206" t="s">
        <v>3065</v>
      </c>
      <c r="F2834" s="207" t="s">
        <v>3066</v>
      </c>
      <c r="G2834" s="208" t="s">
        <v>350</v>
      </c>
      <c r="H2834" s="209">
        <v>8</v>
      </c>
      <c r="I2834" s="210"/>
      <c r="J2834" s="209">
        <f t="shared" si="220"/>
        <v>0</v>
      </c>
      <c r="K2834" s="211"/>
      <c r="L2834" s="212"/>
      <c r="M2834" s="213" t="s">
        <v>1</v>
      </c>
      <c r="N2834" s="214" t="s">
        <v>42</v>
      </c>
      <c r="O2834" s="59"/>
      <c r="P2834" s="168">
        <f t="shared" si="221"/>
        <v>0</v>
      </c>
      <c r="Q2834" s="168">
        <v>0</v>
      </c>
      <c r="R2834" s="168">
        <f t="shared" si="222"/>
        <v>0</v>
      </c>
      <c r="S2834" s="168">
        <v>0</v>
      </c>
      <c r="T2834" s="169">
        <f t="shared" si="223"/>
        <v>0</v>
      </c>
      <c r="U2834" s="33"/>
      <c r="V2834" s="33"/>
      <c r="W2834" s="33"/>
      <c r="X2834" s="33"/>
      <c r="Y2834" s="33"/>
      <c r="Z2834" s="33"/>
      <c r="AA2834" s="33"/>
      <c r="AB2834" s="33"/>
      <c r="AC2834" s="33"/>
      <c r="AD2834" s="33"/>
      <c r="AE2834" s="33"/>
      <c r="AR2834" s="170" t="s">
        <v>189</v>
      </c>
      <c r="AT2834" s="170" t="s">
        <v>368</v>
      </c>
      <c r="AU2834" s="170" t="s">
        <v>157</v>
      </c>
      <c r="AY2834" s="18" t="s">
        <v>150</v>
      </c>
      <c r="BE2834" s="171">
        <f t="shared" si="224"/>
        <v>0</v>
      </c>
      <c r="BF2834" s="171">
        <f t="shared" si="225"/>
        <v>0</v>
      </c>
      <c r="BG2834" s="171">
        <f t="shared" si="226"/>
        <v>0</v>
      </c>
      <c r="BH2834" s="171">
        <f t="shared" si="227"/>
        <v>0</v>
      </c>
      <c r="BI2834" s="171">
        <f t="shared" si="228"/>
        <v>0</v>
      </c>
      <c r="BJ2834" s="18" t="s">
        <v>157</v>
      </c>
      <c r="BK2834" s="172">
        <f t="shared" si="229"/>
        <v>0</v>
      </c>
      <c r="BL2834" s="18" t="s">
        <v>156</v>
      </c>
      <c r="BM2834" s="170" t="s">
        <v>3455</v>
      </c>
    </row>
    <row r="2835" spans="1:65" s="13" customFormat="1" ht="11.25">
      <c r="B2835" s="173"/>
      <c r="D2835" s="174" t="s">
        <v>167</v>
      </c>
      <c r="E2835" s="175" t="s">
        <v>1</v>
      </c>
      <c r="F2835" s="176" t="s">
        <v>3068</v>
      </c>
      <c r="H2835" s="175" t="s">
        <v>1</v>
      </c>
      <c r="I2835" s="177"/>
      <c r="L2835" s="173"/>
      <c r="M2835" s="178"/>
      <c r="N2835" s="179"/>
      <c r="O2835" s="179"/>
      <c r="P2835" s="179"/>
      <c r="Q2835" s="179"/>
      <c r="R2835" s="179"/>
      <c r="S2835" s="179"/>
      <c r="T2835" s="180"/>
      <c r="AT2835" s="175" t="s">
        <v>167</v>
      </c>
      <c r="AU2835" s="175" t="s">
        <v>157</v>
      </c>
      <c r="AV2835" s="13" t="s">
        <v>81</v>
      </c>
      <c r="AW2835" s="13" t="s">
        <v>30</v>
      </c>
      <c r="AX2835" s="13" t="s">
        <v>76</v>
      </c>
      <c r="AY2835" s="175" t="s">
        <v>150</v>
      </c>
    </row>
    <row r="2836" spans="1:65" s="13" customFormat="1" ht="11.25">
      <c r="B2836" s="173"/>
      <c r="D2836" s="174" t="s">
        <v>167</v>
      </c>
      <c r="E2836" s="175" t="s">
        <v>1</v>
      </c>
      <c r="F2836" s="176" t="s">
        <v>3069</v>
      </c>
      <c r="H2836" s="175" t="s">
        <v>1</v>
      </c>
      <c r="I2836" s="177"/>
      <c r="L2836" s="173"/>
      <c r="M2836" s="178"/>
      <c r="N2836" s="179"/>
      <c r="O2836" s="179"/>
      <c r="P2836" s="179"/>
      <c r="Q2836" s="179"/>
      <c r="R2836" s="179"/>
      <c r="S2836" s="179"/>
      <c r="T2836" s="180"/>
      <c r="AT2836" s="175" t="s">
        <v>167</v>
      </c>
      <c r="AU2836" s="175" t="s">
        <v>157</v>
      </c>
      <c r="AV2836" s="13" t="s">
        <v>81</v>
      </c>
      <c r="AW2836" s="13" t="s">
        <v>30</v>
      </c>
      <c r="AX2836" s="13" t="s">
        <v>76</v>
      </c>
      <c r="AY2836" s="175" t="s">
        <v>150</v>
      </c>
    </row>
    <row r="2837" spans="1:65" s="14" customFormat="1" ht="11.25">
      <c r="B2837" s="181"/>
      <c r="D2837" s="174" t="s">
        <v>167</v>
      </c>
      <c r="E2837" s="182" t="s">
        <v>1</v>
      </c>
      <c r="F2837" s="183" t="s">
        <v>189</v>
      </c>
      <c r="H2837" s="184">
        <v>8</v>
      </c>
      <c r="I2837" s="185"/>
      <c r="L2837" s="181"/>
      <c r="M2837" s="186"/>
      <c r="N2837" s="187"/>
      <c r="O2837" s="187"/>
      <c r="P2837" s="187"/>
      <c r="Q2837" s="187"/>
      <c r="R2837" s="187"/>
      <c r="S2837" s="187"/>
      <c r="T2837" s="188"/>
      <c r="AT2837" s="182" t="s">
        <v>167</v>
      </c>
      <c r="AU2837" s="182" t="s">
        <v>157</v>
      </c>
      <c r="AV2837" s="14" t="s">
        <v>157</v>
      </c>
      <c r="AW2837" s="14" t="s">
        <v>30</v>
      </c>
      <c r="AX2837" s="14" t="s">
        <v>81</v>
      </c>
      <c r="AY2837" s="182" t="s">
        <v>150</v>
      </c>
    </row>
    <row r="2838" spans="1:65" s="2" customFormat="1" ht="16.5" customHeight="1">
      <c r="A2838" s="33"/>
      <c r="B2838" s="158"/>
      <c r="C2838" s="205" t="s">
        <v>3456</v>
      </c>
      <c r="D2838" s="205" t="s">
        <v>368</v>
      </c>
      <c r="E2838" s="206" t="s">
        <v>3071</v>
      </c>
      <c r="F2838" s="207" t="s">
        <v>3072</v>
      </c>
      <c r="G2838" s="208" t="s">
        <v>350</v>
      </c>
      <c r="H2838" s="209">
        <v>8</v>
      </c>
      <c r="I2838" s="210"/>
      <c r="J2838" s="209">
        <f>ROUND(I2838*H2838,3)</f>
        <v>0</v>
      </c>
      <c r="K2838" s="211"/>
      <c r="L2838" s="212"/>
      <c r="M2838" s="213" t="s">
        <v>1</v>
      </c>
      <c r="N2838" s="214" t="s">
        <v>42</v>
      </c>
      <c r="O2838" s="59"/>
      <c r="P2838" s="168">
        <f>O2838*H2838</f>
        <v>0</v>
      </c>
      <c r="Q2838" s="168">
        <v>0</v>
      </c>
      <c r="R2838" s="168">
        <f>Q2838*H2838</f>
        <v>0</v>
      </c>
      <c r="S2838" s="168">
        <v>0</v>
      </c>
      <c r="T2838" s="169">
        <f>S2838*H2838</f>
        <v>0</v>
      </c>
      <c r="U2838" s="33"/>
      <c r="V2838" s="33"/>
      <c r="W2838" s="33"/>
      <c r="X2838" s="33"/>
      <c r="Y2838" s="33"/>
      <c r="Z2838" s="33"/>
      <c r="AA2838" s="33"/>
      <c r="AB2838" s="33"/>
      <c r="AC2838" s="33"/>
      <c r="AD2838" s="33"/>
      <c r="AE2838" s="33"/>
      <c r="AR2838" s="170" t="s">
        <v>189</v>
      </c>
      <c r="AT2838" s="170" t="s">
        <v>368</v>
      </c>
      <c r="AU2838" s="170" t="s">
        <v>157</v>
      </c>
      <c r="AY2838" s="18" t="s">
        <v>150</v>
      </c>
      <c r="BE2838" s="171">
        <f>IF(N2838="základná",J2838,0)</f>
        <v>0</v>
      </c>
      <c r="BF2838" s="171">
        <f>IF(N2838="znížená",J2838,0)</f>
        <v>0</v>
      </c>
      <c r="BG2838" s="171">
        <f>IF(N2838="zákl. prenesená",J2838,0)</f>
        <v>0</v>
      </c>
      <c r="BH2838" s="171">
        <f>IF(N2838="zníž. prenesená",J2838,0)</f>
        <v>0</v>
      </c>
      <c r="BI2838" s="171">
        <f>IF(N2838="nulová",J2838,0)</f>
        <v>0</v>
      </c>
      <c r="BJ2838" s="18" t="s">
        <v>157</v>
      </c>
      <c r="BK2838" s="172">
        <f>ROUND(I2838*H2838,3)</f>
        <v>0</v>
      </c>
      <c r="BL2838" s="18" t="s">
        <v>156</v>
      </c>
      <c r="BM2838" s="170" t="s">
        <v>3457</v>
      </c>
    </row>
    <row r="2839" spans="1:65" s="13" customFormat="1" ht="11.25">
      <c r="B2839" s="173"/>
      <c r="D2839" s="174" t="s">
        <v>167</v>
      </c>
      <c r="E2839" s="175" t="s">
        <v>1</v>
      </c>
      <c r="F2839" s="176" t="s">
        <v>3068</v>
      </c>
      <c r="H2839" s="175" t="s">
        <v>1</v>
      </c>
      <c r="I2839" s="177"/>
      <c r="L2839" s="173"/>
      <c r="M2839" s="178"/>
      <c r="N2839" s="179"/>
      <c r="O2839" s="179"/>
      <c r="P2839" s="179"/>
      <c r="Q2839" s="179"/>
      <c r="R2839" s="179"/>
      <c r="S2839" s="179"/>
      <c r="T2839" s="180"/>
      <c r="AT2839" s="175" t="s">
        <v>167</v>
      </c>
      <c r="AU2839" s="175" t="s">
        <v>157</v>
      </c>
      <c r="AV2839" s="13" t="s">
        <v>81</v>
      </c>
      <c r="AW2839" s="13" t="s">
        <v>30</v>
      </c>
      <c r="AX2839" s="13" t="s">
        <v>76</v>
      </c>
      <c r="AY2839" s="175" t="s">
        <v>150</v>
      </c>
    </row>
    <row r="2840" spans="1:65" s="13" customFormat="1" ht="11.25">
      <c r="B2840" s="173"/>
      <c r="D2840" s="174" t="s">
        <v>167</v>
      </c>
      <c r="E2840" s="175" t="s">
        <v>1</v>
      </c>
      <c r="F2840" s="176" t="s">
        <v>3069</v>
      </c>
      <c r="H2840" s="175" t="s">
        <v>1</v>
      </c>
      <c r="I2840" s="177"/>
      <c r="L2840" s="173"/>
      <c r="M2840" s="178"/>
      <c r="N2840" s="179"/>
      <c r="O2840" s="179"/>
      <c r="P2840" s="179"/>
      <c r="Q2840" s="179"/>
      <c r="R2840" s="179"/>
      <c r="S2840" s="179"/>
      <c r="T2840" s="180"/>
      <c r="AT2840" s="175" t="s">
        <v>167</v>
      </c>
      <c r="AU2840" s="175" t="s">
        <v>157</v>
      </c>
      <c r="AV2840" s="13" t="s">
        <v>81</v>
      </c>
      <c r="AW2840" s="13" t="s">
        <v>30</v>
      </c>
      <c r="AX2840" s="13" t="s">
        <v>76</v>
      </c>
      <c r="AY2840" s="175" t="s">
        <v>150</v>
      </c>
    </row>
    <row r="2841" spans="1:65" s="14" customFormat="1" ht="11.25">
      <c r="B2841" s="181"/>
      <c r="D2841" s="174" t="s">
        <v>167</v>
      </c>
      <c r="E2841" s="182" t="s">
        <v>1</v>
      </c>
      <c r="F2841" s="183" t="s">
        <v>189</v>
      </c>
      <c r="H2841" s="184">
        <v>8</v>
      </c>
      <c r="I2841" s="185"/>
      <c r="L2841" s="181"/>
      <c r="M2841" s="186"/>
      <c r="N2841" s="187"/>
      <c r="O2841" s="187"/>
      <c r="P2841" s="187"/>
      <c r="Q2841" s="187"/>
      <c r="R2841" s="187"/>
      <c r="S2841" s="187"/>
      <c r="T2841" s="188"/>
      <c r="AT2841" s="182" t="s">
        <v>167</v>
      </c>
      <c r="AU2841" s="182" t="s">
        <v>157</v>
      </c>
      <c r="AV2841" s="14" t="s">
        <v>157</v>
      </c>
      <c r="AW2841" s="14" t="s">
        <v>30</v>
      </c>
      <c r="AX2841" s="14" t="s">
        <v>81</v>
      </c>
      <c r="AY2841" s="182" t="s">
        <v>150</v>
      </c>
    </row>
    <row r="2842" spans="1:65" s="2" customFormat="1" ht="16.5" customHeight="1">
      <c r="A2842" s="33"/>
      <c r="B2842" s="158"/>
      <c r="C2842" s="205" t="s">
        <v>3458</v>
      </c>
      <c r="D2842" s="205" t="s">
        <v>368</v>
      </c>
      <c r="E2842" s="206" t="s">
        <v>3075</v>
      </c>
      <c r="F2842" s="207" t="s">
        <v>3066</v>
      </c>
      <c r="G2842" s="208" t="s">
        <v>350</v>
      </c>
      <c r="H2842" s="209">
        <v>26</v>
      </c>
      <c r="I2842" s="210"/>
      <c r="J2842" s="209">
        <f>ROUND(I2842*H2842,3)</f>
        <v>0</v>
      </c>
      <c r="K2842" s="211"/>
      <c r="L2842" s="212"/>
      <c r="M2842" s="213" t="s">
        <v>1</v>
      </c>
      <c r="N2842" s="214" t="s">
        <v>42</v>
      </c>
      <c r="O2842" s="59"/>
      <c r="P2842" s="168">
        <f>O2842*H2842</f>
        <v>0</v>
      </c>
      <c r="Q2842" s="168">
        <v>0</v>
      </c>
      <c r="R2842" s="168">
        <f>Q2842*H2842</f>
        <v>0</v>
      </c>
      <c r="S2842" s="168">
        <v>0</v>
      </c>
      <c r="T2842" s="169">
        <f>S2842*H2842</f>
        <v>0</v>
      </c>
      <c r="U2842" s="33"/>
      <c r="V2842" s="33"/>
      <c r="W2842" s="33"/>
      <c r="X2842" s="33"/>
      <c r="Y2842" s="33"/>
      <c r="Z2842" s="33"/>
      <c r="AA2842" s="33"/>
      <c r="AB2842" s="33"/>
      <c r="AC2842" s="33"/>
      <c r="AD2842" s="33"/>
      <c r="AE2842" s="33"/>
      <c r="AR2842" s="170" t="s">
        <v>189</v>
      </c>
      <c r="AT2842" s="170" t="s">
        <v>368</v>
      </c>
      <c r="AU2842" s="170" t="s">
        <v>157</v>
      </c>
      <c r="AY2842" s="18" t="s">
        <v>150</v>
      </c>
      <c r="BE2842" s="171">
        <f>IF(N2842="základná",J2842,0)</f>
        <v>0</v>
      </c>
      <c r="BF2842" s="171">
        <f>IF(N2842="znížená",J2842,0)</f>
        <v>0</v>
      </c>
      <c r="BG2842" s="171">
        <f>IF(N2842="zákl. prenesená",J2842,0)</f>
        <v>0</v>
      </c>
      <c r="BH2842" s="171">
        <f>IF(N2842="zníž. prenesená",J2842,0)</f>
        <v>0</v>
      </c>
      <c r="BI2842" s="171">
        <f>IF(N2842="nulová",J2842,0)</f>
        <v>0</v>
      </c>
      <c r="BJ2842" s="18" t="s">
        <v>157</v>
      </c>
      <c r="BK2842" s="172">
        <f>ROUND(I2842*H2842,3)</f>
        <v>0</v>
      </c>
      <c r="BL2842" s="18" t="s">
        <v>156</v>
      </c>
      <c r="BM2842" s="170" t="s">
        <v>3459</v>
      </c>
    </row>
    <row r="2843" spans="1:65" s="13" customFormat="1" ht="11.25">
      <c r="B2843" s="173"/>
      <c r="D2843" s="174" t="s">
        <v>167</v>
      </c>
      <c r="E2843" s="175" t="s">
        <v>1</v>
      </c>
      <c r="F2843" s="176" t="s">
        <v>3077</v>
      </c>
      <c r="H2843" s="175" t="s">
        <v>1</v>
      </c>
      <c r="I2843" s="177"/>
      <c r="L2843" s="173"/>
      <c r="M2843" s="178"/>
      <c r="N2843" s="179"/>
      <c r="O2843" s="179"/>
      <c r="P2843" s="179"/>
      <c r="Q2843" s="179"/>
      <c r="R2843" s="179"/>
      <c r="S2843" s="179"/>
      <c r="T2843" s="180"/>
      <c r="AT2843" s="175" t="s">
        <v>167</v>
      </c>
      <c r="AU2843" s="175" t="s">
        <v>157</v>
      </c>
      <c r="AV2843" s="13" t="s">
        <v>81</v>
      </c>
      <c r="AW2843" s="13" t="s">
        <v>30</v>
      </c>
      <c r="AX2843" s="13" t="s">
        <v>76</v>
      </c>
      <c r="AY2843" s="175" t="s">
        <v>150</v>
      </c>
    </row>
    <row r="2844" spans="1:65" s="13" customFormat="1" ht="11.25">
      <c r="B2844" s="173"/>
      <c r="D2844" s="174" t="s">
        <v>167</v>
      </c>
      <c r="E2844" s="175" t="s">
        <v>1</v>
      </c>
      <c r="F2844" s="176" t="s">
        <v>3078</v>
      </c>
      <c r="H2844" s="175" t="s">
        <v>1</v>
      </c>
      <c r="I2844" s="177"/>
      <c r="L2844" s="173"/>
      <c r="M2844" s="178"/>
      <c r="N2844" s="179"/>
      <c r="O2844" s="179"/>
      <c r="P2844" s="179"/>
      <c r="Q2844" s="179"/>
      <c r="R2844" s="179"/>
      <c r="S2844" s="179"/>
      <c r="T2844" s="180"/>
      <c r="AT2844" s="175" t="s">
        <v>167</v>
      </c>
      <c r="AU2844" s="175" t="s">
        <v>157</v>
      </c>
      <c r="AV2844" s="13" t="s">
        <v>81</v>
      </c>
      <c r="AW2844" s="13" t="s">
        <v>30</v>
      </c>
      <c r="AX2844" s="13" t="s">
        <v>76</v>
      </c>
      <c r="AY2844" s="175" t="s">
        <v>150</v>
      </c>
    </row>
    <row r="2845" spans="1:65" s="14" customFormat="1" ht="11.25">
      <c r="B2845" s="181"/>
      <c r="D2845" s="174" t="s">
        <v>167</v>
      </c>
      <c r="E2845" s="182" t="s">
        <v>1</v>
      </c>
      <c r="F2845" s="183" t="s">
        <v>322</v>
      </c>
      <c r="H2845" s="184">
        <v>26</v>
      </c>
      <c r="I2845" s="185"/>
      <c r="L2845" s="181"/>
      <c r="M2845" s="186"/>
      <c r="N2845" s="187"/>
      <c r="O2845" s="187"/>
      <c r="P2845" s="187"/>
      <c r="Q2845" s="187"/>
      <c r="R2845" s="187"/>
      <c r="S2845" s="187"/>
      <c r="T2845" s="188"/>
      <c r="AT2845" s="182" t="s">
        <v>167</v>
      </c>
      <c r="AU2845" s="182" t="s">
        <v>157</v>
      </c>
      <c r="AV2845" s="14" t="s">
        <v>157</v>
      </c>
      <c r="AW2845" s="14" t="s">
        <v>30</v>
      </c>
      <c r="AX2845" s="14" t="s">
        <v>81</v>
      </c>
      <c r="AY2845" s="182" t="s">
        <v>150</v>
      </c>
    </row>
    <row r="2846" spans="1:65" s="2" customFormat="1" ht="16.5" customHeight="1">
      <c r="A2846" s="33"/>
      <c r="B2846" s="158"/>
      <c r="C2846" s="205" t="s">
        <v>3460</v>
      </c>
      <c r="D2846" s="205" t="s">
        <v>368</v>
      </c>
      <c r="E2846" s="206" t="s">
        <v>3080</v>
      </c>
      <c r="F2846" s="207" t="s">
        <v>3072</v>
      </c>
      <c r="G2846" s="208" t="s">
        <v>350</v>
      </c>
      <c r="H2846" s="209">
        <v>63</v>
      </c>
      <c r="I2846" s="210"/>
      <c r="J2846" s="209">
        <f>ROUND(I2846*H2846,3)</f>
        <v>0</v>
      </c>
      <c r="K2846" s="211"/>
      <c r="L2846" s="212"/>
      <c r="M2846" s="213" t="s">
        <v>1</v>
      </c>
      <c r="N2846" s="214" t="s">
        <v>42</v>
      </c>
      <c r="O2846" s="59"/>
      <c r="P2846" s="168">
        <f>O2846*H2846</f>
        <v>0</v>
      </c>
      <c r="Q2846" s="168">
        <v>0</v>
      </c>
      <c r="R2846" s="168">
        <f>Q2846*H2846</f>
        <v>0</v>
      </c>
      <c r="S2846" s="168">
        <v>0</v>
      </c>
      <c r="T2846" s="169">
        <f>S2846*H2846</f>
        <v>0</v>
      </c>
      <c r="U2846" s="33"/>
      <c r="V2846" s="33"/>
      <c r="W2846" s="33"/>
      <c r="X2846" s="33"/>
      <c r="Y2846" s="33"/>
      <c r="Z2846" s="33"/>
      <c r="AA2846" s="33"/>
      <c r="AB2846" s="33"/>
      <c r="AC2846" s="33"/>
      <c r="AD2846" s="33"/>
      <c r="AE2846" s="33"/>
      <c r="AR2846" s="170" t="s">
        <v>189</v>
      </c>
      <c r="AT2846" s="170" t="s">
        <v>368</v>
      </c>
      <c r="AU2846" s="170" t="s">
        <v>157</v>
      </c>
      <c r="AY2846" s="18" t="s">
        <v>150</v>
      </c>
      <c r="BE2846" s="171">
        <f>IF(N2846="základná",J2846,0)</f>
        <v>0</v>
      </c>
      <c r="BF2846" s="171">
        <f>IF(N2846="znížená",J2846,0)</f>
        <v>0</v>
      </c>
      <c r="BG2846" s="171">
        <f>IF(N2846="zákl. prenesená",J2846,0)</f>
        <v>0</v>
      </c>
      <c r="BH2846" s="171">
        <f>IF(N2846="zníž. prenesená",J2846,0)</f>
        <v>0</v>
      </c>
      <c r="BI2846" s="171">
        <f>IF(N2846="nulová",J2846,0)</f>
        <v>0</v>
      </c>
      <c r="BJ2846" s="18" t="s">
        <v>157</v>
      </c>
      <c r="BK2846" s="172">
        <f>ROUND(I2846*H2846,3)</f>
        <v>0</v>
      </c>
      <c r="BL2846" s="18" t="s">
        <v>156</v>
      </c>
      <c r="BM2846" s="170" t="s">
        <v>3461</v>
      </c>
    </row>
    <row r="2847" spans="1:65" s="13" customFormat="1" ht="11.25">
      <c r="B2847" s="173"/>
      <c r="D2847" s="174" t="s">
        <v>167</v>
      </c>
      <c r="E2847" s="175" t="s">
        <v>1</v>
      </c>
      <c r="F2847" s="176" t="s">
        <v>3077</v>
      </c>
      <c r="H2847" s="175" t="s">
        <v>1</v>
      </c>
      <c r="I2847" s="177"/>
      <c r="L2847" s="173"/>
      <c r="M2847" s="178"/>
      <c r="N2847" s="179"/>
      <c r="O2847" s="179"/>
      <c r="P2847" s="179"/>
      <c r="Q2847" s="179"/>
      <c r="R2847" s="179"/>
      <c r="S2847" s="179"/>
      <c r="T2847" s="180"/>
      <c r="AT2847" s="175" t="s">
        <v>167</v>
      </c>
      <c r="AU2847" s="175" t="s">
        <v>157</v>
      </c>
      <c r="AV2847" s="13" t="s">
        <v>81</v>
      </c>
      <c r="AW2847" s="13" t="s">
        <v>30</v>
      </c>
      <c r="AX2847" s="13" t="s">
        <v>76</v>
      </c>
      <c r="AY2847" s="175" t="s">
        <v>150</v>
      </c>
    </row>
    <row r="2848" spans="1:65" s="13" customFormat="1" ht="11.25">
      <c r="B2848" s="173"/>
      <c r="D2848" s="174" t="s">
        <v>167</v>
      </c>
      <c r="E2848" s="175" t="s">
        <v>1</v>
      </c>
      <c r="F2848" s="176" t="s">
        <v>3078</v>
      </c>
      <c r="H2848" s="175" t="s">
        <v>1</v>
      </c>
      <c r="I2848" s="177"/>
      <c r="L2848" s="173"/>
      <c r="M2848" s="178"/>
      <c r="N2848" s="179"/>
      <c r="O2848" s="179"/>
      <c r="P2848" s="179"/>
      <c r="Q2848" s="179"/>
      <c r="R2848" s="179"/>
      <c r="S2848" s="179"/>
      <c r="T2848" s="180"/>
      <c r="AT2848" s="175" t="s">
        <v>167</v>
      </c>
      <c r="AU2848" s="175" t="s">
        <v>157</v>
      </c>
      <c r="AV2848" s="13" t="s">
        <v>81</v>
      </c>
      <c r="AW2848" s="13" t="s">
        <v>30</v>
      </c>
      <c r="AX2848" s="13" t="s">
        <v>76</v>
      </c>
      <c r="AY2848" s="175" t="s">
        <v>150</v>
      </c>
    </row>
    <row r="2849" spans="1:65" s="14" customFormat="1" ht="11.25">
      <c r="B2849" s="181"/>
      <c r="D2849" s="174" t="s">
        <v>167</v>
      </c>
      <c r="E2849" s="182" t="s">
        <v>1</v>
      </c>
      <c r="F2849" s="183" t="s">
        <v>621</v>
      </c>
      <c r="H2849" s="184">
        <v>63</v>
      </c>
      <c r="I2849" s="185"/>
      <c r="L2849" s="181"/>
      <c r="M2849" s="186"/>
      <c r="N2849" s="187"/>
      <c r="O2849" s="187"/>
      <c r="P2849" s="187"/>
      <c r="Q2849" s="187"/>
      <c r="R2849" s="187"/>
      <c r="S2849" s="187"/>
      <c r="T2849" s="188"/>
      <c r="AT2849" s="182" t="s">
        <v>167</v>
      </c>
      <c r="AU2849" s="182" t="s">
        <v>157</v>
      </c>
      <c r="AV2849" s="14" t="s">
        <v>157</v>
      </c>
      <c r="AW2849" s="14" t="s">
        <v>30</v>
      </c>
      <c r="AX2849" s="14" t="s">
        <v>81</v>
      </c>
      <c r="AY2849" s="182" t="s">
        <v>150</v>
      </c>
    </row>
    <row r="2850" spans="1:65" s="2" customFormat="1" ht="24" customHeight="1">
      <c r="A2850" s="33"/>
      <c r="B2850" s="158"/>
      <c r="C2850" s="205" t="s">
        <v>3462</v>
      </c>
      <c r="D2850" s="205" t="s">
        <v>368</v>
      </c>
      <c r="E2850" s="206" t="s">
        <v>3083</v>
      </c>
      <c r="F2850" s="207" t="s">
        <v>3084</v>
      </c>
      <c r="G2850" s="208" t="s">
        <v>350</v>
      </c>
      <c r="H2850" s="209">
        <v>34</v>
      </c>
      <c r="I2850" s="210"/>
      <c r="J2850" s="209">
        <f t="shared" ref="J2850:J2875" si="230">ROUND(I2850*H2850,3)</f>
        <v>0</v>
      </c>
      <c r="K2850" s="211"/>
      <c r="L2850" s="212"/>
      <c r="M2850" s="213" t="s">
        <v>1</v>
      </c>
      <c r="N2850" s="214" t="s">
        <v>42</v>
      </c>
      <c r="O2850" s="59"/>
      <c r="P2850" s="168">
        <f t="shared" ref="P2850:P2875" si="231">O2850*H2850</f>
        <v>0</v>
      </c>
      <c r="Q2850" s="168">
        <v>0</v>
      </c>
      <c r="R2850" s="168">
        <f t="shared" ref="R2850:R2875" si="232">Q2850*H2850</f>
        <v>0</v>
      </c>
      <c r="S2850" s="168">
        <v>0</v>
      </c>
      <c r="T2850" s="169">
        <f t="shared" ref="T2850:T2875" si="233">S2850*H2850</f>
        <v>0</v>
      </c>
      <c r="U2850" s="33"/>
      <c r="V2850" s="33"/>
      <c r="W2850" s="33"/>
      <c r="X2850" s="33"/>
      <c r="Y2850" s="33"/>
      <c r="Z2850" s="33"/>
      <c r="AA2850" s="33"/>
      <c r="AB2850" s="33"/>
      <c r="AC2850" s="33"/>
      <c r="AD2850" s="33"/>
      <c r="AE2850" s="33"/>
      <c r="AR2850" s="170" t="s">
        <v>189</v>
      </c>
      <c r="AT2850" s="170" t="s">
        <v>368</v>
      </c>
      <c r="AU2850" s="170" t="s">
        <v>157</v>
      </c>
      <c r="AY2850" s="18" t="s">
        <v>150</v>
      </c>
      <c r="BE2850" s="171">
        <f t="shared" ref="BE2850:BE2875" si="234">IF(N2850="základná",J2850,0)</f>
        <v>0</v>
      </c>
      <c r="BF2850" s="171">
        <f t="shared" ref="BF2850:BF2875" si="235">IF(N2850="znížená",J2850,0)</f>
        <v>0</v>
      </c>
      <c r="BG2850" s="171">
        <f t="shared" ref="BG2850:BG2875" si="236">IF(N2850="zákl. prenesená",J2850,0)</f>
        <v>0</v>
      </c>
      <c r="BH2850" s="171">
        <f t="shared" ref="BH2850:BH2875" si="237">IF(N2850="zníž. prenesená",J2850,0)</f>
        <v>0</v>
      </c>
      <c r="BI2850" s="171">
        <f t="shared" ref="BI2850:BI2875" si="238">IF(N2850="nulová",J2850,0)</f>
        <v>0</v>
      </c>
      <c r="BJ2850" s="18" t="s">
        <v>157</v>
      </c>
      <c r="BK2850" s="172">
        <f t="shared" ref="BK2850:BK2875" si="239">ROUND(I2850*H2850,3)</f>
        <v>0</v>
      </c>
      <c r="BL2850" s="18" t="s">
        <v>156</v>
      </c>
      <c r="BM2850" s="170" t="s">
        <v>3463</v>
      </c>
    </row>
    <row r="2851" spans="1:65" s="2" customFormat="1" ht="24" customHeight="1">
      <c r="A2851" s="33"/>
      <c r="B2851" s="158"/>
      <c r="C2851" s="205" t="s">
        <v>3464</v>
      </c>
      <c r="D2851" s="205" t="s">
        <v>368</v>
      </c>
      <c r="E2851" s="206" t="s">
        <v>3087</v>
      </c>
      <c r="F2851" s="207" t="s">
        <v>3088</v>
      </c>
      <c r="G2851" s="208" t="s">
        <v>350</v>
      </c>
      <c r="H2851" s="209">
        <v>71</v>
      </c>
      <c r="I2851" s="210"/>
      <c r="J2851" s="209">
        <f t="shared" si="230"/>
        <v>0</v>
      </c>
      <c r="K2851" s="211"/>
      <c r="L2851" s="212"/>
      <c r="M2851" s="213" t="s">
        <v>1</v>
      </c>
      <c r="N2851" s="214" t="s">
        <v>42</v>
      </c>
      <c r="O2851" s="59"/>
      <c r="P2851" s="168">
        <f t="shared" si="231"/>
        <v>0</v>
      </c>
      <c r="Q2851" s="168">
        <v>0</v>
      </c>
      <c r="R2851" s="168">
        <f t="shared" si="232"/>
        <v>0</v>
      </c>
      <c r="S2851" s="168">
        <v>0</v>
      </c>
      <c r="T2851" s="169">
        <f t="shared" si="233"/>
        <v>0</v>
      </c>
      <c r="U2851" s="33"/>
      <c r="V2851" s="33"/>
      <c r="W2851" s="33"/>
      <c r="X2851" s="33"/>
      <c r="Y2851" s="33"/>
      <c r="Z2851" s="33"/>
      <c r="AA2851" s="33"/>
      <c r="AB2851" s="33"/>
      <c r="AC2851" s="33"/>
      <c r="AD2851" s="33"/>
      <c r="AE2851" s="33"/>
      <c r="AR2851" s="170" t="s">
        <v>189</v>
      </c>
      <c r="AT2851" s="170" t="s">
        <v>368</v>
      </c>
      <c r="AU2851" s="170" t="s">
        <v>157</v>
      </c>
      <c r="AY2851" s="18" t="s">
        <v>150</v>
      </c>
      <c r="BE2851" s="171">
        <f t="shared" si="234"/>
        <v>0</v>
      </c>
      <c r="BF2851" s="171">
        <f t="shared" si="235"/>
        <v>0</v>
      </c>
      <c r="BG2851" s="171">
        <f t="shared" si="236"/>
        <v>0</v>
      </c>
      <c r="BH2851" s="171">
        <f t="shared" si="237"/>
        <v>0</v>
      </c>
      <c r="BI2851" s="171">
        <f t="shared" si="238"/>
        <v>0</v>
      </c>
      <c r="BJ2851" s="18" t="s">
        <v>157</v>
      </c>
      <c r="BK2851" s="172">
        <f t="shared" si="239"/>
        <v>0</v>
      </c>
      <c r="BL2851" s="18" t="s">
        <v>156</v>
      </c>
      <c r="BM2851" s="170" t="s">
        <v>3465</v>
      </c>
    </row>
    <row r="2852" spans="1:65" s="2" customFormat="1" ht="24" customHeight="1">
      <c r="A2852" s="33"/>
      <c r="B2852" s="158"/>
      <c r="C2852" s="205" t="s">
        <v>3466</v>
      </c>
      <c r="D2852" s="205" t="s">
        <v>368</v>
      </c>
      <c r="E2852" s="206" t="s">
        <v>3091</v>
      </c>
      <c r="F2852" s="207" t="s">
        <v>3092</v>
      </c>
      <c r="G2852" s="208" t="s">
        <v>2346</v>
      </c>
      <c r="H2852" s="209">
        <v>30</v>
      </c>
      <c r="I2852" s="210"/>
      <c r="J2852" s="209">
        <f t="shared" si="230"/>
        <v>0</v>
      </c>
      <c r="K2852" s="211"/>
      <c r="L2852" s="212"/>
      <c r="M2852" s="213" t="s">
        <v>1</v>
      </c>
      <c r="N2852" s="214" t="s">
        <v>42</v>
      </c>
      <c r="O2852" s="59"/>
      <c r="P2852" s="168">
        <f t="shared" si="231"/>
        <v>0</v>
      </c>
      <c r="Q2852" s="168">
        <v>0</v>
      </c>
      <c r="R2852" s="168">
        <f t="shared" si="232"/>
        <v>0</v>
      </c>
      <c r="S2852" s="168">
        <v>0</v>
      </c>
      <c r="T2852" s="169">
        <f t="shared" si="233"/>
        <v>0</v>
      </c>
      <c r="U2852" s="33"/>
      <c r="V2852" s="33"/>
      <c r="W2852" s="33"/>
      <c r="X2852" s="33"/>
      <c r="Y2852" s="33"/>
      <c r="Z2852" s="33"/>
      <c r="AA2852" s="33"/>
      <c r="AB2852" s="33"/>
      <c r="AC2852" s="33"/>
      <c r="AD2852" s="33"/>
      <c r="AE2852" s="33"/>
      <c r="AR2852" s="170" t="s">
        <v>189</v>
      </c>
      <c r="AT2852" s="170" t="s">
        <v>368</v>
      </c>
      <c r="AU2852" s="170" t="s">
        <v>157</v>
      </c>
      <c r="AY2852" s="18" t="s">
        <v>150</v>
      </c>
      <c r="BE2852" s="171">
        <f t="shared" si="234"/>
        <v>0</v>
      </c>
      <c r="BF2852" s="171">
        <f t="shared" si="235"/>
        <v>0</v>
      </c>
      <c r="BG2852" s="171">
        <f t="shared" si="236"/>
        <v>0</v>
      </c>
      <c r="BH2852" s="171">
        <f t="shared" si="237"/>
        <v>0</v>
      </c>
      <c r="BI2852" s="171">
        <f t="shared" si="238"/>
        <v>0</v>
      </c>
      <c r="BJ2852" s="18" t="s">
        <v>157</v>
      </c>
      <c r="BK2852" s="172">
        <f t="shared" si="239"/>
        <v>0</v>
      </c>
      <c r="BL2852" s="18" t="s">
        <v>156</v>
      </c>
      <c r="BM2852" s="170" t="s">
        <v>3467</v>
      </c>
    </row>
    <row r="2853" spans="1:65" s="2" customFormat="1" ht="16.5" customHeight="1">
      <c r="A2853" s="33"/>
      <c r="B2853" s="158"/>
      <c r="C2853" s="205" t="s">
        <v>3468</v>
      </c>
      <c r="D2853" s="205" t="s">
        <v>368</v>
      </c>
      <c r="E2853" s="206" t="s">
        <v>3095</v>
      </c>
      <c r="F2853" s="207" t="s">
        <v>3096</v>
      </c>
      <c r="G2853" s="208" t="s">
        <v>350</v>
      </c>
      <c r="H2853" s="209">
        <v>135</v>
      </c>
      <c r="I2853" s="210"/>
      <c r="J2853" s="209">
        <f t="shared" si="230"/>
        <v>0</v>
      </c>
      <c r="K2853" s="211"/>
      <c r="L2853" s="212"/>
      <c r="M2853" s="213" t="s">
        <v>1</v>
      </c>
      <c r="N2853" s="214" t="s">
        <v>42</v>
      </c>
      <c r="O2853" s="59"/>
      <c r="P2853" s="168">
        <f t="shared" si="231"/>
        <v>0</v>
      </c>
      <c r="Q2853" s="168">
        <v>0</v>
      </c>
      <c r="R2853" s="168">
        <f t="shared" si="232"/>
        <v>0</v>
      </c>
      <c r="S2853" s="168">
        <v>0</v>
      </c>
      <c r="T2853" s="169">
        <f t="shared" si="233"/>
        <v>0</v>
      </c>
      <c r="U2853" s="33"/>
      <c r="V2853" s="33"/>
      <c r="W2853" s="33"/>
      <c r="X2853" s="33"/>
      <c r="Y2853" s="33"/>
      <c r="Z2853" s="33"/>
      <c r="AA2853" s="33"/>
      <c r="AB2853" s="33"/>
      <c r="AC2853" s="33"/>
      <c r="AD2853" s="33"/>
      <c r="AE2853" s="33"/>
      <c r="AR2853" s="170" t="s">
        <v>189</v>
      </c>
      <c r="AT2853" s="170" t="s">
        <v>368</v>
      </c>
      <c r="AU2853" s="170" t="s">
        <v>157</v>
      </c>
      <c r="AY2853" s="18" t="s">
        <v>150</v>
      </c>
      <c r="BE2853" s="171">
        <f t="shared" si="234"/>
        <v>0</v>
      </c>
      <c r="BF2853" s="171">
        <f t="shared" si="235"/>
        <v>0</v>
      </c>
      <c r="BG2853" s="171">
        <f t="shared" si="236"/>
        <v>0</v>
      </c>
      <c r="BH2853" s="171">
        <f t="shared" si="237"/>
        <v>0</v>
      </c>
      <c r="BI2853" s="171">
        <f t="shared" si="238"/>
        <v>0</v>
      </c>
      <c r="BJ2853" s="18" t="s">
        <v>157</v>
      </c>
      <c r="BK2853" s="172">
        <f t="shared" si="239"/>
        <v>0</v>
      </c>
      <c r="BL2853" s="18" t="s">
        <v>156</v>
      </c>
      <c r="BM2853" s="170" t="s">
        <v>3469</v>
      </c>
    </row>
    <row r="2854" spans="1:65" s="2" customFormat="1" ht="16.5" customHeight="1">
      <c r="A2854" s="33"/>
      <c r="B2854" s="158"/>
      <c r="C2854" s="205" t="s">
        <v>3470</v>
      </c>
      <c r="D2854" s="205" t="s">
        <v>368</v>
      </c>
      <c r="E2854" s="206" t="s">
        <v>3099</v>
      </c>
      <c r="F2854" s="207" t="s">
        <v>3100</v>
      </c>
      <c r="G2854" s="208" t="s">
        <v>2346</v>
      </c>
      <c r="H2854" s="209">
        <v>135</v>
      </c>
      <c r="I2854" s="210"/>
      <c r="J2854" s="209">
        <f t="shared" si="230"/>
        <v>0</v>
      </c>
      <c r="K2854" s="211"/>
      <c r="L2854" s="212"/>
      <c r="M2854" s="213" t="s">
        <v>1</v>
      </c>
      <c r="N2854" s="214" t="s">
        <v>42</v>
      </c>
      <c r="O2854" s="59"/>
      <c r="P2854" s="168">
        <f t="shared" si="231"/>
        <v>0</v>
      </c>
      <c r="Q2854" s="168">
        <v>0</v>
      </c>
      <c r="R2854" s="168">
        <f t="shared" si="232"/>
        <v>0</v>
      </c>
      <c r="S2854" s="168">
        <v>0</v>
      </c>
      <c r="T2854" s="169">
        <f t="shared" si="233"/>
        <v>0</v>
      </c>
      <c r="U2854" s="33"/>
      <c r="V2854" s="33"/>
      <c r="W2854" s="33"/>
      <c r="X2854" s="33"/>
      <c r="Y2854" s="33"/>
      <c r="Z2854" s="33"/>
      <c r="AA2854" s="33"/>
      <c r="AB2854" s="33"/>
      <c r="AC2854" s="33"/>
      <c r="AD2854" s="33"/>
      <c r="AE2854" s="33"/>
      <c r="AR2854" s="170" t="s">
        <v>189</v>
      </c>
      <c r="AT2854" s="170" t="s">
        <v>368</v>
      </c>
      <c r="AU2854" s="170" t="s">
        <v>157</v>
      </c>
      <c r="AY2854" s="18" t="s">
        <v>150</v>
      </c>
      <c r="BE2854" s="171">
        <f t="shared" si="234"/>
        <v>0</v>
      </c>
      <c r="BF2854" s="171">
        <f t="shared" si="235"/>
        <v>0</v>
      </c>
      <c r="BG2854" s="171">
        <f t="shared" si="236"/>
        <v>0</v>
      </c>
      <c r="BH2854" s="171">
        <f t="shared" si="237"/>
        <v>0</v>
      </c>
      <c r="BI2854" s="171">
        <f t="shared" si="238"/>
        <v>0</v>
      </c>
      <c r="BJ2854" s="18" t="s">
        <v>157</v>
      </c>
      <c r="BK2854" s="172">
        <f t="shared" si="239"/>
        <v>0</v>
      </c>
      <c r="BL2854" s="18" t="s">
        <v>156</v>
      </c>
      <c r="BM2854" s="170" t="s">
        <v>3471</v>
      </c>
    </row>
    <row r="2855" spans="1:65" s="2" customFormat="1" ht="36" customHeight="1">
      <c r="A2855" s="33"/>
      <c r="B2855" s="158"/>
      <c r="C2855" s="205" t="s">
        <v>3472</v>
      </c>
      <c r="D2855" s="205" t="s">
        <v>368</v>
      </c>
      <c r="E2855" s="206" t="s">
        <v>3103</v>
      </c>
      <c r="F2855" s="207" t="s">
        <v>3104</v>
      </c>
      <c r="G2855" s="208" t="s">
        <v>459</v>
      </c>
      <c r="H2855" s="209">
        <v>20</v>
      </c>
      <c r="I2855" s="210"/>
      <c r="J2855" s="209">
        <f t="shared" si="230"/>
        <v>0</v>
      </c>
      <c r="K2855" s="211"/>
      <c r="L2855" s="212"/>
      <c r="M2855" s="213" t="s">
        <v>1</v>
      </c>
      <c r="N2855" s="214" t="s">
        <v>42</v>
      </c>
      <c r="O2855" s="59"/>
      <c r="P2855" s="168">
        <f t="shared" si="231"/>
        <v>0</v>
      </c>
      <c r="Q2855" s="168">
        <v>0</v>
      </c>
      <c r="R2855" s="168">
        <f t="shared" si="232"/>
        <v>0</v>
      </c>
      <c r="S2855" s="168">
        <v>0</v>
      </c>
      <c r="T2855" s="169">
        <f t="shared" si="233"/>
        <v>0</v>
      </c>
      <c r="U2855" s="33"/>
      <c r="V2855" s="33"/>
      <c r="W2855" s="33"/>
      <c r="X2855" s="33"/>
      <c r="Y2855" s="33"/>
      <c r="Z2855" s="33"/>
      <c r="AA2855" s="33"/>
      <c r="AB2855" s="33"/>
      <c r="AC2855" s="33"/>
      <c r="AD2855" s="33"/>
      <c r="AE2855" s="33"/>
      <c r="AR2855" s="170" t="s">
        <v>189</v>
      </c>
      <c r="AT2855" s="170" t="s">
        <v>368</v>
      </c>
      <c r="AU2855" s="170" t="s">
        <v>157</v>
      </c>
      <c r="AY2855" s="18" t="s">
        <v>150</v>
      </c>
      <c r="BE2855" s="171">
        <f t="shared" si="234"/>
        <v>0</v>
      </c>
      <c r="BF2855" s="171">
        <f t="shared" si="235"/>
        <v>0</v>
      </c>
      <c r="BG2855" s="171">
        <f t="shared" si="236"/>
        <v>0</v>
      </c>
      <c r="BH2855" s="171">
        <f t="shared" si="237"/>
        <v>0</v>
      </c>
      <c r="BI2855" s="171">
        <f t="shared" si="238"/>
        <v>0</v>
      </c>
      <c r="BJ2855" s="18" t="s">
        <v>157</v>
      </c>
      <c r="BK2855" s="172">
        <f t="shared" si="239"/>
        <v>0</v>
      </c>
      <c r="BL2855" s="18" t="s">
        <v>156</v>
      </c>
      <c r="BM2855" s="170" t="s">
        <v>3473</v>
      </c>
    </row>
    <row r="2856" spans="1:65" s="2" customFormat="1" ht="16.5" customHeight="1">
      <c r="A2856" s="33"/>
      <c r="B2856" s="158"/>
      <c r="C2856" s="205" t="s">
        <v>3474</v>
      </c>
      <c r="D2856" s="205" t="s">
        <v>368</v>
      </c>
      <c r="E2856" s="206" t="s">
        <v>3475</v>
      </c>
      <c r="F2856" s="207" t="s">
        <v>3476</v>
      </c>
      <c r="G2856" s="208" t="s">
        <v>1</v>
      </c>
      <c r="H2856" s="209">
        <v>0</v>
      </c>
      <c r="I2856" s="210"/>
      <c r="J2856" s="209">
        <f t="shared" si="230"/>
        <v>0</v>
      </c>
      <c r="K2856" s="211"/>
      <c r="L2856" s="212"/>
      <c r="M2856" s="213" t="s">
        <v>1</v>
      </c>
      <c r="N2856" s="214" t="s">
        <v>42</v>
      </c>
      <c r="O2856" s="59"/>
      <c r="P2856" s="168">
        <f t="shared" si="231"/>
        <v>0</v>
      </c>
      <c r="Q2856" s="168">
        <v>0</v>
      </c>
      <c r="R2856" s="168">
        <f t="shared" si="232"/>
        <v>0</v>
      </c>
      <c r="S2856" s="168">
        <v>0</v>
      </c>
      <c r="T2856" s="169">
        <f t="shared" si="233"/>
        <v>0</v>
      </c>
      <c r="U2856" s="33"/>
      <c r="V2856" s="33"/>
      <c r="W2856" s="33"/>
      <c r="X2856" s="33"/>
      <c r="Y2856" s="33"/>
      <c r="Z2856" s="33"/>
      <c r="AA2856" s="33"/>
      <c r="AB2856" s="33"/>
      <c r="AC2856" s="33"/>
      <c r="AD2856" s="33"/>
      <c r="AE2856" s="33"/>
      <c r="AR2856" s="170" t="s">
        <v>189</v>
      </c>
      <c r="AT2856" s="170" t="s">
        <v>368</v>
      </c>
      <c r="AU2856" s="170" t="s">
        <v>157</v>
      </c>
      <c r="AY2856" s="18" t="s">
        <v>150</v>
      </c>
      <c r="BE2856" s="171">
        <f t="shared" si="234"/>
        <v>0</v>
      </c>
      <c r="BF2856" s="171">
        <f t="shared" si="235"/>
        <v>0</v>
      </c>
      <c r="BG2856" s="171">
        <f t="shared" si="236"/>
        <v>0</v>
      </c>
      <c r="BH2856" s="171">
        <f t="shared" si="237"/>
        <v>0</v>
      </c>
      <c r="BI2856" s="171">
        <f t="shared" si="238"/>
        <v>0</v>
      </c>
      <c r="BJ2856" s="18" t="s">
        <v>157</v>
      </c>
      <c r="BK2856" s="172">
        <f t="shared" si="239"/>
        <v>0</v>
      </c>
      <c r="BL2856" s="18" t="s">
        <v>156</v>
      </c>
      <c r="BM2856" s="170" t="s">
        <v>3477</v>
      </c>
    </row>
    <row r="2857" spans="1:65" s="2" customFormat="1" ht="24" customHeight="1">
      <c r="A2857" s="33"/>
      <c r="B2857" s="158"/>
      <c r="C2857" s="205" t="s">
        <v>3478</v>
      </c>
      <c r="D2857" s="205" t="s">
        <v>368</v>
      </c>
      <c r="E2857" s="206" t="s">
        <v>3107</v>
      </c>
      <c r="F2857" s="207" t="s">
        <v>3108</v>
      </c>
      <c r="G2857" s="208" t="s">
        <v>459</v>
      </c>
      <c r="H2857" s="209">
        <v>6</v>
      </c>
      <c r="I2857" s="210"/>
      <c r="J2857" s="209">
        <f t="shared" si="230"/>
        <v>0</v>
      </c>
      <c r="K2857" s="211"/>
      <c r="L2857" s="212"/>
      <c r="M2857" s="213" t="s">
        <v>1</v>
      </c>
      <c r="N2857" s="214" t="s">
        <v>42</v>
      </c>
      <c r="O2857" s="59"/>
      <c r="P2857" s="168">
        <f t="shared" si="231"/>
        <v>0</v>
      </c>
      <c r="Q2857" s="168">
        <v>0</v>
      </c>
      <c r="R2857" s="168">
        <f t="shared" si="232"/>
        <v>0</v>
      </c>
      <c r="S2857" s="168">
        <v>0</v>
      </c>
      <c r="T2857" s="169">
        <f t="shared" si="233"/>
        <v>0</v>
      </c>
      <c r="U2857" s="33"/>
      <c r="V2857" s="33"/>
      <c r="W2857" s="33"/>
      <c r="X2857" s="33"/>
      <c r="Y2857" s="33"/>
      <c r="Z2857" s="33"/>
      <c r="AA2857" s="33"/>
      <c r="AB2857" s="33"/>
      <c r="AC2857" s="33"/>
      <c r="AD2857" s="33"/>
      <c r="AE2857" s="33"/>
      <c r="AR2857" s="170" t="s">
        <v>189</v>
      </c>
      <c r="AT2857" s="170" t="s">
        <v>368</v>
      </c>
      <c r="AU2857" s="170" t="s">
        <v>157</v>
      </c>
      <c r="AY2857" s="18" t="s">
        <v>150</v>
      </c>
      <c r="BE2857" s="171">
        <f t="shared" si="234"/>
        <v>0</v>
      </c>
      <c r="BF2857" s="171">
        <f t="shared" si="235"/>
        <v>0</v>
      </c>
      <c r="BG2857" s="171">
        <f t="shared" si="236"/>
        <v>0</v>
      </c>
      <c r="BH2857" s="171">
        <f t="shared" si="237"/>
        <v>0</v>
      </c>
      <c r="BI2857" s="171">
        <f t="shared" si="238"/>
        <v>0</v>
      </c>
      <c r="BJ2857" s="18" t="s">
        <v>157</v>
      </c>
      <c r="BK2857" s="172">
        <f t="shared" si="239"/>
        <v>0</v>
      </c>
      <c r="BL2857" s="18" t="s">
        <v>156</v>
      </c>
      <c r="BM2857" s="170" t="s">
        <v>3479</v>
      </c>
    </row>
    <row r="2858" spans="1:65" s="2" customFormat="1" ht="24" customHeight="1">
      <c r="A2858" s="33"/>
      <c r="B2858" s="158"/>
      <c r="C2858" s="205" t="s">
        <v>3480</v>
      </c>
      <c r="D2858" s="205" t="s">
        <v>368</v>
      </c>
      <c r="E2858" s="206" t="s">
        <v>3111</v>
      </c>
      <c r="F2858" s="207" t="s">
        <v>3112</v>
      </c>
      <c r="G2858" s="208" t="s">
        <v>459</v>
      </c>
      <c r="H2858" s="209">
        <v>18</v>
      </c>
      <c r="I2858" s="210"/>
      <c r="J2858" s="209">
        <f t="shared" si="230"/>
        <v>0</v>
      </c>
      <c r="K2858" s="211"/>
      <c r="L2858" s="212"/>
      <c r="M2858" s="213" t="s">
        <v>1</v>
      </c>
      <c r="N2858" s="214" t="s">
        <v>42</v>
      </c>
      <c r="O2858" s="59"/>
      <c r="P2858" s="168">
        <f t="shared" si="231"/>
        <v>0</v>
      </c>
      <c r="Q2858" s="168">
        <v>0</v>
      </c>
      <c r="R2858" s="168">
        <f t="shared" si="232"/>
        <v>0</v>
      </c>
      <c r="S2858" s="168">
        <v>0</v>
      </c>
      <c r="T2858" s="169">
        <f t="shared" si="233"/>
        <v>0</v>
      </c>
      <c r="U2858" s="33"/>
      <c r="V2858" s="33"/>
      <c r="W2858" s="33"/>
      <c r="X2858" s="33"/>
      <c r="Y2858" s="33"/>
      <c r="Z2858" s="33"/>
      <c r="AA2858" s="33"/>
      <c r="AB2858" s="33"/>
      <c r="AC2858" s="33"/>
      <c r="AD2858" s="33"/>
      <c r="AE2858" s="33"/>
      <c r="AR2858" s="170" t="s">
        <v>189</v>
      </c>
      <c r="AT2858" s="170" t="s">
        <v>368</v>
      </c>
      <c r="AU2858" s="170" t="s">
        <v>157</v>
      </c>
      <c r="AY2858" s="18" t="s">
        <v>150</v>
      </c>
      <c r="BE2858" s="171">
        <f t="shared" si="234"/>
        <v>0</v>
      </c>
      <c r="BF2858" s="171">
        <f t="shared" si="235"/>
        <v>0</v>
      </c>
      <c r="BG2858" s="171">
        <f t="shared" si="236"/>
        <v>0</v>
      </c>
      <c r="BH2858" s="171">
        <f t="shared" si="237"/>
        <v>0</v>
      </c>
      <c r="BI2858" s="171">
        <f t="shared" si="238"/>
        <v>0</v>
      </c>
      <c r="BJ2858" s="18" t="s">
        <v>157</v>
      </c>
      <c r="BK2858" s="172">
        <f t="shared" si="239"/>
        <v>0</v>
      </c>
      <c r="BL2858" s="18" t="s">
        <v>156</v>
      </c>
      <c r="BM2858" s="170" t="s">
        <v>3481</v>
      </c>
    </row>
    <row r="2859" spans="1:65" s="2" customFormat="1" ht="24" customHeight="1">
      <c r="A2859" s="33"/>
      <c r="B2859" s="158"/>
      <c r="C2859" s="205" t="s">
        <v>3482</v>
      </c>
      <c r="D2859" s="205" t="s">
        <v>368</v>
      </c>
      <c r="E2859" s="206" t="s">
        <v>3115</v>
      </c>
      <c r="F2859" s="207" t="s">
        <v>3116</v>
      </c>
      <c r="G2859" s="208" t="s">
        <v>459</v>
      </c>
      <c r="H2859" s="209">
        <v>30</v>
      </c>
      <c r="I2859" s="210"/>
      <c r="J2859" s="209">
        <f t="shared" si="230"/>
        <v>0</v>
      </c>
      <c r="K2859" s="211"/>
      <c r="L2859" s="212"/>
      <c r="M2859" s="213" t="s">
        <v>1</v>
      </c>
      <c r="N2859" s="214" t="s">
        <v>42</v>
      </c>
      <c r="O2859" s="59"/>
      <c r="P2859" s="168">
        <f t="shared" si="231"/>
        <v>0</v>
      </c>
      <c r="Q2859" s="168">
        <v>0</v>
      </c>
      <c r="R2859" s="168">
        <f t="shared" si="232"/>
        <v>0</v>
      </c>
      <c r="S2859" s="168">
        <v>0</v>
      </c>
      <c r="T2859" s="169">
        <f t="shared" si="233"/>
        <v>0</v>
      </c>
      <c r="U2859" s="33"/>
      <c r="V2859" s="33"/>
      <c r="W2859" s="33"/>
      <c r="X2859" s="33"/>
      <c r="Y2859" s="33"/>
      <c r="Z2859" s="33"/>
      <c r="AA2859" s="33"/>
      <c r="AB2859" s="33"/>
      <c r="AC2859" s="33"/>
      <c r="AD2859" s="33"/>
      <c r="AE2859" s="33"/>
      <c r="AR2859" s="170" t="s">
        <v>189</v>
      </c>
      <c r="AT2859" s="170" t="s">
        <v>368</v>
      </c>
      <c r="AU2859" s="170" t="s">
        <v>157</v>
      </c>
      <c r="AY2859" s="18" t="s">
        <v>150</v>
      </c>
      <c r="BE2859" s="171">
        <f t="shared" si="234"/>
        <v>0</v>
      </c>
      <c r="BF2859" s="171">
        <f t="shared" si="235"/>
        <v>0</v>
      </c>
      <c r="BG2859" s="171">
        <f t="shared" si="236"/>
        <v>0</v>
      </c>
      <c r="BH2859" s="171">
        <f t="shared" si="237"/>
        <v>0</v>
      </c>
      <c r="BI2859" s="171">
        <f t="shared" si="238"/>
        <v>0</v>
      </c>
      <c r="BJ2859" s="18" t="s">
        <v>157</v>
      </c>
      <c r="BK2859" s="172">
        <f t="shared" si="239"/>
        <v>0</v>
      </c>
      <c r="BL2859" s="18" t="s">
        <v>156</v>
      </c>
      <c r="BM2859" s="170" t="s">
        <v>3483</v>
      </c>
    </row>
    <row r="2860" spans="1:65" s="2" customFormat="1" ht="24" customHeight="1">
      <c r="A2860" s="33"/>
      <c r="B2860" s="158"/>
      <c r="C2860" s="205" t="s">
        <v>3484</v>
      </c>
      <c r="D2860" s="205" t="s">
        <v>368</v>
      </c>
      <c r="E2860" s="206" t="s">
        <v>3119</v>
      </c>
      <c r="F2860" s="207" t="s">
        <v>3120</v>
      </c>
      <c r="G2860" s="208" t="s">
        <v>459</v>
      </c>
      <c r="H2860" s="209">
        <v>103</v>
      </c>
      <c r="I2860" s="210"/>
      <c r="J2860" s="209">
        <f t="shared" si="230"/>
        <v>0</v>
      </c>
      <c r="K2860" s="211"/>
      <c r="L2860" s="212"/>
      <c r="M2860" s="213" t="s">
        <v>1</v>
      </c>
      <c r="N2860" s="214" t="s">
        <v>42</v>
      </c>
      <c r="O2860" s="59"/>
      <c r="P2860" s="168">
        <f t="shared" si="231"/>
        <v>0</v>
      </c>
      <c r="Q2860" s="168">
        <v>0</v>
      </c>
      <c r="R2860" s="168">
        <f t="shared" si="232"/>
        <v>0</v>
      </c>
      <c r="S2860" s="168">
        <v>0</v>
      </c>
      <c r="T2860" s="169">
        <f t="shared" si="233"/>
        <v>0</v>
      </c>
      <c r="U2860" s="33"/>
      <c r="V2860" s="33"/>
      <c r="W2860" s="33"/>
      <c r="X2860" s="33"/>
      <c r="Y2860" s="33"/>
      <c r="Z2860" s="33"/>
      <c r="AA2860" s="33"/>
      <c r="AB2860" s="33"/>
      <c r="AC2860" s="33"/>
      <c r="AD2860" s="33"/>
      <c r="AE2860" s="33"/>
      <c r="AR2860" s="170" t="s">
        <v>189</v>
      </c>
      <c r="AT2860" s="170" t="s">
        <v>368</v>
      </c>
      <c r="AU2860" s="170" t="s">
        <v>157</v>
      </c>
      <c r="AY2860" s="18" t="s">
        <v>150</v>
      </c>
      <c r="BE2860" s="171">
        <f t="shared" si="234"/>
        <v>0</v>
      </c>
      <c r="BF2860" s="171">
        <f t="shared" si="235"/>
        <v>0</v>
      </c>
      <c r="BG2860" s="171">
        <f t="shared" si="236"/>
        <v>0</v>
      </c>
      <c r="BH2860" s="171">
        <f t="shared" si="237"/>
        <v>0</v>
      </c>
      <c r="BI2860" s="171">
        <f t="shared" si="238"/>
        <v>0</v>
      </c>
      <c r="BJ2860" s="18" t="s">
        <v>157</v>
      </c>
      <c r="BK2860" s="172">
        <f t="shared" si="239"/>
        <v>0</v>
      </c>
      <c r="BL2860" s="18" t="s">
        <v>156</v>
      </c>
      <c r="BM2860" s="170" t="s">
        <v>3485</v>
      </c>
    </row>
    <row r="2861" spans="1:65" s="2" customFormat="1" ht="24" customHeight="1">
      <c r="A2861" s="33"/>
      <c r="B2861" s="158"/>
      <c r="C2861" s="205" t="s">
        <v>3486</v>
      </c>
      <c r="D2861" s="205" t="s">
        <v>368</v>
      </c>
      <c r="E2861" s="206" t="s">
        <v>3123</v>
      </c>
      <c r="F2861" s="207" t="s">
        <v>3124</v>
      </c>
      <c r="G2861" s="208" t="s">
        <v>459</v>
      </c>
      <c r="H2861" s="209">
        <v>196</v>
      </c>
      <c r="I2861" s="210"/>
      <c r="J2861" s="209">
        <f t="shared" si="230"/>
        <v>0</v>
      </c>
      <c r="K2861" s="211"/>
      <c r="L2861" s="212"/>
      <c r="M2861" s="213" t="s">
        <v>1</v>
      </c>
      <c r="N2861" s="214" t="s">
        <v>42</v>
      </c>
      <c r="O2861" s="59"/>
      <c r="P2861" s="168">
        <f t="shared" si="231"/>
        <v>0</v>
      </c>
      <c r="Q2861" s="168">
        <v>0</v>
      </c>
      <c r="R2861" s="168">
        <f t="shared" si="232"/>
        <v>0</v>
      </c>
      <c r="S2861" s="168">
        <v>0</v>
      </c>
      <c r="T2861" s="169">
        <f t="shared" si="233"/>
        <v>0</v>
      </c>
      <c r="U2861" s="33"/>
      <c r="V2861" s="33"/>
      <c r="W2861" s="33"/>
      <c r="X2861" s="33"/>
      <c r="Y2861" s="33"/>
      <c r="Z2861" s="33"/>
      <c r="AA2861" s="33"/>
      <c r="AB2861" s="33"/>
      <c r="AC2861" s="33"/>
      <c r="AD2861" s="33"/>
      <c r="AE2861" s="33"/>
      <c r="AR2861" s="170" t="s">
        <v>189</v>
      </c>
      <c r="AT2861" s="170" t="s">
        <v>368</v>
      </c>
      <c r="AU2861" s="170" t="s">
        <v>157</v>
      </c>
      <c r="AY2861" s="18" t="s">
        <v>150</v>
      </c>
      <c r="BE2861" s="171">
        <f t="shared" si="234"/>
        <v>0</v>
      </c>
      <c r="BF2861" s="171">
        <f t="shared" si="235"/>
        <v>0</v>
      </c>
      <c r="BG2861" s="171">
        <f t="shared" si="236"/>
        <v>0</v>
      </c>
      <c r="BH2861" s="171">
        <f t="shared" si="237"/>
        <v>0</v>
      </c>
      <c r="BI2861" s="171">
        <f t="shared" si="238"/>
        <v>0</v>
      </c>
      <c r="BJ2861" s="18" t="s">
        <v>157</v>
      </c>
      <c r="BK2861" s="172">
        <f t="shared" si="239"/>
        <v>0</v>
      </c>
      <c r="BL2861" s="18" t="s">
        <v>156</v>
      </c>
      <c r="BM2861" s="170" t="s">
        <v>3487</v>
      </c>
    </row>
    <row r="2862" spans="1:65" s="2" customFormat="1" ht="24" customHeight="1">
      <c r="A2862" s="33"/>
      <c r="B2862" s="158"/>
      <c r="C2862" s="205" t="s">
        <v>3488</v>
      </c>
      <c r="D2862" s="205" t="s">
        <v>368</v>
      </c>
      <c r="E2862" s="206" t="s">
        <v>2952</v>
      </c>
      <c r="F2862" s="207" t="s">
        <v>2953</v>
      </c>
      <c r="G2862" s="208" t="s">
        <v>459</v>
      </c>
      <c r="H2862" s="209">
        <v>28</v>
      </c>
      <c r="I2862" s="210"/>
      <c r="J2862" s="209">
        <f t="shared" si="230"/>
        <v>0</v>
      </c>
      <c r="K2862" s="211"/>
      <c r="L2862" s="212"/>
      <c r="M2862" s="213" t="s">
        <v>1</v>
      </c>
      <c r="N2862" s="214" t="s">
        <v>42</v>
      </c>
      <c r="O2862" s="59"/>
      <c r="P2862" s="168">
        <f t="shared" si="231"/>
        <v>0</v>
      </c>
      <c r="Q2862" s="168">
        <v>0</v>
      </c>
      <c r="R2862" s="168">
        <f t="shared" si="232"/>
        <v>0</v>
      </c>
      <c r="S2862" s="168">
        <v>0</v>
      </c>
      <c r="T2862" s="169">
        <f t="shared" si="233"/>
        <v>0</v>
      </c>
      <c r="U2862" s="33"/>
      <c r="V2862" s="33"/>
      <c r="W2862" s="33"/>
      <c r="X2862" s="33"/>
      <c r="Y2862" s="33"/>
      <c r="Z2862" s="33"/>
      <c r="AA2862" s="33"/>
      <c r="AB2862" s="33"/>
      <c r="AC2862" s="33"/>
      <c r="AD2862" s="33"/>
      <c r="AE2862" s="33"/>
      <c r="AR2862" s="170" t="s">
        <v>189</v>
      </c>
      <c r="AT2862" s="170" t="s">
        <v>368</v>
      </c>
      <c r="AU2862" s="170" t="s">
        <v>157</v>
      </c>
      <c r="AY2862" s="18" t="s">
        <v>150</v>
      </c>
      <c r="BE2862" s="171">
        <f t="shared" si="234"/>
        <v>0</v>
      </c>
      <c r="BF2862" s="171">
        <f t="shared" si="235"/>
        <v>0</v>
      </c>
      <c r="BG2862" s="171">
        <f t="shared" si="236"/>
        <v>0</v>
      </c>
      <c r="BH2862" s="171">
        <f t="shared" si="237"/>
        <v>0</v>
      </c>
      <c r="BI2862" s="171">
        <f t="shared" si="238"/>
        <v>0</v>
      </c>
      <c r="BJ2862" s="18" t="s">
        <v>157</v>
      </c>
      <c r="BK2862" s="172">
        <f t="shared" si="239"/>
        <v>0</v>
      </c>
      <c r="BL2862" s="18" t="s">
        <v>156</v>
      </c>
      <c r="BM2862" s="170" t="s">
        <v>3489</v>
      </c>
    </row>
    <row r="2863" spans="1:65" s="2" customFormat="1" ht="16.5" customHeight="1">
      <c r="A2863" s="33"/>
      <c r="B2863" s="158"/>
      <c r="C2863" s="205" t="s">
        <v>3490</v>
      </c>
      <c r="D2863" s="205" t="s">
        <v>368</v>
      </c>
      <c r="E2863" s="206" t="s">
        <v>3129</v>
      </c>
      <c r="F2863" s="207" t="s">
        <v>3130</v>
      </c>
      <c r="G2863" s="208" t="s">
        <v>459</v>
      </c>
      <c r="H2863" s="209">
        <v>401</v>
      </c>
      <c r="I2863" s="210"/>
      <c r="J2863" s="209">
        <f t="shared" si="230"/>
        <v>0</v>
      </c>
      <c r="K2863" s="211"/>
      <c r="L2863" s="212"/>
      <c r="M2863" s="213" t="s">
        <v>1</v>
      </c>
      <c r="N2863" s="214" t="s">
        <v>42</v>
      </c>
      <c r="O2863" s="59"/>
      <c r="P2863" s="168">
        <f t="shared" si="231"/>
        <v>0</v>
      </c>
      <c r="Q2863" s="168">
        <v>0</v>
      </c>
      <c r="R2863" s="168">
        <f t="shared" si="232"/>
        <v>0</v>
      </c>
      <c r="S2863" s="168">
        <v>0</v>
      </c>
      <c r="T2863" s="169">
        <f t="shared" si="233"/>
        <v>0</v>
      </c>
      <c r="U2863" s="33"/>
      <c r="V2863" s="33"/>
      <c r="W2863" s="33"/>
      <c r="X2863" s="33"/>
      <c r="Y2863" s="33"/>
      <c r="Z2863" s="33"/>
      <c r="AA2863" s="33"/>
      <c r="AB2863" s="33"/>
      <c r="AC2863" s="33"/>
      <c r="AD2863" s="33"/>
      <c r="AE2863" s="33"/>
      <c r="AR2863" s="170" t="s">
        <v>189</v>
      </c>
      <c r="AT2863" s="170" t="s">
        <v>368</v>
      </c>
      <c r="AU2863" s="170" t="s">
        <v>157</v>
      </c>
      <c r="AY2863" s="18" t="s">
        <v>150</v>
      </c>
      <c r="BE2863" s="171">
        <f t="shared" si="234"/>
        <v>0</v>
      </c>
      <c r="BF2863" s="171">
        <f t="shared" si="235"/>
        <v>0</v>
      </c>
      <c r="BG2863" s="171">
        <f t="shared" si="236"/>
        <v>0</v>
      </c>
      <c r="BH2863" s="171">
        <f t="shared" si="237"/>
        <v>0</v>
      </c>
      <c r="BI2863" s="171">
        <f t="shared" si="238"/>
        <v>0</v>
      </c>
      <c r="BJ2863" s="18" t="s">
        <v>157</v>
      </c>
      <c r="BK2863" s="172">
        <f t="shared" si="239"/>
        <v>0</v>
      </c>
      <c r="BL2863" s="18" t="s">
        <v>156</v>
      </c>
      <c r="BM2863" s="170" t="s">
        <v>3491</v>
      </c>
    </row>
    <row r="2864" spans="1:65" s="2" customFormat="1" ht="16.5" customHeight="1">
      <c r="A2864" s="33"/>
      <c r="B2864" s="158"/>
      <c r="C2864" s="205" t="s">
        <v>3492</v>
      </c>
      <c r="D2864" s="205" t="s">
        <v>368</v>
      </c>
      <c r="E2864" s="206" t="s">
        <v>2962</v>
      </c>
      <c r="F2864" s="207" t="s">
        <v>2963</v>
      </c>
      <c r="G2864" s="208" t="s">
        <v>459</v>
      </c>
      <c r="H2864" s="209">
        <v>401</v>
      </c>
      <c r="I2864" s="210"/>
      <c r="J2864" s="209">
        <f t="shared" si="230"/>
        <v>0</v>
      </c>
      <c r="K2864" s="211"/>
      <c r="L2864" s="212"/>
      <c r="M2864" s="213" t="s">
        <v>1</v>
      </c>
      <c r="N2864" s="214" t="s">
        <v>42</v>
      </c>
      <c r="O2864" s="59"/>
      <c r="P2864" s="168">
        <f t="shared" si="231"/>
        <v>0</v>
      </c>
      <c r="Q2864" s="168">
        <v>0</v>
      </c>
      <c r="R2864" s="168">
        <f t="shared" si="232"/>
        <v>0</v>
      </c>
      <c r="S2864" s="168">
        <v>0</v>
      </c>
      <c r="T2864" s="169">
        <f t="shared" si="233"/>
        <v>0</v>
      </c>
      <c r="U2864" s="33"/>
      <c r="V2864" s="33"/>
      <c r="W2864" s="33"/>
      <c r="X2864" s="33"/>
      <c r="Y2864" s="33"/>
      <c r="Z2864" s="33"/>
      <c r="AA2864" s="33"/>
      <c r="AB2864" s="33"/>
      <c r="AC2864" s="33"/>
      <c r="AD2864" s="33"/>
      <c r="AE2864" s="33"/>
      <c r="AR2864" s="170" t="s">
        <v>189</v>
      </c>
      <c r="AT2864" s="170" t="s">
        <v>368</v>
      </c>
      <c r="AU2864" s="170" t="s">
        <v>157</v>
      </c>
      <c r="AY2864" s="18" t="s">
        <v>150</v>
      </c>
      <c r="BE2864" s="171">
        <f t="shared" si="234"/>
        <v>0</v>
      </c>
      <c r="BF2864" s="171">
        <f t="shared" si="235"/>
        <v>0</v>
      </c>
      <c r="BG2864" s="171">
        <f t="shared" si="236"/>
        <v>0</v>
      </c>
      <c r="BH2864" s="171">
        <f t="shared" si="237"/>
        <v>0</v>
      </c>
      <c r="BI2864" s="171">
        <f t="shared" si="238"/>
        <v>0</v>
      </c>
      <c r="BJ2864" s="18" t="s">
        <v>157</v>
      </c>
      <c r="BK2864" s="172">
        <f t="shared" si="239"/>
        <v>0</v>
      </c>
      <c r="BL2864" s="18" t="s">
        <v>156</v>
      </c>
      <c r="BM2864" s="170" t="s">
        <v>3493</v>
      </c>
    </row>
    <row r="2865" spans="1:65" s="2" customFormat="1" ht="16.5" customHeight="1">
      <c r="A2865" s="33"/>
      <c r="B2865" s="158"/>
      <c r="C2865" s="205" t="s">
        <v>3494</v>
      </c>
      <c r="D2865" s="205" t="s">
        <v>368</v>
      </c>
      <c r="E2865" s="206" t="s">
        <v>2830</v>
      </c>
      <c r="F2865" s="207" t="s">
        <v>2831</v>
      </c>
      <c r="G2865" s="208" t="s">
        <v>350</v>
      </c>
      <c r="H2865" s="209">
        <v>2</v>
      </c>
      <c r="I2865" s="210"/>
      <c r="J2865" s="209">
        <f t="shared" si="230"/>
        <v>0</v>
      </c>
      <c r="K2865" s="211"/>
      <c r="L2865" s="212"/>
      <c r="M2865" s="213" t="s">
        <v>1</v>
      </c>
      <c r="N2865" s="214" t="s">
        <v>42</v>
      </c>
      <c r="O2865" s="59"/>
      <c r="P2865" s="168">
        <f t="shared" si="231"/>
        <v>0</v>
      </c>
      <c r="Q2865" s="168">
        <v>0</v>
      </c>
      <c r="R2865" s="168">
        <f t="shared" si="232"/>
        <v>0</v>
      </c>
      <c r="S2865" s="168">
        <v>0</v>
      </c>
      <c r="T2865" s="169">
        <f t="shared" si="233"/>
        <v>0</v>
      </c>
      <c r="U2865" s="33"/>
      <c r="V2865" s="33"/>
      <c r="W2865" s="33"/>
      <c r="X2865" s="33"/>
      <c r="Y2865" s="33"/>
      <c r="Z2865" s="33"/>
      <c r="AA2865" s="33"/>
      <c r="AB2865" s="33"/>
      <c r="AC2865" s="33"/>
      <c r="AD2865" s="33"/>
      <c r="AE2865" s="33"/>
      <c r="AR2865" s="170" t="s">
        <v>189</v>
      </c>
      <c r="AT2865" s="170" t="s">
        <v>368</v>
      </c>
      <c r="AU2865" s="170" t="s">
        <v>157</v>
      </c>
      <c r="AY2865" s="18" t="s">
        <v>150</v>
      </c>
      <c r="BE2865" s="171">
        <f t="shared" si="234"/>
        <v>0</v>
      </c>
      <c r="BF2865" s="171">
        <f t="shared" si="235"/>
        <v>0</v>
      </c>
      <c r="BG2865" s="171">
        <f t="shared" si="236"/>
        <v>0</v>
      </c>
      <c r="BH2865" s="171">
        <f t="shared" si="237"/>
        <v>0</v>
      </c>
      <c r="BI2865" s="171">
        <f t="shared" si="238"/>
        <v>0</v>
      </c>
      <c r="BJ2865" s="18" t="s">
        <v>157</v>
      </c>
      <c r="BK2865" s="172">
        <f t="shared" si="239"/>
        <v>0</v>
      </c>
      <c r="BL2865" s="18" t="s">
        <v>156</v>
      </c>
      <c r="BM2865" s="170" t="s">
        <v>3495</v>
      </c>
    </row>
    <row r="2866" spans="1:65" s="2" customFormat="1" ht="16.5" customHeight="1">
      <c r="A2866" s="33"/>
      <c r="B2866" s="158"/>
      <c r="C2866" s="205" t="s">
        <v>3496</v>
      </c>
      <c r="D2866" s="205" t="s">
        <v>368</v>
      </c>
      <c r="E2866" s="206" t="s">
        <v>2834</v>
      </c>
      <c r="F2866" s="207" t="s">
        <v>2835</v>
      </c>
      <c r="G2866" s="208" t="s">
        <v>350</v>
      </c>
      <c r="H2866" s="209">
        <v>2</v>
      </c>
      <c r="I2866" s="210"/>
      <c r="J2866" s="209">
        <f t="shared" si="230"/>
        <v>0</v>
      </c>
      <c r="K2866" s="211"/>
      <c r="L2866" s="212"/>
      <c r="M2866" s="213" t="s">
        <v>1</v>
      </c>
      <c r="N2866" s="214" t="s">
        <v>42</v>
      </c>
      <c r="O2866" s="59"/>
      <c r="P2866" s="168">
        <f t="shared" si="231"/>
        <v>0</v>
      </c>
      <c r="Q2866" s="168">
        <v>0</v>
      </c>
      <c r="R2866" s="168">
        <f t="shared" si="232"/>
        <v>0</v>
      </c>
      <c r="S2866" s="168">
        <v>0</v>
      </c>
      <c r="T2866" s="169">
        <f t="shared" si="233"/>
        <v>0</v>
      </c>
      <c r="U2866" s="33"/>
      <c r="V2866" s="33"/>
      <c r="W2866" s="33"/>
      <c r="X2866" s="33"/>
      <c r="Y2866" s="33"/>
      <c r="Z2866" s="33"/>
      <c r="AA2866" s="33"/>
      <c r="AB2866" s="33"/>
      <c r="AC2866" s="33"/>
      <c r="AD2866" s="33"/>
      <c r="AE2866" s="33"/>
      <c r="AR2866" s="170" t="s">
        <v>189</v>
      </c>
      <c r="AT2866" s="170" t="s">
        <v>368</v>
      </c>
      <c r="AU2866" s="170" t="s">
        <v>157</v>
      </c>
      <c r="AY2866" s="18" t="s">
        <v>150</v>
      </c>
      <c r="BE2866" s="171">
        <f t="shared" si="234"/>
        <v>0</v>
      </c>
      <c r="BF2866" s="171">
        <f t="shared" si="235"/>
        <v>0</v>
      </c>
      <c r="BG2866" s="171">
        <f t="shared" si="236"/>
        <v>0</v>
      </c>
      <c r="BH2866" s="171">
        <f t="shared" si="237"/>
        <v>0</v>
      </c>
      <c r="BI2866" s="171">
        <f t="shared" si="238"/>
        <v>0</v>
      </c>
      <c r="BJ2866" s="18" t="s">
        <v>157</v>
      </c>
      <c r="BK2866" s="172">
        <f t="shared" si="239"/>
        <v>0</v>
      </c>
      <c r="BL2866" s="18" t="s">
        <v>156</v>
      </c>
      <c r="BM2866" s="170" t="s">
        <v>3497</v>
      </c>
    </row>
    <row r="2867" spans="1:65" s="2" customFormat="1" ht="16.5" customHeight="1">
      <c r="A2867" s="33"/>
      <c r="B2867" s="158"/>
      <c r="C2867" s="205" t="s">
        <v>3498</v>
      </c>
      <c r="D2867" s="205" t="s">
        <v>368</v>
      </c>
      <c r="E2867" s="206" t="s">
        <v>2838</v>
      </c>
      <c r="F2867" s="207" t="s">
        <v>2839</v>
      </c>
      <c r="G2867" s="208" t="s">
        <v>350</v>
      </c>
      <c r="H2867" s="209">
        <v>4</v>
      </c>
      <c r="I2867" s="210"/>
      <c r="J2867" s="209">
        <f t="shared" si="230"/>
        <v>0</v>
      </c>
      <c r="K2867" s="211"/>
      <c r="L2867" s="212"/>
      <c r="M2867" s="213" t="s">
        <v>1</v>
      </c>
      <c r="N2867" s="214" t="s">
        <v>42</v>
      </c>
      <c r="O2867" s="59"/>
      <c r="P2867" s="168">
        <f t="shared" si="231"/>
        <v>0</v>
      </c>
      <c r="Q2867" s="168">
        <v>0</v>
      </c>
      <c r="R2867" s="168">
        <f t="shared" si="232"/>
        <v>0</v>
      </c>
      <c r="S2867" s="168">
        <v>0</v>
      </c>
      <c r="T2867" s="169">
        <f t="shared" si="233"/>
        <v>0</v>
      </c>
      <c r="U2867" s="33"/>
      <c r="V2867" s="33"/>
      <c r="W2867" s="33"/>
      <c r="X2867" s="33"/>
      <c r="Y2867" s="33"/>
      <c r="Z2867" s="33"/>
      <c r="AA2867" s="33"/>
      <c r="AB2867" s="33"/>
      <c r="AC2867" s="33"/>
      <c r="AD2867" s="33"/>
      <c r="AE2867" s="33"/>
      <c r="AR2867" s="170" t="s">
        <v>189</v>
      </c>
      <c r="AT2867" s="170" t="s">
        <v>368</v>
      </c>
      <c r="AU2867" s="170" t="s">
        <v>157</v>
      </c>
      <c r="AY2867" s="18" t="s">
        <v>150</v>
      </c>
      <c r="BE2867" s="171">
        <f t="shared" si="234"/>
        <v>0</v>
      </c>
      <c r="BF2867" s="171">
        <f t="shared" si="235"/>
        <v>0</v>
      </c>
      <c r="BG2867" s="171">
        <f t="shared" si="236"/>
        <v>0</v>
      </c>
      <c r="BH2867" s="171">
        <f t="shared" si="237"/>
        <v>0</v>
      </c>
      <c r="BI2867" s="171">
        <f t="shared" si="238"/>
        <v>0</v>
      </c>
      <c r="BJ2867" s="18" t="s">
        <v>157</v>
      </c>
      <c r="BK2867" s="172">
        <f t="shared" si="239"/>
        <v>0</v>
      </c>
      <c r="BL2867" s="18" t="s">
        <v>156</v>
      </c>
      <c r="BM2867" s="170" t="s">
        <v>3499</v>
      </c>
    </row>
    <row r="2868" spans="1:65" s="2" customFormat="1" ht="16.5" customHeight="1">
      <c r="A2868" s="33"/>
      <c r="B2868" s="158"/>
      <c r="C2868" s="205" t="s">
        <v>3500</v>
      </c>
      <c r="D2868" s="205" t="s">
        <v>368</v>
      </c>
      <c r="E2868" s="206" t="s">
        <v>2842</v>
      </c>
      <c r="F2868" s="207" t="s">
        <v>2843</v>
      </c>
      <c r="G2868" s="208" t="s">
        <v>350</v>
      </c>
      <c r="H2868" s="209">
        <v>40</v>
      </c>
      <c r="I2868" s="210"/>
      <c r="J2868" s="209">
        <f t="shared" si="230"/>
        <v>0</v>
      </c>
      <c r="K2868" s="211"/>
      <c r="L2868" s="212"/>
      <c r="M2868" s="213" t="s">
        <v>1</v>
      </c>
      <c r="N2868" s="214" t="s">
        <v>42</v>
      </c>
      <c r="O2868" s="59"/>
      <c r="P2868" s="168">
        <f t="shared" si="231"/>
        <v>0</v>
      </c>
      <c r="Q2868" s="168">
        <v>0</v>
      </c>
      <c r="R2868" s="168">
        <f t="shared" si="232"/>
        <v>0</v>
      </c>
      <c r="S2868" s="168">
        <v>0</v>
      </c>
      <c r="T2868" s="169">
        <f t="shared" si="233"/>
        <v>0</v>
      </c>
      <c r="U2868" s="33"/>
      <c r="V2868" s="33"/>
      <c r="W2868" s="33"/>
      <c r="X2868" s="33"/>
      <c r="Y2868" s="33"/>
      <c r="Z2868" s="33"/>
      <c r="AA2868" s="33"/>
      <c r="AB2868" s="33"/>
      <c r="AC2868" s="33"/>
      <c r="AD2868" s="33"/>
      <c r="AE2868" s="33"/>
      <c r="AR2868" s="170" t="s">
        <v>189</v>
      </c>
      <c r="AT2868" s="170" t="s">
        <v>368</v>
      </c>
      <c r="AU2868" s="170" t="s">
        <v>157</v>
      </c>
      <c r="AY2868" s="18" t="s">
        <v>150</v>
      </c>
      <c r="BE2868" s="171">
        <f t="shared" si="234"/>
        <v>0</v>
      </c>
      <c r="BF2868" s="171">
        <f t="shared" si="235"/>
        <v>0</v>
      </c>
      <c r="BG2868" s="171">
        <f t="shared" si="236"/>
        <v>0</v>
      </c>
      <c r="BH2868" s="171">
        <f t="shared" si="237"/>
        <v>0</v>
      </c>
      <c r="BI2868" s="171">
        <f t="shared" si="238"/>
        <v>0</v>
      </c>
      <c r="BJ2868" s="18" t="s">
        <v>157</v>
      </c>
      <c r="BK2868" s="172">
        <f t="shared" si="239"/>
        <v>0</v>
      </c>
      <c r="BL2868" s="18" t="s">
        <v>156</v>
      </c>
      <c r="BM2868" s="170" t="s">
        <v>3501</v>
      </c>
    </row>
    <row r="2869" spans="1:65" s="2" customFormat="1" ht="16.5" customHeight="1">
      <c r="A2869" s="33"/>
      <c r="B2869" s="158"/>
      <c r="C2869" s="205" t="s">
        <v>3502</v>
      </c>
      <c r="D2869" s="205" t="s">
        <v>368</v>
      </c>
      <c r="E2869" s="206" t="s">
        <v>3144</v>
      </c>
      <c r="F2869" s="207" t="s">
        <v>3145</v>
      </c>
      <c r="G2869" s="208" t="s">
        <v>350</v>
      </c>
      <c r="H2869" s="209">
        <v>1</v>
      </c>
      <c r="I2869" s="210"/>
      <c r="J2869" s="209">
        <f t="shared" si="230"/>
        <v>0</v>
      </c>
      <c r="K2869" s="211"/>
      <c r="L2869" s="212"/>
      <c r="M2869" s="213" t="s">
        <v>1</v>
      </c>
      <c r="N2869" s="214" t="s">
        <v>42</v>
      </c>
      <c r="O2869" s="59"/>
      <c r="P2869" s="168">
        <f t="shared" si="231"/>
        <v>0</v>
      </c>
      <c r="Q2869" s="168">
        <v>0</v>
      </c>
      <c r="R2869" s="168">
        <f t="shared" si="232"/>
        <v>0</v>
      </c>
      <c r="S2869" s="168">
        <v>0</v>
      </c>
      <c r="T2869" s="169">
        <f t="shared" si="233"/>
        <v>0</v>
      </c>
      <c r="U2869" s="33"/>
      <c r="V2869" s="33"/>
      <c r="W2869" s="33"/>
      <c r="X2869" s="33"/>
      <c r="Y2869" s="33"/>
      <c r="Z2869" s="33"/>
      <c r="AA2869" s="33"/>
      <c r="AB2869" s="33"/>
      <c r="AC2869" s="33"/>
      <c r="AD2869" s="33"/>
      <c r="AE2869" s="33"/>
      <c r="AR2869" s="170" t="s">
        <v>189</v>
      </c>
      <c r="AT2869" s="170" t="s">
        <v>368</v>
      </c>
      <c r="AU2869" s="170" t="s">
        <v>157</v>
      </c>
      <c r="AY2869" s="18" t="s">
        <v>150</v>
      </c>
      <c r="BE2869" s="171">
        <f t="shared" si="234"/>
        <v>0</v>
      </c>
      <c r="BF2869" s="171">
        <f t="shared" si="235"/>
        <v>0</v>
      </c>
      <c r="BG2869" s="171">
        <f t="shared" si="236"/>
        <v>0</v>
      </c>
      <c r="BH2869" s="171">
        <f t="shared" si="237"/>
        <v>0</v>
      </c>
      <c r="BI2869" s="171">
        <f t="shared" si="238"/>
        <v>0</v>
      </c>
      <c r="BJ2869" s="18" t="s">
        <v>157</v>
      </c>
      <c r="BK2869" s="172">
        <f t="shared" si="239"/>
        <v>0</v>
      </c>
      <c r="BL2869" s="18" t="s">
        <v>156</v>
      </c>
      <c r="BM2869" s="170" t="s">
        <v>3503</v>
      </c>
    </row>
    <row r="2870" spans="1:65" s="2" customFormat="1" ht="16.5" customHeight="1">
      <c r="A2870" s="33"/>
      <c r="B2870" s="158"/>
      <c r="C2870" s="205" t="s">
        <v>3504</v>
      </c>
      <c r="D2870" s="205" t="s">
        <v>368</v>
      </c>
      <c r="E2870" s="206" t="s">
        <v>3148</v>
      </c>
      <c r="F2870" s="207" t="s">
        <v>3149</v>
      </c>
      <c r="G2870" s="208" t="s">
        <v>350</v>
      </c>
      <c r="H2870" s="209">
        <v>2</v>
      </c>
      <c r="I2870" s="210"/>
      <c r="J2870" s="209">
        <f t="shared" si="230"/>
        <v>0</v>
      </c>
      <c r="K2870" s="211"/>
      <c r="L2870" s="212"/>
      <c r="M2870" s="213" t="s">
        <v>1</v>
      </c>
      <c r="N2870" s="214" t="s">
        <v>42</v>
      </c>
      <c r="O2870" s="59"/>
      <c r="P2870" s="168">
        <f t="shared" si="231"/>
        <v>0</v>
      </c>
      <c r="Q2870" s="168">
        <v>0</v>
      </c>
      <c r="R2870" s="168">
        <f t="shared" si="232"/>
        <v>0</v>
      </c>
      <c r="S2870" s="168">
        <v>0</v>
      </c>
      <c r="T2870" s="169">
        <f t="shared" si="233"/>
        <v>0</v>
      </c>
      <c r="U2870" s="33"/>
      <c r="V2870" s="33"/>
      <c r="W2870" s="33"/>
      <c r="X2870" s="33"/>
      <c r="Y2870" s="33"/>
      <c r="Z2870" s="33"/>
      <c r="AA2870" s="33"/>
      <c r="AB2870" s="33"/>
      <c r="AC2870" s="33"/>
      <c r="AD2870" s="33"/>
      <c r="AE2870" s="33"/>
      <c r="AR2870" s="170" t="s">
        <v>189</v>
      </c>
      <c r="AT2870" s="170" t="s">
        <v>368</v>
      </c>
      <c r="AU2870" s="170" t="s">
        <v>157</v>
      </c>
      <c r="AY2870" s="18" t="s">
        <v>150</v>
      </c>
      <c r="BE2870" s="171">
        <f t="shared" si="234"/>
        <v>0</v>
      </c>
      <c r="BF2870" s="171">
        <f t="shared" si="235"/>
        <v>0</v>
      </c>
      <c r="BG2870" s="171">
        <f t="shared" si="236"/>
        <v>0</v>
      </c>
      <c r="BH2870" s="171">
        <f t="shared" si="237"/>
        <v>0</v>
      </c>
      <c r="BI2870" s="171">
        <f t="shared" si="238"/>
        <v>0</v>
      </c>
      <c r="BJ2870" s="18" t="s">
        <v>157</v>
      </c>
      <c r="BK2870" s="172">
        <f t="shared" si="239"/>
        <v>0</v>
      </c>
      <c r="BL2870" s="18" t="s">
        <v>156</v>
      </c>
      <c r="BM2870" s="170" t="s">
        <v>3505</v>
      </c>
    </row>
    <row r="2871" spans="1:65" s="2" customFormat="1" ht="16.5" customHeight="1">
      <c r="A2871" s="33"/>
      <c r="B2871" s="158"/>
      <c r="C2871" s="205" t="s">
        <v>3506</v>
      </c>
      <c r="D2871" s="205" t="s">
        <v>368</v>
      </c>
      <c r="E2871" s="206" t="s">
        <v>3152</v>
      </c>
      <c r="F2871" s="207" t="s">
        <v>3153</v>
      </c>
      <c r="G2871" s="208" t="s">
        <v>2346</v>
      </c>
      <c r="H2871" s="209">
        <v>1</v>
      </c>
      <c r="I2871" s="210"/>
      <c r="J2871" s="209">
        <f t="shared" si="230"/>
        <v>0</v>
      </c>
      <c r="K2871" s="211"/>
      <c r="L2871" s="212"/>
      <c r="M2871" s="213" t="s">
        <v>1</v>
      </c>
      <c r="N2871" s="214" t="s">
        <v>42</v>
      </c>
      <c r="O2871" s="59"/>
      <c r="P2871" s="168">
        <f t="shared" si="231"/>
        <v>0</v>
      </c>
      <c r="Q2871" s="168">
        <v>0</v>
      </c>
      <c r="R2871" s="168">
        <f t="shared" si="232"/>
        <v>0</v>
      </c>
      <c r="S2871" s="168">
        <v>0</v>
      </c>
      <c r="T2871" s="169">
        <f t="shared" si="233"/>
        <v>0</v>
      </c>
      <c r="U2871" s="33"/>
      <c r="V2871" s="33"/>
      <c r="W2871" s="33"/>
      <c r="X2871" s="33"/>
      <c r="Y2871" s="33"/>
      <c r="Z2871" s="33"/>
      <c r="AA2871" s="33"/>
      <c r="AB2871" s="33"/>
      <c r="AC2871" s="33"/>
      <c r="AD2871" s="33"/>
      <c r="AE2871" s="33"/>
      <c r="AR2871" s="170" t="s">
        <v>189</v>
      </c>
      <c r="AT2871" s="170" t="s">
        <v>368</v>
      </c>
      <c r="AU2871" s="170" t="s">
        <v>157</v>
      </c>
      <c r="AY2871" s="18" t="s">
        <v>150</v>
      </c>
      <c r="BE2871" s="171">
        <f t="shared" si="234"/>
        <v>0</v>
      </c>
      <c r="BF2871" s="171">
        <f t="shared" si="235"/>
        <v>0</v>
      </c>
      <c r="BG2871" s="171">
        <f t="shared" si="236"/>
        <v>0</v>
      </c>
      <c r="BH2871" s="171">
        <f t="shared" si="237"/>
        <v>0</v>
      </c>
      <c r="BI2871" s="171">
        <f t="shared" si="238"/>
        <v>0</v>
      </c>
      <c r="BJ2871" s="18" t="s">
        <v>157</v>
      </c>
      <c r="BK2871" s="172">
        <f t="shared" si="239"/>
        <v>0</v>
      </c>
      <c r="BL2871" s="18" t="s">
        <v>156</v>
      </c>
      <c r="BM2871" s="170" t="s">
        <v>3507</v>
      </c>
    </row>
    <row r="2872" spans="1:65" s="2" customFormat="1" ht="16.5" customHeight="1">
      <c r="A2872" s="33"/>
      <c r="B2872" s="158"/>
      <c r="C2872" s="205" t="s">
        <v>3508</v>
      </c>
      <c r="D2872" s="205" t="s">
        <v>368</v>
      </c>
      <c r="E2872" s="206" t="s">
        <v>3156</v>
      </c>
      <c r="F2872" s="207" t="s">
        <v>3157</v>
      </c>
      <c r="G2872" s="208" t="s">
        <v>2346</v>
      </c>
      <c r="H2872" s="209">
        <v>1</v>
      </c>
      <c r="I2872" s="210"/>
      <c r="J2872" s="209">
        <f t="shared" si="230"/>
        <v>0</v>
      </c>
      <c r="K2872" s="211"/>
      <c r="L2872" s="212"/>
      <c r="M2872" s="213" t="s">
        <v>1</v>
      </c>
      <c r="N2872" s="214" t="s">
        <v>42</v>
      </c>
      <c r="O2872" s="59"/>
      <c r="P2872" s="168">
        <f t="shared" si="231"/>
        <v>0</v>
      </c>
      <c r="Q2872" s="168">
        <v>0</v>
      </c>
      <c r="R2872" s="168">
        <f t="shared" si="232"/>
        <v>0</v>
      </c>
      <c r="S2872" s="168">
        <v>0</v>
      </c>
      <c r="T2872" s="169">
        <f t="shared" si="233"/>
        <v>0</v>
      </c>
      <c r="U2872" s="33"/>
      <c r="V2872" s="33"/>
      <c r="W2872" s="33"/>
      <c r="X2872" s="33"/>
      <c r="Y2872" s="33"/>
      <c r="Z2872" s="33"/>
      <c r="AA2872" s="33"/>
      <c r="AB2872" s="33"/>
      <c r="AC2872" s="33"/>
      <c r="AD2872" s="33"/>
      <c r="AE2872" s="33"/>
      <c r="AR2872" s="170" t="s">
        <v>189</v>
      </c>
      <c r="AT2872" s="170" t="s">
        <v>368</v>
      </c>
      <c r="AU2872" s="170" t="s">
        <v>157</v>
      </c>
      <c r="AY2872" s="18" t="s">
        <v>150</v>
      </c>
      <c r="BE2872" s="171">
        <f t="shared" si="234"/>
        <v>0</v>
      </c>
      <c r="BF2872" s="171">
        <f t="shared" si="235"/>
        <v>0</v>
      </c>
      <c r="BG2872" s="171">
        <f t="shared" si="236"/>
        <v>0</v>
      </c>
      <c r="BH2872" s="171">
        <f t="shared" si="237"/>
        <v>0</v>
      </c>
      <c r="BI2872" s="171">
        <f t="shared" si="238"/>
        <v>0</v>
      </c>
      <c r="BJ2872" s="18" t="s">
        <v>157</v>
      </c>
      <c r="BK2872" s="172">
        <f t="shared" si="239"/>
        <v>0</v>
      </c>
      <c r="BL2872" s="18" t="s">
        <v>156</v>
      </c>
      <c r="BM2872" s="170" t="s">
        <v>3509</v>
      </c>
    </row>
    <row r="2873" spans="1:65" s="2" customFormat="1" ht="16.5" customHeight="1">
      <c r="A2873" s="33"/>
      <c r="B2873" s="158"/>
      <c r="C2873" s="205" t="s">
        <v>3510</v>
      </c>
      <c r="D2873" s="205" t="s">
        <v>368</v>
      </c>
      <c r="E2873" s="206" t="s">
        <v>3159</v>
      </c>
      <c r="F2873" s="207" t="s">
        <v>3160</v>
      </c>
      <c r="G2873" s="208" t="s">
        <v>2346</v>
      </c>
      <c r="H2873" s="209">
        <v>1</v>
      </c>
      <c r="I2873" s="210"/>
      <c r="J2873" s="209">
        <f t="shared" si="230"/>
        <v>0</v>
      </c>
      <c r="K2873" s="211"/>
      <c r="L2873" s="212"/>
      <c r="M2873" s="213" t="s">
        <v>1</v>
      </c>
      <c r="N2873" s="214" t="s">
        <v>42</v>
      </c>
      <c r="O2873" s="59"/>
      <c r="P2873" s="168">
        <f t="shared" si="231"/>
        <v>0</v>
      </c>
      <c r="Q2873" s="168">
        <v>0</v>
      </c>
      <c r="R2873" s="168">
        <f t="shared" si="232"/>
        <v>0</v>
      </c>
      <c r="S2873" s="168">
        <v>0</v>
      </c>
      <c r="T2873" s="169">
        <f t="shared" si="233"/>
        <v>0</v>
      </c>
      <c r="U2873" s="33"/>
      <c r="V2873" s="33"/>
      <c r="W2873" s="33"/>
      <c r="X2873" s="33"/>
      <c r="Y2873" s="33"/>
      <c r="Z2873" s="33"/>
      <c r="AA2873" s="33"/>
      <c r="AB2873" s="33"/>
      <c r="AC2873" s="33"/>
      <c r="AD2873" s="33"/>
      <c r="AE2873" s="33"/>
      <c r="AR2873" s="170" t="s">
        <v>189</v>
      </c>
      <c r="AT2873" s="170" t="s">
        <v>368</v>
      </c>
      <c r="AU2873" s="170" t="s">
        <v>157</v>
      </c>
      <c r="AY2873" s="18" t="s">
        <v>150</v>
      </c>
      <c r="BE2873" s="171">
        <f t="shared" si="234"/>
        <v>0</v>
      </c>
      <c r="BF2873" s="171">
        <f t="shared" si="235"/>
        <v>0</v>
      </c>
      <c r="BG2873" s="171">
        <f t="shared" si="236"/>
        <v>0</v>
      </c>
      <c r="BH2873" s="171">
        <f t="shared" si="237"/>
        <v>0</v>
      </c>
      <c r="BI2873" s="171">
        <f t="shared" si="238"/>
        <v>0</v>
      </c>
      <c r="BJ2873" s="18" t="s">
        <v>157</v>
      </c>
      <c r="BK2873" s="172">
        <f t="shared" si="239"/>
        <v>0</v>
      </c>
      <c r="BL2873" s="18" t="s">
        <v>156</v>
      </c>
      <c r="BM2873" s="170" t="s">
        <v>3511</v>
      </c>
    </row>
    <row r="2874" spans="1:65" s="2" customFormat="1" ht="16.5" customHeight="1">
      <c r="A2874" s="33"/>
      <c r="B2874" s="158"/>
      <c r="C2874" s="205" t="s">
        <v>3512</v>
      </c>
      <c r="D2874" s="205" t="s">
        <v>368</v>
      </c>
      <c r="E2874" s="206" t="s">
        <v>3163</v>
      </c>
      <c r="F2874" s="207" t="s">
        <v>3164</v>
      </c>
      <c r="G2874" s="208" t="s">
        <v>2346</v>
      </c>
      <c r="H2874" s="209">
        <v>1</v>
      </c>
      <c r="I2874" s="210"/>
      <c r="J2874" s="209">
        <f t="shared" si="230"/>
        <v>0</v>
      </c>
      <c r="K2874" s="211"/>
      <c r="L2874" s="212"/>
      <c r="M2874" s="213" t="s">
        <v>1</v>
      </c>
      <c r="N2874" s="214" t="s">
        <v>42</v>
      </c>
      <c r="O2874" s="59"/>
      <c r="P2874" s="168">
        <f t="shared" si="231"/>
        <v>0</v>
      </c>
      <c r="Q2874" s="168">
        <v>0</v>
      </c>
      <c r="R2874" s="168">
        <f t="shared" si="232"/>
        <v>0</v>
      </c>
      <c r="S2874" s="168">
        <v>0</v>
      </c>
      <c r="T2874" s="169">
        <f t="shared" si="233"/>
        <v>0</v>
      </c>
      <c r="U2874" s="33"/>
      <c r="V2874" s="33"/>
      <c r="W2874" s="33"/>
      <c r="X2874" s="33"/>
      <c r="Y2874" s="33"/>
      <c r="Z2874" s="33"/>
      <c r="AA2874" s="33"/>
      <c r="AB2874" s="33"/>
      <c r="AC2874" s="33"/>
      <c r="AD2874" s="33"/>
      <c r="AE2874" s="33"/>
      <c r="AR2874" s="170" t="s">
        <v>189</v>
      </c>
      <c r="AT2874" s="170" t="s">
        <v>368</v>
      </c>
      <c r="AU2874" s="170" t="s">
        <v>157</v>
      </c>
      <c r="AY2874" s="18" t="s">
        <v>150</v>
      </c>
      <c r="BE2874" s="171">
        <f t="shared" si="234"/>
        <v>0</v>
      </c>
      <c r="BF2874" s="171">
        <f t="shared" si="235"/>
        <v>0</v>
      </c>
      <c r="BG2874" s="171">
        <f t="shared" si="236"/>
        <v>0</v>
      </c>
      <c r="BH2874" s="171">
        <f t="shared" si="237"/>
        <v>0</v>
      </c>
      <c r="BI2874" s="171">
        <f t="shared" si="238"/>
        <v>0</v>
      </c>
      <c r="BJ2874" s="18" t="s">
        <v>157</v>
      </c>
      <c r="BK2874" s="172">
        <f t="shared" si="239"/>
        <v>0</v>
      </c>
      <c r="BL2874" s="18" t="s">
        <v>156</v>
      </c>
      <c r="BM2874" s="170" t="s">
        <v>3513</v>
      </c>
    </row>
    <row r="2875" spans="1:65" s="2" customFormat="1" ht="16.5" customHeight="1">
      <c r="A2875" s="33"/>
      <c r="B2875" s="158"/>
      <c r="C2875" s="205" t="s">
        <v>3514</v>
      </c>
      <c r="D2875" s="205" t="s">
        <v>368</v>
      </c>
      <c r="E2875" s="206" t="s">
        <v>3167</v>
      </c>
      <c r="F2875" s="207" t="s">
        <v>3168</v>
      </c>
      <c r="G2875" s="208" t="s">
        <v>2346</v>
      </c>
      <c r="H2875" s="209">
        <v>3</v>
      </c>
      <c r="I2875" s="210"/>
      <c r="J2875" s="209">
        <f t="shared" si="230"/>
        <v>0</v>
      </c>
      <c r="K2875" s="211"/>
      <c r="L2875" s="212"/>
      <c r="M2875" s="213" t="s">
        <v>1</v>
      </c>
      <c r="N2875" s="214" t="s">
        <v>42</v>
      </c>
      <c r="O2875" s="59"/>
      <c r="P2875" s="168">
        <f t="shared" si="231"/>
        <v>0</v>
      </c>
      <c r="Q2875" s="168">
        <v>0</v>
      </c>
      <c r="R2875" s="168">
        <f t="shared" si="232"/>
        <v>0</v>
      </c>
      <c r="S2875" s="168">
        <v>0</v>
      </c>
      <c r="T2875" s="169">
        <f t="shared" si="233"/>
        <v>0</v>
      </c>
      <c r="U2875" s="33"/>
      <c r="V2875" s="33"/>
      <c r="W2875" s="33"/>
      <c r="X2875" s="33"/>
      <c r="Y2875" s="33"/>
      <c r="Z2875" s="33"/>
      <c r="AA2875" s="33"/>
      <c r="AB2875" s="33"/>
      <c r="AC2875" s="33"/>
      <c r="AD2875" s="33"/>
      <c r="AE2875" s="33"/>
      <c r="AR2875" s="170" t="s">
        <v>189</v>
      </c>
      <c r="AT2875" s="170" t="s">
        <v>368</v>
      </c>
      <c r="AU2875" s="170" t="s">
        <v>157</v>
      </c>
      <c r="AY2875" s="18" t="s">
        <v>150</v>
      </c>
      <c r="BE2875" s="171">
        <f t="shared" si="234"/>
        <v>0</v>
      </c>
      <c r="BF2875" s="171">
        <f t="shared" si="235"/>
        <v>0</v>
      </c>
      <c r="BG2875" s="171">
        <f t="shared" si="236"/>
        <v>0</v>
      </c>
      <c r="BH2875" s="171">
        <f t="shared" si="237"/>
        <v>0</v>
      </c>
      <c r="BI2875" s="171">
        <f t="shared" si="238"/>
        <v>0</v>
      </c>
      <c r="BJ2875" s="18" t="s">
        <v>157</v>
      </c>
      <c r="BK2875" s="172">
        <f t="shared" si="239"/>
        <v>0</v>
      </c>
      <c r="BL2875" s="18" t="s">
        <v>156</v>
      </c>
      <c r="BM2875" s="170" t="s">
        <v>3515</v>
      </c>
    </row>
    <row r="2876" spans="1:65" s="13" customFormat="1" ht="11.25">
      <c r="B2876" s="173"/>
      <c r="D2876" s="174" t="s">
        <v>167</v>
      </c>
      <c r="E2876" s="175" t="s">
        <v>1</v>
      </c>
      <c r="F2876" s="176" t="s">
        <v>3170</v>
      </c>
      <c r="H2876" s="175" t="s">
        <v>1</v>
      </c>
      <c r="I2876" s="177"/>
      <c r="L2876" s="173"/>
      <c r="M2876" s="178"/>
      <c r="N2876" s="179"/>
      <c r="O2876" s="179"/>
      <c r="P2876" s="179"/>
      <c r="Q2876" s="179"/>
      <c r="R2876" s="179"/>
      <c r="S2876" s="179"/>
      <c r="T2876" s="180"/>
      <c r="AT2876" s="175" t="s">
        <v>167</v>
      </c>
      <c r="AU2876" s="175" t="s">
        <v>157</v>
      </c>
      <c r="AV2876" s="13" t="s">
        <v>81</v>
      </c>
      <c r="AW2876" s="13" t="s">
        <v>30</v>
      </c>
      <c r="AX2876" s="13" t="s">
        <v>76</v>
      </c>
      <c r="AY2876" s="175" t="s">
        <v>150</v>
      </c>
    </row>
    <row r="2877" spans="1:65" s="13" customFormat="1" ht="11.25">
      <c r="B2877" s="173"/>
      <c r="D2877" s="174" t="s">
        <v>167</v>
      </c>
      <c r="E2877" s="175" t="s">
        <v>1</v>
      </c>
      <c r="F2877" s="176" t="s">
        <v>3171</v>
      </c>
      <c r="H2877" s="175" t="s">
        <v>1</v>
      </c>
      <c r="I2877" s="177"/>
      <c r="L2877" s="173"/>
      <c r="M2877" s="178"/>
      <c r="N2877" s="179"/>
      <c r="O2877" s="179"/>
      <c r="P2877" s="179"/>
      <c r="Q2877" s="179"/>
      <c r="R2877" s="179"/>
      <c r="S2877" s="179"/>
      <c r="T2877" s="180"/>
      <c r="AT2877" s="175" t="s">
        <v>167</v>
      </c>
      <c r="AU2877" s="175" t="s">
        <v>157</v>
      </c>
      <c r="AV2877" s="13" t="s">
        <v>81</v>
      </c>
      <c r="AW2877" s="13" t="s">
        <v>30</v>
      </c>
      <c r="AX2877" s="13" t="s">
        <v>76</v>
      </c>
      <c r="AY2877" s="175" t="s">
        <v>150</v>
      </c>
    </row>
    <row r="2878" spans="1:65" s="13" customFormat="1" ht="11.25">
      <c r="B2878" s="173"/>
      <c r="D2878" s="174" t="s">
        <v>167</v>
      </c>
      <c r="E2878" s="175" t="s">
        <v>1</v>
      </c>
      <c r="F2878" s="176" t="s">
        <v>3172</v>
      </c>
      <c r="H2878" s="175" t="s">
        <v>1</v>
      </c>
      <c r="I2878" s="177"/>
      <c r="L2878" s="173"/>
      <c r="M2878" s="178"/>
      <c r="N2878" s="179"/>
      <c r="O2878" s="179"/>
      <c r="P2878" s="179"/>
      <c r="Q2878" s="179"/>
      <c r="R2878" s="179"/>
      <c r="S2878" s="179"/>
      <c r="T2878" s="180"/>
      <c r="AT2878" s="175" t="s">
        <v>167</v>
      </c>
      <c r="AU2878" s="175" t="s">
        <v>157</v>
      </c>
      <c r="AV2878" s="13" t="s">
        <v>81</v>
      </c>
      <c r="AW2878" s="13" t="s">
        <v>30</v>
      </c>
      <c r="AX2878" s="13" t="s">
        <v>76</v>
      </c>
      <c r="AY2878" s="175" t="s">
        <v>150</v>
      </c>
    </row>
    <row r="2879" spans="1:65" s="14" customFormat="1" ht="11.25">
      <c r="B2879" s="181"/>
      <c r="D2879" s="174" t="s">
        <v>167</v>
      </c>
      <c r="E2879" s="182" t="s">
        <v>1</v>
      </c>
      <c r="F2879" s="183" t="s">
        <v>162</v>
      </c>
      <c r="H2879" s="184">
        <v>3</v>
      </c>
      <c r="I2879" s="185"/>
      <c r="L2879" s="181"/>
      <c r="M2879" s="186"/>
      <c r="N2879" s="187"/>
      <c r="O2879" s="187"/>
      <c r="P2879" s="187"/>
      <c r="Q2879" s="187"/>
      <c r="R2879" s="187"/>
      <c r="S2879" s="187"/>
      <c r="T2879" s="188"/>
      <c r="AT2879" s="182" t="s">
        <v>167</v>
      </c>
      <c r="AU2879" s="182" t="s">
        <v>157</v>
      </c>
      <c r="AV2879" s="14" t="s">
        <v>157</v>
      </c>
      <c r="AW2879" s="14" t="s">
        <v>30</v>
      </c>
      <c r="AX2879" s="14" t="s">
        <v>81</v>
      </c>
      <c r="AY2879" s="182" t="s">
        <v>150</v>
      </c>
    </row>
    <row r="2880" spans="1:65" s="2" customFormat="1" ht="16.5" customHeight="1">
      <c r="A2880" s="33"/>
      <c r="B2880" s="158"/>
      <c r="C2880" s="205" t="s">
        <v>3516</v>
      </c>
      <c r="D2880" s="205" t="s">
        <v>368</v>
      </c>
      <c r="E2880" s="206" t="s">
        <v>3174</v>
      </c>
      <c r="F2880" s="207" t="s">
        <v>3175</v>
      </c>
      <c r="G2880" s="208" t="s">
        <v>2346</v>
      </c>
      <c r="H2880" s="209">
        <v>1</v>
      </c>
      <c r="I2880" s="210"/>
      <c r="J2880" s="209">
        <f>ROUND(I2880*H2880,3)</f>
        <v>0</v>
      </c>
      <c r="K2880" s="211"/>
      <c r="L2880" s="212"/>
      <c r="M2880" s="213" t="s">
        <v>1</v>
      </c>
      <c r="N2880" s="214" t="s">
        <v>42</v>
      </c>
      <c r="O2880" s="59"/>
      <c r="P2880" s="168">
        <f>O2880*H2880</f>
        <v>0</v>
      </c>
      <c r="Q2880" s="168">
        <v>0</v>
      </c>
      <c r="R2880" s="168">
        <f>Q2880*H2880</f>
        <v>0</v>
      </c>
      <c r="S2880" s="168">
        <v>0</v>
      </c>
      <c r="T2880" s="169">
        <f>S2880*H2880</f>
        <v>0</v>
      </c>
      <c r="U2880" s="33"/>
      <c r="V2880" s="33"/>
      <c r="W2880" s="33"/>
      <c r="X2880" s="33"/>
      <c r="Y2880" s="33"/>
      <c r="Z2880" s="33"/>
      <c r="AA2880" s="33"/>
      <c r="AB2880" s="33"/>
      <c r="AC2880" s="33"/>
      <c r="AD2880" s="33"/>
      <c r="AE2880" s="33"/>
      <c r="AR2880" s="170" t="s">
        <v>189</v>
      </c>
      <c r="AT2880" s="170" t="s">
        <v>368</v>
      </c>
      <c r="AU2880" s="170" t="s">
        <v>157</v>
      </c>
      <c r="AY2880" s="18" t="s">
        <v>150</v>
      </c>
      <c r="BE2880" s="171">
        <f>IF(N2880="základná",J2880,0)</f>
        <v>0</v>
      </c>
      <c r="BF2880" s="171">
        <f>IF(N2880="znížená",J2880,0)</f>
        <v>0</v>
      </c>
      <c r="BG2880" s="171">
        <f>IF(N2880="zákl. prenesená",J2880,0)</f>
        <v>0</v>
      </c>
      <c r="BH2880" s="171">
        <f>IF(N2880="zníž. prenesená",J2880,0)</f>
        <v>0</v>
      </c>
      <c r="BI2880" s="171">
        <f>IF(N2880="nulová",J2880,0)</f>
        <v>0</v>
      </c>
      <c r="BJ2880" s="18" t="s">
        <v>157</v>
      </c>
      <c r="BK2880" s="172">
        <f>ROUND(I2880*H2880,3)</f>
        <v>0</v>
      </c>
      <c r="BL2880" s="18" t="s">
        <v>156</v>
      </c>
      <c r="BM2880" s="170" t="s">
        <v>3517</v>
      </c>
    </row>
    <row r="2881" spans="1:65" s="13" customFormat="1" ht="11.25">
      <c r="B2881" s="173"/>
      <c r="D2881" s="174" t="s">
        <v>167</v>
      </c>
      <c r="E2881" s="175" t="s">
        <v>1</v>
      </c>
      <c r="F2881" s="176" t="s">
        <v>3177</v>
      </c>
      <c r="H2881" s="175" t="s">
        <v>1</v>
      </c>
      <c r="I2881" s="177"/>
      <c r="L2881" s="173"/>
      <c r="M2881" s="178"/>
      <c r="N2881" s="179"/>
      <c r="O2881" s="179"/>
      <c r="P2881" s="179"/>
      <c r="Q2881" s="179"/>
      <c r="R2881" s="179"/>
      <c r="S2881" s="179"/>
      <c r="T2881" s="180"/>
      <c r="AT2881" s="175" t="s">
        <v>167</v>
      </c>
      <c r="AU2881" s="175" t="s">
        <v>157</v>
      </c>
      <c r="AV2881" s="13" t="s">
        <v>81</v>
      </c>
      <c r="AW2881" s="13" t="s">
        <v>30</v>
      </c>
      <c r="AX2881" s="13" t="s">
        <v>76</v>
      </c>
      <c r="AY2881" s="175" t="s">
        <v>150</v>
      </c>
    </row>
    <row r="2882" spans="1:65" s="13" customFormat="1" ht="11.25">
      <c r="B2882" s="173"/>
      <c r="D2882" s="174" t="s">
        <v>167</v>
      </c>
      <c r="E2882" s="175" t="s">
        <v>1</v>
      </c>
      <c r="F2882" s="176" t="s">
        <v>3178</v>
      </c>
      <c r="H2882" s="175" t="s">
        <v>1</v>
      </c>
      <c r="I2882" s="177"/>
      <c r="L2882" s="173"/>
      <c r="M2882" s="178"/>
      <c r="N2882" s="179"/>
      <c r="O2882" s="179"/>
      <c r="P2882" s="179"/>
      <c r="Q2882" s="179"/>
      <c r="R2882" s="179"/>
      <c r="S2882" s="179"/>
      <c r="T2882" s="180"/>
      <c r="AT2882" s="175" t="s">
        <v>167</v>
      </c>
      <c r="AU2882" s="175" t="s">
        <v>157</v>
      </c>
      <c r="AV2882" s="13" t="s">
        <v>81</v>
      </c>
      <c r="AW2882" s="13" t="s">
        <v>30</v>
      </c>
      <c r="AX2882" s="13" t="s">
        <v>76</v>
      </c>
      <c r="AY2882" s="175" t="s">
        <v>150</v>
      </c>
    </row>
    <row r="2883" spans="1:65" s="13" customFormat="1" ht="11.25">
      <c r="B2883" s="173"/>
      <c r="D2883" s="174" t="s">
        <v>167</v>
      </c>
      <c r="E2883" s="175" t="s">
        <v>1</v>
      </c>
      <c r="F2883" s="176" t="s">
        <v>3172</v>
      </c>
      <c r="H2883" s="175" t="s">
        <v>1</v>
      </c>
      <c r="I2883" s="177"/>
      <c r="L2883" s="173"/>
      <c r="M2883" s="178"/>
      <c r="N2883" s="179"/>
      <c r="O2883" s="179"/>
      <c r="P2883" s="179"/>
      <c r="Q2883" s="179"/>
      <c r="R2883" s="179"/>
      <c r="S2883" s="179"/>
      <c r="T2883" s="180"/>
      <c r="AT2883" s="175" t="s">
        <v>167</v>
      </c>
      <c r="AU2883" s="175" t="s">
        <v>157</v>
      </c>
      <c r="AV2883" s="13" t="s">
        <v>81</v>
      </c>
      <c r="AW2883" s="13" t="s">
        <v>30</v>
      </c>
      <c r="AX2883" s="13" t="s">
        <v>76</v>
      </c>
      <c r="AY2883" s="175" t="s">
        <v>150</v>
      </c>
    </row>
    <row r="2884" spans="1:65" s="14" customFormat="1" ht="11.25">
      <c r="B2884" s="181"/>
      <c r="D2884" s="174" t="s">
        <v>167</v>
      </c>
      <c r="E2884" s="182" t="s">
        <v>1</v>
      </c>
      <c r="F2884" s="183" t="s">
        <v>81</v>
      </c>
      <c r="H2884" s="184">
        <v>1</v>
      </c>
      <c r="I2884" s="185"/>
      <c r="L2884" s="181"/>
      <c r="M2884" s="186"/>
      <c r="N2884" s="187"/>
      <c r="O2884" s="187"/>
      <c r="P2884" s="187"/>
      <c r="Q2884" s="187"/>
      <c r="R2884" s="187"/>
      <c r="S2884" s="187"/>
      <c r="T2884" s="188"/>
      <c r="AT2884" s="182" t="s">
        <v>167</v>
      </c>
      <c r="AU2884" s="182" t="s">
        <v>157</v>
      </c>
      <c r="AV2884" s="14" t="s">
        <v>157</v>
      </c>
      <c r="AW2884" s="14" t="s">
        <v>30</v>
      </c>
      <c r="AX2884" s="14" t="s">
        <v>81</v>
      </c>
      <c r="AY2884" s="182" t="s">
        <v>150</v>
      </c>
    </row>
    <row r="2885" spans="1:65" s="2" customFormat="1" ht="24" customHeight="1">
      <c r="A2885" s="33"/>
      <c r="B2885" s="158"/>
      <c r="C2885" s="205" t="s">
        <v>3518</v>
      </c>
      <c r="D2885" s="205" t="s">
        <v>368</v>
      </c>
      <c r="E2885" s="206" t="s">
        <v>3180</v>
      </c>
      <c r="F2885" s="207" t="s">
        <v>3181</v>
      </c>
      <c r="G2885" s="208" t="s">
        <v>2346</v>
      </c>
      <c r="H2885" s="209">
        <v>3</v>
      </c>
      <c r="I2885" s="210"/>
      <c r="J2885" s="209">
        <f>ROUND(I2885*H2885,3)</f>
        <v>0</v>
      </c>
      <c r="K2885" s="211"/>
      <c r="L2885" s="212"/>
      <c r="M2885" s="213" t="s">
        <v>1</v>
      </c>
      <c r="N2885" s="214" t="s">
        <v>42</v>
      </c>
      <c r="O2885" s="59"/>
      <c r="P2885" s="168">
        <f>O2885*H2885</f>
        <v>0</v>
      </c>
      <c r="Q2885" s="168">
        <v>0</v>
      </c>
      <c r="R2885" s="168">
        <f>Q2885*H2885</f>
        <v>0</v>
      </c>
      <c r="S2885" s="168">
        <v>0</v>
      </c>
      <c r="T2885" s="169">
        <f>S2885*H2885</f>
        <v>0</v>
      </c>
      <c r="U2885" s="33"/>
      <c r="V2885" s="33"/>
      <c r="W2885" s="33"/>
      <c r="X2885" s="33"/>
      <c r="Y2885" s="33"/>
      <c r="Z2885" s="33"/>
      <c r="AA2885" s="33"/>
      <c r="AB2885" s="33"/>
      <c r="AC2885" s="33"/>
      <c r="AD2885" s="33"/>
      <c r="AE2885" s="33"/>
      <c r="AR2885" s="170" t="s">
        <v>189</v>
      </c>
      <c r="AT2885" s="170" t="s">
        <v>368</v>
      </c>
      <c r="AU2885" s="170" t="s">
        <v>157</v>
      </c>
      <c r="AY2885" s="18" t="s">
        <v>150</v>
      </c>
      <c r="BE2885" s="171">
        <f>IF(N2885="základná",J2885,0)</f>
        <v>0</v>
      </c>
      <c r="BF2885" s="171">
        <f>IF(N2885="znížená",J2885,0)</f>
        <v>0</v>
      </c>
      <c r="BG2885" s="171">
        <f>IF(N2885="zákl. prenesená",J2885,0)</f>
        <v>0</v>
      </c>
      <c r="BH2885" s="171">
        <f>IF(N2885="zníž. prenesená",J2885,0)</f>
        <v>0</v>
      </c>
      <c r="BI2885" s="171">
        <f>IF(N2885="nulová",J2885,0)</f>
        <v>0</v>
      </c>
      <c r="BJ2885" s="18" t="s">
        <v>157</v>
      </c>
      <c r="BK2885" s="172">
        <f>ROUND(I2885*H2885,3)</f>
        <v>0</v>
      </c>
      <c r="BL2885" s="18" t="s">
        <v>156</v>
      </c>
      <c r="BM2885" s="170" t="s">
        <v>3519</v>
      </c>
    </row>
    <row r="2886" spans="1:65" s="2" customFormat="1" ht="24" customHeight="1">
      <c r="A2886" s="33"/>
      <c r="B2886" s="158"/>
      <c r="C2886" s="205" t="s">
        <v>3520</v>
      </c>
      <c r="D2886" s="205" t="s">
        <v>368</v>
      </c>
      <c r="E2886" s="206" t="s">
        <v>3184</v>
      </c>
      <c r="F2886" s="207" t="s">
        <v>3185</v>
      </c>
      <c r="G2886" s="208" t="s">
        <v>2346</v>
      </c>
      <c r="H2886" s="209">
        <v>1</v>
      </c>
      <c r="I2886" s="210"/>
      <c r="J2886" s="209">
        <f>ROUND(I2886*H2886,3)</f>
        <v>0</v>
      </c>
      <c r="K2886" s="211"/>
      <c r="L2886" s="212"/>
      <c r="M2886" s="213" t="s">
        <v>1</v>
      </c>
      <c r="N2886" s="214" t="s">
        <v>42</v>
      </c>
      <c r="O2886" s="59"/>
      <c r="P2886" s="168">
        <f>O2886*H2886</f>
        <v>0</v>
      </c>
      <c r="Q2886" s="168">
        <v>0</v>
      </c>
      <c r="R2886" s="168">
        <f>Q2886*H2886</f>
        <v>0</v>
      </c>
      <c r="S2886" s="168">
        <v>0</v>
      </c>
      <c r="T2886" s="169">
        <f>S2886*H2886</f>
        <v>0</v>
      </c>
      <c r="U2886" s="33"/>
      <c r="V2886" s="33"/>
      <c r="W2886" s="33"/>
      <c r="X2886" s="33"/>
      <c r="Y2886" s="33"/>
      <c r="Z2886" s="33"/>
      <c r="AA2886" s="33"/>
      <c r="AB2886" s="33"/>
      <c r="AC2886" s="33"/>
      <c r="AD2886" s="33"/>
      <c r="AE2886" s="33"/>
      <c r="AR2886" s="170" t="s">
        <v>189</v>
      </c>
      <c r="AT2886" s="170" t="s">
        <v>368</v>
      </c>
      <c r="AU2886" s="170" t="s">
        <v>157</v>
      </c>
      <c r="AY2886" s="18" t="s">
        <v>150</v>
      </c>
      <c r="BE2886" s="171">
        <f>IF(N2886="základná",J2886,0)</f>
        <v>0</v>
      </c>
      <c r="BF2886" s="171">
        <f>IF(N2886="znížená",J2886,0)</f>
        <v>0</v>
      </c>
      <c r="BG2886" s="171">
        <f>IF(N2886="zákl. prenesená",J2886,0)</f>
        <v>0</v>
      </c>
      <c r="BH2886" s="171">
        <f>IF(N2886="zníž. prenesená",J2886,0)</f>
        <v>0</v>
      </c>
      <c r="BI2886" s="171">
        <f>IF(N2886="nulová",J2886,0)</f>
        <v>0</v>
      </c>
      <c r="BJ2886" s="18" t="s">
        <v>157</v>
      </c>
      <c r="BK2886" s="172">
        <f>ROUND(I2886*H2886,3)</f>
        <v>0</v>
      </c>
      <c r="BL2886" s="18" t="s">
        <v>156</v>
      </c>
      <c r="BM2886" s="170" t="s">
        <v>3521</v>
      </c>
    </row>
    <row r="2887" spans="1:65" s="2" customFormat="1" ht="16.5" customHeight="1">
      <c r="A2887" s="33"/>
      <c r="B2887" s="158"/>
      <c r="C2887" s="205" t="s">
        <v>3522</v>
      </c>
      <c r="D2887" s="205" t="s">
        <v>368</v>
      </c>
      <c r="E2887" s="206" t="s">
        <v>3188</v>
      </c>
      <c r="F2887" s="207" t="s">
        <v>3189</v>
      </c>
      <c r="G2887" s="208" t="s">
        <v>2346</v>
      </c>
      <c r="H2887" s="209">
        <v>1</v>
      </c>
      <c r="I2887" s="210"/>
      <c r="J2887" s="209">
        <f>ROUND(I2887*H2887,3)</f>
        <v>0</v>
      </c>
      <c r="K2887" s="211"/>
      <c r="L2887" s="212"/>
      <c r="M2887" s="213" t="s">
        <v>1</v>
      </c>
      <c r="N2887" s="214" t="s">
        <v>42</v>
      </c>
      <c r="O2887" s="59"/>
      <c r="P2887" s="168">
        <f>O2887*H2887</f>
        <v>0</v>
      </c>
      <c r="Q2887" s="168">
        <v>0</v>
      </c>
      <c r="R2887" s="168">
        <f>Q2887*H2887</f>
        <v>0</v>
      </c>
      <c r="S2887" s="168">
        <v>0</v>
      </c>
      <c r="T2887" s="169">
        <f>S2887*H2887</f>
        <v>0</v>
      </c>
      <c r="U2887" s="33"/>
      <c r="V2887" s="33"/>
      <c r="W2887" s="33"/>
      <c r="X2887" s="33"/>
      <c r="Y2887" s="33"/>
      <c r="Z2887" s="33"/>
      <c r="AA2887" s="33"/>
      <c r="AB2887" s="33"/>
      <c r="AC2887" s="33"/>
      <c r="AD2887" s="33"/>
      <c r="AE2887" s="33"/>
      <c r="AR2887" s="170" t="s">
        <v>189</v>
      </c>
      <c r="AT2887" s="170" t="s">
        <v>368</v>
      </c>
      <c r="AU2887" s="170" t="s">
        <v>157</v>
      </c>
      <c r="AY2887" s="18" t="s">
        <v>150</v>
      </c>
      <c r="BE2887" s="171">
        <f>IF(N2887="základná",J2887,0)</f>
        <v>0</v>
      </c>
      <c r="BF2887" s="171">
        <f>IF(N2887="znížená",J2887,0)</f>
        <v>0</v>
      </c>
      <c r="BG2887" s="171">
        <f>IF(N2887="zákl. prenesená",J2887,0)</f>
        <v>0</v>
      </c>
      <c r="BH2887" s="171">
        <f>IF(N2887="zníž. prenesená",J2887,0)</f>
        <v>0</v>
      </c>
      <c r="BI2887" s="171">
        <f>IF(N2887="nulová",J2887,0)</f>
        <v>0</v>
      </c>
      <c r="BJ2887" s="18" t="s">
        <v>157</v>
      </c>
      <c r="BK2887" s="172">
        <f>ROUND(I2887*H2887,3)</f>
        <v>0</v>
      </c>
      <c r="BL2887" s="18" t="s">
        <v>156</v>
      </c>
      <c r="BM2887" s="170" t="s">
        <v>3523</v>
      </c>
    </row>
    <row r="2888" spans="1:65" s="13" customFormat="1" ht="11.25">
      <c r="B2888" s="173"/>
      <c r="D2888" s="174" t="s">
        <v>167</v>
      </c>
      <c r="E2888" s="175" t="s">
        <v>1</v>
      </c>
      <c r="F2888" s="176" t="s">
        <v>3191</v>
      </c>
      <c r="H2888" s="175" t="s">
        <v>1</v>
      </c>
      <c r="I2888" s="177"/>
      <c r="L2888" s="173"/>
      <c r="M2888" s="178"/>
      <c r="N2888" s="179"/>
      <c r="O2888" s="179"/>
      <c r="P2888" s="179"/>
      <c r="Q2888" s="179"/>
      <c r="R2888" s="179"/>
      <c r="S2888" s="179"/>
      <c r="T2888" s="180"/>
      <c r="AT2888" s="175" t="s">
        <v>167</v>
      </c>
      <c r="AU2888" s="175" t="s">
        <v>157</v>
      </c>
      <c r="AV2888" s="13" t="s">
        <v>81</v>
      </c>
      <c r="AW2888" s="13" t="s">
        <v>30</v>
      </c>
      <c r="AX2888" s="13" t="s">
        <v>76</v>
      </c>
      <c r="AY2888" s="175" t="s">
        <v>150</v>
      </c>
    </row>
    <row r="2889" spans="1:65" s="13" customFormat="1" ht="11.25">
      <c r="B2889" s="173"/>
      <c r="D2889" s="174" t="s">
        <v>167</v>
      </c>
      <c r="E2889" s="175" t="s">
        <v>1</v>
      </c>
      <c r="F2889" s="176" t="s">
        <v>3192</v>
      </c>
      <c r="H2889" s="175" t="s">
        <v>1</v>
      </c>
      <c r="I2889" s="177"/>
      <c r="L2889" s="173"/>
      <c r="M2889" s="178"/>
      <c r="N2889" s="179"/>
      <c r="O2889" s="179"/>
      <c r="P2889" s="179"/>
      <c r="Q2889" s="179"/>
      <c r="R2889" s="179"/>
      <c r="S2889" s="179"/>
      <c r="T2889" s="180"/>
      <c r="AT2889" s="175" t="s">
        <v>167</v>
      </c>
      <c r="AU2889" s="175" t="s">
        <v>157</v>
      </c>
      <c r="AV2889" s="13" t="s">
        <v>81</v>
      </c>
      <c r="AW2889" s="13" t="s">
        <v>30</v>
      </c>
      <c r="AX2889" s="13" t="s">
        <v>76</v>
      </c>
      <c r="AY2889" s="175" t="s">
        <v>150</v>
      </c>
    </row>
    <row r="2890" spans="1:65" s="13" customFormat="1" ht="11.25">
      <c r="B2890" s="173"/>
      <c r="D2890" s="174" t="s">
        <v>167</v>
      </c>
      <c r="E2890" s="175" t="s">
        <v>1</v>
      </c>
      <c r="F2890" s="176" t="s">
        <v>3193</v>
      </c>
      <c r="H2890" s="175" t="s">
        <v>1</v>
      </c>
      <c r="I2890" s="177"/>
      <c r="L2890" s="173"/>
      <c r="M2890" s="178"/>
      <c r="N2890" s="179"/>
      <c r="O2890" s="179"/>
      <c r="P2890" s="179"/>
      <c r="Q2890" s="179"/>
      <c r="R2890" s="179"/>
      <c r="S2890" s="179"/>
      <c r="T2890" s="180"/>
      <c r="AT2890" s="175" t="s">
        <v>167</v>
      </c>
      <c r="AU2890" s="175" t="s">
        <v>157</v>
      </c>
      <c r="AV2890" s="13" t="s">
        <v>81</v>
      </c>
      <c r="AW2890" s="13" t="s">
        <v>30</v>
      </c>
      <c r="AX2890" s="13" t="s">
        <v>76</v>
      </c>
      <c r="AY2890" s="175" t="s">
        <v>150</v>
      </c>
    </row>
    <row r="2891" spans="1:65" s="13" customFormat="1" ht="11.25">
      <c r="B2891" s="173"/>
      <c r="D2891" s="174" t="s">
        <v>167</v>
      </c>
      <c r="E2891" s="175" t="s">
        <v>1</v>
      </c>
      <c r="F2891" s="176" t="s">
        <v>3194</v>
      </c>
      <c r="H2891" s="175" t="s">
        <v>1</v>
      </c>
      <c r="I2891" s="177"/>
      <c r="L2891" s="173"/>
      <c r="M2891" s="178"/>
      <c r="N2891" s="179"/>
      <c r="O2891" s="179"/>
      <c r="P2891" s="179"/>
      <c r="Q2891" s="179"/>
      <c r="R2891" s="179"/>
      <c r="S2891" s="179"/>
      <c r="T2891" s="180"/>
      <c r="AT2891" s="175" t="s">
        <v>167</v>
      </c>
      <c r="AU2891" s="175" t="s">
        <v>157</v>
      </c>
      <c r="AV2891" s="13" t="s">
        <v>81</v>
      </c>
      <c r="AW2891" s="13" t="s">
        <v>30</v>
      </c>
      <c r="AX2891" s="13" t="s">
        <v>76</v>
      </c>
      <c r="AY2891" s="175" t="s">
        <v>150</v>
      </c>
    </row>
    <row r="2892" spans="1:65" s="14" customFormat="1" ht="11.25">
      <c r="B2892" s="181"/>
      <c r="D2892" s="174" t="s">
        <v>167</v>
      </c>
      <c r="E2892" s="182" t="s">
        <v>1</v>
      </c>
      <c r="F2892" s="183" t="s">
        <v>81</v>
      </c>
      <c r="H2892" s="184">
        <v>1</v>
      </c>
      <c r="I2892" s="185"/>
      <c r="L2892" s="181"/>
      <c r="M2892" s="186"/>
      <c r="N2892" s="187"/>
      <c r="O2892" s="187"/>
      <c r="P2892" s="187"/>
      <c r="Q2892" s="187"/>
      <c r="R2892" s="187"/>
      <c r="S2892" s="187"/>
      <c r="T2892" s="188"/>
      <c r="AT2892" s="182" t="s">
        <v>167</v>
      </c>
      <c r="AU2892" s="182" t="s">
        <v>157</v>
      </c>
      <c r="AV2892" s="14" t="s">
        <v>157</v>
      </c>
      <c r="AW2892" s="14" t="s">
        <v>30</v>
      </c>
      <c r="AX2892" s="14" t="s">
        <v>81</v>
      </c>
      <c r="AY2892" s="182" t="s">
        <v>150</v>
      </c>
    </row>
    <row r="2893" spans="1:65" s="2" customFormat="1" ht="16.5" customHeight="1">
      <c r="A2893" s="33"/>
      <c r="B2893" s="158"/>
      <c r="C2893" s="205" t="s">
        <v>3524</v>
      </c>
      <c r="D2893" s="205" t="s">
        <v>368</v>
      </c>
      <c r="E2893" s="206" t="s">
        <v>3196</v>
      </c>
      <c r="F2893" s="207" t="s">
        <v>3197</v>
      </c>
      <c r="G2893" s="208" t="s">
        <v>2346</v>
      </c>
      <c r="H2893" s="209">
        <v>5</v>
      </c>
      <c r="I2893" s="210"/>
      <c r="J2893" s="209">
        <f>ROUND(I2893*H2893,3)</f>
        <v>0</v>
      </c>
      <c r="K2893" s="211"/>
      <c r="L2893" s="212"/>
      <c r="M2893" s="213" t="s">
        <v>1</v>
      </c>
      <c r="N2893" s="214" t="s">
        <v>42</v>
      </c>
      <c r="O2893" s="59"/>
      <c r="P2893" s="168">
        <f>O2893*H2893</f>
        <v>0</v>
      </c>
      <c r="Q2893" s="168">
        <v>0</v>
      </c>
      <c r="R2893" s="168">
        <f>Q2893*H2893</f>
        <v>0</v>
      </c>
      <c r="S2893" s="168">
        <v>0</v>
      </c>
      <c r="T2893" s="169">
        <f>S2893*H2893</f>
        <v>0</v>
      </c>
      <c r="U2893" s="33"/>
      <c r="V2893" s="33"/>
      <c r="W2893" s="33"/>
      <c r="X2893" s="33"/>
      <c r="Y2893" s="33"/>
      <c r="Z2893" s="33"/>
      <c r="AA2893" s="33"/>
      <c r="AB2893" s="33"/>
      <c r="AC2893" s="33"/>
      <c r="AD2893" s="33"/>
      <c r="AE2893" s="33"/>
      <c r="AR2893" s="170" t="s">
        <v>189</v>
      </c>
      <c r="AT2893" s="170" t="s">
        <v>368</v>
      </c>
      <c r="AU2893" s="170" t="s">
        <v>157</v>
      </c>
      <c r="AY2893" s="18" t="s">
        <v>150</v>
      </c>
      <c r="BE2893" s="171">
        <f>IF(N2893="základná",J2893,0)</f>
        <v>0</v>
      </c>
      <c r="BF2893" s="171">
        <f>IF(N2893="znížená",J2893,0)</f>
        <v>0</v>
      </c>
      <c r="BG2893" s="171">
        <f>IF(N2893="zákl. prenesená",J2893,0)</f>
        <v>0</v>
      </c>
      <c r="BH2893" s="171">
        <f>IF(N2893="zníž. prenesená",J2893,0)</f>
        <v>0</v>
      </c>
      <c r="BI2893" s="171">
        <f>IF(N2893="nulová",J2893,0)</f>
        <v>0</v>
      </c>
      <c r="BJ2893" s="18" t="s">
        <v>157</v>
      </c>
      <c r="BK2893" s="172">
        <f>ROUND(I2893*H2893,3)</f>
        <v>0</v>
      </c>
      <c r="BL2893" s="18" t="s">
        <v>156</v>
      </c>
      <c r="BM2893" s="170" t="s">
        <v>3525</v>
      </c>
    </row>
    <row r="2894" spans="1:65" s="13" customFormat="1" ht="11.25">
      <c r="B2894" s="173"/>
      <c r="D2894" s="174" t="s">
        <v>167</v>
      </c>
      <c r="E2894" s="175" t="s">
        <v>1</v>
      </c>
      <c r="F2894" s="176" t="s">
        <v>3199</v>
      </c>
      <c r="H2894" s="175" t="s">
        <v>1</v>
      </c>
      <c r="I2894" s="177"/>
      <c r="L2894" s="173"/>
      <c r="M2894" s="178"/>
      <c r="N2894" s="179"/>
      <c r="O2894" s="179"/>
      <c r="P2894" s="179"/>
      <c r="Q2894" s="179"/>
      <c r="R2894" s="179"/>
      <c r="S2894" s="179"/>
      <c r="T2894" s="180"/>
      <c r="AT2894" s="175" t="s">
        <v>167</v>
      </c>
      <c r="AU2894" s="175" t="s">
        <v>157</v>
      </c>
      <c r="AV2894" s="13" t="s">
        <v>81</v>
      </c>
      <c r="AW2894" s="13" t="s">
        <v>30</v>
      </c>
      <c r="AX2894" s="13" t="s">
        <v>76</v>
      </c>
      <c r="AY2894" s="175" t="s">
        <v>150</v>
      </c>
    </row>
    <row r="2895" spans="1:65" s="13" customFormat="1" ht="11.25">
      <c r="B2895" s="173"/>
      <c r="D2895" s="174" t="s">
        <v>167</v>
      </c>
      <c r="E2895" s="175" t="s">
        <v>1</v>
      </c>
      <c r="F2895" s="176" t="s">
        <v>3200</v>
      </c>
      <c r="H2895" s="175" t="s">
        <v>1</v>
      </c>
      <c r="I2895" s="177"/>
      <c r="L2895" s="173"/>
      <c r="M2895" s="178"/>
      <c r="N2895" s="179"/>
      <c r="O2895" s="179"/>
      <c r="P2895" s="179"/>
      <c r="Q2895" s="179"/>
      <c r="R2895" s="179"/>
      <c r="S2895" s="179"/>
      <c r="T2895" s="180"/>
      <c r="AT2895" s="175" t="s">
        <v>167</v>
      </c>
      <c r="AU2895" s="175" t="s">
        <v>157</v>
      </c>
      <c r="AV2895" s="13" t="s">
        <v>81</v>
      </c>
      <c r="AW2895" s="13" t="s">
        <v>30</v>
      </c>
      <c r="AX2895" s="13" t="s">
        <v>76</v>
      </c>
      <c r="AY2895" s="175" t="s">
        <v>150</v>
      </c>
    </row>
    <row r="2896" spans="1:65" s="13" customFormat="1" ht="11.25">
      <c r="B2896" s="173"/>
      <c r="D2896" s="174" t="s">
        <v>167</v>
      </c>
      <c r="E2896" s="175" t="s">
        <v>1</v>
      </c>
      <c r="F2896" s="176" t="s">
        <v>3201</v>
      </c>
      <c r="H2896" s="175" t="s">
        <v>1</v>
      </c>
      <c r="I2896" s="177"/>
      <c r="L2896" s="173"/>
      <c r="M2896" s="178"/>
      <c r="N2896" s="179"/>
      <c r="O2896" s="179"/>
      <c r="P2896" s="179"/>
      <c r="Q2896" s="179"/>
      <c r="R2896" s="179"/>
      <c r="S2896" s="179"/>
      <c r="T2896" s="180"/>
      <c r="AT2896" s="175" t="s">
        <v>167</v>
      </c>
      <c r="AU2896" s="175" t="s">
        <v>157</v>
      </c>
      <c r="AV2896" s="13" t="s">
        <v>81</v>
      </c>
      <c r="AW2896" s="13" t="s">
        <v>30</v>
      </c>
      <c r="AX2896" s="13" t="s">
        <v>76</v>
      </c>
      <c r="AY2896" s="175" t="s">
        <v>150</v>
      </c>
    </row>
    <row r="2897" spans="1:65" s="13" customFormat="1" ht="11.25">
      <c r="B2897" s="173"/>
      <c r="D2897" s="174" t="s">
        <v>167</v>
      </c>
      <c r="E2897" s="175" t="s">
        <v>1</v>
      </c>
      <c r="F2897" s="176" t="s">
        <v>3202</v>
      </c>
      <c r="H2897" s="175" t="s">
        <v>1</v>
      </c>
      <c r="I2897" s="177"/>
      <c r="L2897" s="173"/>
      <c r="M2897" s="178"/>
      <c r="N2897" s="179"/>
      <c r="O2897" s="179"/>
      <c r="P2897" s="179"/>
      <c r="Q2897" s="179"/>
      <c r="R2897" s="179"/>
      <c r="S2897" s="179"/>
      <c r="T2897" s="180"/>
      <c r="AT2897" s="175" t="s">
        <v>167</v>
      </c>
      <c r="AU2897" s="175" t="s">
        <v>157</v>
      </c>
      <c r="AV2897" s="13" t="s">
        <v>81</v>
      </c>
      <c r="AW2897" s="13" t="s">
        <v>30</v>
      </c>
      <c r="AX2897" s="13" t="s">
        <v>76</v>
      </c>
      <c r="AY2897" s="175" t="s">
        <v>150</v>
      </c>
    </row>
    <row r="2898" spans="1:65" s="14" customFormat="1" ht="11.25">
      <c r="B2898" s="181"/>
      <c r="D2898" s="174" t="s">
        <v>167</v>
      </c>
      <c r="E2898" s="182" t="s">
        <v>1</v>
      </c>
      <c r="F2898" s="183" t="s">
        <v>177</v>
      </c>
      <c r="H2898" s="184">
        <v>5</v>
      </c>
      <c r="I2898" s="185"/>
      <c r="L2898" s="181"/>
      <c r="M2898" s="186"/>
      <c r="N2898" s="187"/>
      <c r="O2898" s="187"/>
      <c r="P2898" s="187"/>
      <c r="Q2898" s="187"/>
      <c r="R2898" s="187"/>
      <c r="S2898" s="187"/>
      <c r="T2898" s="188"/>
      <c r="AT2898" s="182" t="s">
        <v>167</v>
      </c>
      <c r="AU2898" s="182" t="s">
        <v>157</v>
      </c>
      <c r="AV2898" s="14" t="s">
        <v>157</v>
      </c>
      <c r="AW2898" s="14" t="s">
        <v>30</v>
      </c>
      <c r="AX2898" s="14" t="s">
        <v>81</v>
      </c>
      <c r="AY2898" s="182" t="s">
        <v>150</v>
      </c>
    </row>
    <row r="2899" spans="1:65" s="2" customFormat="1" ht="16.5" customHeight="1">
      <c r="A2899" s="33"/>
      <c r="B2899" s="158"/>
      <c r="C2899" s="205" t="s">
        <v>3526</v>
      </c>
      <c r="D2899" s="205" t="s">
        <v>368</v>
      </c>
      <c r="E2899" s="206" t="s">
        <v>3204</v>
      </c>
      <c r="F2899" s="207" t="s">
        <v>3205</v>
      </c>
      <c r="G2899" s="208" t="s">
        <v>2346</v>
      </c>
      <c r="H2899" s="209">
        <v>5</v>
      </c>
      <c r="I2899" s="210"/>
      <c r="J2899" s="209">
        <f>ROUND(I2899*H2899,3)</f>
        <v>0</v>
      </c>
      <c r="K2899" s="211"/>
      <c r="L2899" s="212"/>
      <c r="M2899" s="213" t="s">
        <v>1</v>
      </c>
      <c r="N2899" s="214" t="s">
        <v>42</v>
      </c>
      <c r="O2899" s="59"/>
      <c r="P2899" s="168">
        <f>O2899*H2899</f>
        <v>0</v>
      </c>
      <c r="Q2899" s="168">
        <v>0</v>
      </c>
      <c r="R2899" s="168">
        <f>Q2899*H2899</f>
        <v>0</v>
      </c>
      <c r="S2899" s="168">
        <v>0</v>
      </c>
      <c r="T2899" s="169">
        <f>S2899*H2899</f>
        <v>0</v>
      </c>
      <c r="U2899" s="33"/>
      <c r="V2899" s="33"/>
      <c r="W2899" s="33"/>
      <c r="X2899" s="33"/>
      <c r="Y2899" s="33"/>
      <c r="Z2899" s="33"/>
      <c r="AA2899" s="33"/>
      <c r="AB2899" s="33"/>
      <c r="AC2899" s="33"/>
      <c r="AD2899" s="33"/>
      <c r="AE2899" s="33"/>
      <c r="AR2899" s="170" t="s">
        <v>189</v>
      </c>
      <c r="AT2899" s="170" t="s">
        <v>368</v>
      </c>
      <c r="AU2899" s="170" t="s">
        <v>157</v>
      </c>
      <c r="AY2899" s="18" t="s">
        <v>150</v>
      </c>
      <c r="BE2899" s="171">
        <f>IF(N2899="základná",J2899,0)</f>
        <v>0</v>
      </c>
      <c r="BF2899" s="171">
        <f>IF(N2899="znížená",J2899,0)</f>
        <v>0</v>
      </c>
      <c r="BG2899" s="171">
        <f>IF(N2899="zákl. prenesená",J2899,0)</f>
        <v>0</v>
      </c>
      <c r="BH2899" s="171">
        <f>IF(N2899="zníž. prenesená",J2899,0)</f>
        <v>0</v>
      </c>
      <c r="BI2899" s="171">
        <f>IF(N2899="nulová",J2899,0)</f>
        <v>0</v>
      </c>
      <c r="BJ2899" s="18" t="s">
        <v>157</v>
      </c>
      <c r="BK2899" s="172">
        <f>ROUND(I2899*H2899,3)</f>
        <v>0</v>
      </c>
      <c r="BL2899" s="18" t="s">
        <v>156</v>
      </c>
      <c r="BM2899" s="170" t="s">
        <v>3527</v>
      </c>
    </row>
    <row r="2900" spans="1:65" s="2" customFormat="1" ht="16.5" customHeight="1">
      <c r="A2900" s="33"/>
      <c r="B2900" s="158"/>
      <c r="C2900" s="205" t="s">
        <v>3528</v>
      </c>
      <c r="D2900" s="205" t="s">
        <v>368</v>
      </c>
      <c r="E2900" s="206" t="s">
        <v>3208</v>
      </c>
      <c r="F2900" s="207" t="s">
        <v>3209</v>
      </c>
      <c r="G2900" s="208" t="s">
        <v>2346</v>
      </c>
      <c r="H2900" s="209">
        <v>3</v>
      </c>
      <c r="I2900" s="210"/>
      <c r="J2900" s="209">
        <f>ROUND(I2900*H2900,3)</f>
        <v>0</v>
      </c>
      <c r="K2900" s="211"/>
      <c r="L2900" s="212"/>
      <c r="M2900" s="213" t="s">
        <v>1</v>
      </c>
      <c r="N2900" s="214" t="s">
        <v>42</v>
      </c>
      <c r="O2900" s="59"/>
      <c r="P2900" s="168">
        <f>O2900*H2900</f>
        <v>0</v>
      </c>
      <c r="Q2900" s="168">
        <v>0</v>
      </c>
      <c r="R2900" s="168">
        <f>Q2900*H2900</f>
        <v>0</v>
      </c>
      <c r="S2900" s="168">
        <v>0</v>
      </c>
      <c r="T2900" s="169">
        <f>S2900*H2900</f>
        <v>0</v>
      </c>
      <c r="U2900" s="33"/>
      <c r="V2900" s="33"/>
      <c r="W2900" s="33"/>
      <c r="X2900" s="33"/>
      <c r="Y2900" s="33"/>
      <c r="Z2900" s="33"/>
      <c r="AA2900" s="33"/>
      <c r="AB2900" s="33"/>
      <c r="AC2900" s="33"/>
      <c r="AD2900" s="33"/>
      <c r="AE2900" s="33"/>
      <c r="AR2900" s="170" t="s">
        <v>189</v>
      </c>
      <c r="AT2900" s="170" t="s">
        <v>368</v>
      </c>
      <c r="AU2900" s="170" t="s">
        <v>157</v>
      </c>
      <c r="AY2900" s="18" t="s">
        <v>150</v>
      </c>
      <c r="BE2900" s="171">
        <f>IF(N2900="základná",J2900,0)</f>
        <v>0</v>
      </c>
      <c r="BF2900" s="171">
        <f>IF(N2900="znížená",J2900,0)</f>
        <v>0</v>
      </c>
      <c r="BG2900" s="171">
        <f>IF(N2900="zákl. prenesená",J2900,0)</f>
        <v>0</v>
      </c>
      <c r="BH2900" s="171">
        <f>IF(N2900="zníž. prenesená",J2900,0)</f>
        <v>0</v>
      </c>
      <c r="BI2900" s="171">
        <f>IF(N2900="nulová",J2900,0)</f>
        <v>0</v>
      </c>
      <c r="BJ2900" s="18" t="s">
        <v>157</v>
      </c>
      <c r="BK2900" s="172">
        <f>ROUND(I2900*H2900,3)</f>
        <v>0</v>
      </c>
      <c r="BL2900" s="18" t="s">
        <v>156</v>
      </c>
      <c r="BM2900" s="170" t="s">
        <v>3529</v>
      </c>
    </row>
    <row r="2901" spans="1:65" s="2" customFormat="1" ht="16.5" customHeight="1">
      <c r="A2901" s="33"/>
      <c r="B2901" s="158"/>
      <c r="C2901" s="205" t="s">
        <v>3530</v>
      </c>
      <c r="D2901" s="205" t="s">
        <v>368</v>
      </c>
      <c r="E2901" s="206" t="s">
        <v>3212</v>
      </c>
      <c r="F2901" s="207" t="s">
        <v>3213</v>
      </c>
      <c r="G2901" s="208" t="s">
        <v>2346</v>
      </c>
      <c r="H2901" s="209">
        <v>1</v>
      </c>
      <c r="I2901" s="210"/>
      <c r="J2901" s="209">
        <f>ROUND(I2901*H2901,3)</f>
        <v>0</v>
      </c>
      <c r="K2901" s="211"/>
      <c r="L2901" s="212"/>
      <c r="M2901" s="213" t="s">
        <v>1</v>
      </c>
      <c r="N2901" s="214" t="s">
        <v>42</v>
      </c>
      <c r="O2901" s="59"/>
      <c r="P2901" s="168">
        <f>O2901*H2901</f>
        <v>0</v>
      </c>
      <c r="Q2901" s="168">
        <v>0</v>
      </c>
      <c r="R2901" s="168">
        <f>Q2901*H2901</f>
        <v>0</v>
      </c>
      <c r="S2901" s="168">
        <v>0</v>
      </c>
      <c r="T2901" s="169">
        <f>S2901*H2901</f>
        <v>0</v>
      </c>
      <c r="U2901" s="33"/>
      <c r="V2901" s="33"/>
      <c r="W2901" s="33"/>
      <c r="X2901" s="33"/>
      <c r="Y2901" s="33"/>
      <c r="Z2901" s="33"/>
      <c r="AA2901" s="33"/>
      <c r="AB2901" s="33"/>
      <c r="AC2901" s="33"/>
      <c r="AD2901" s="33"/>
      <c r="AE2901" s="33"/>
      <c r="AR2901" s="170" t="s">
        <v>189</v>
      </c>
      <c r="AT2901" s="170" t="s">
        <v>368</v>
      </c>
      <c r="AU2901" s="170" t="s">
        <v>157</v>
      </c>
      <c r="AY2901" s="18" t="s">
        <v>150</v>
      </c>
      <c r="BE2901" s="171">
        <f>IF(N2901="základná",J2901,0)</f>
        <v>0</v>
      </c>
      <c r="BF2901" s="171">
        <f>IF(N2901="znížená",J2901,0)</f>
        <v>0</v>
      </c>
      <c r="BG2901" s="171">
        <f>IF(N2901="zákl. prenesená",J2901,0)</f>
        <v>0</v>
      </c>
      <c r="BH2901" s="171">
        <f>IF(N2901="zníž. prenesená",J2901,0)</f>
        <v>0</v>
      </c>
      <c r="BI2901" s="171">
        <f>IF(N2901="nulová",J2901,0)</f>
        <v>0</v>
      </c>
      <c r="BJ2901" s="18" t="s">
        <v>157</v>
      </c>
      <c r="BK2901" s="172">
        <f>ROUND(I2901*H2901,3)</f>
        <v>0</v>
      </c>
      <c r="BL2901" s="18" t="s">
        <v>156</v>
      </c>
      <c r="BM2901" s="170" t="s">
        <v>3531</v>
      </c>
    </row>
    <row r="2902" spans="1:65" s="13" customFormat="1" ht="11.25">
      <c r="B2902" s="173"/>
      <c r="D2902" s="174" t="s">
        <v>167</v>
      </c>
      <c r="E2902" s="175" t="s">
        <v>1</v>
      </c>
      <c r="F2902" s="176" t="s">
        <v>3215</v>
      </c>
      <c r="H2902" s="175" t="s">
        <v>1</v>
      </c>
      <c r="I2902" s="177"/>
      <c r="L2902" s="173"/>
      <c r="M2902" s="178"/>
      <c r="N2902" s="179"/>
      <c r="O2902" s="179"/>
      <c r="P2902" s="179"/>
      <c r="Q2902" s="179"/>
      <c r="R2902" s="179"/>
      <c r="S2902" s="179"/>
      <c r="T2902" s="180"/>
      <c r="AT2902" s="175" t="s">
        <v>167</v>
      </c>
      <c r="AU2902" s="175" t="s">
        <v>157</v>
      </c>
      <c r="AV2902" s="13" t="s">
        <v>81</v>
      </c>
      <c r="AW2902" s="13" t="s">
        <v>30</v>
      </c>
      <c r="AX2902" s="13" t="s">
        <v>76</v>
      </c>
      <c r="AY2902" s="175" t="s">
        <v>150</v>
      </c>
    </row>
    <row r="2903" spans="1:65" s="13" customFormat="1" ht="11.25">
      <c r="B2903" s="173"/>
      <c r="D2903" s="174" t="s">
        <v>167</v>
      </c>
      <c r="E2903" s="175" t="s">
        <v>1</v>
      </c>
      <c r="F2903" s="176" t="s">
        <v>3216</v>
      </c>
      <c r="H2903" s="175" t="s">
        <v>1</v>
      </c>
      <c r="I2903" s="177"/>
      <c r="L2903" s="173"/>
      <c r="M2903" s="178"/>
      <c r="N2903" s="179"/>
      <c r="O2903" s="179"/>
      <c r="P2903" s="179"/>
      <c r="Q2903" s="179"/>
      <c r="R2903" s="179"/>
      <c r="S2903" s="179"/>
      <c r="T2903" s="180"/>
      <c r="AT2903" s="175" t="s">
        <v>167</v>
      </c>
      <c r="AU2903" s="175" t="s">
        <v>157</v>
      </c>
      <c r="AV2903" s="13" t="s">
        <v>81</v>
      </c>
      <c r="AW2903" s="13" t="s">
        <v>30</v>
      </c>
      <c r="AX2903" s="13" t="s">
        <v>76</v>
      </c>
      <c r="AY2903" s="175" t="s">
        <v>150</v>
      </c>
    </row>
    <row r="2904" spans="1:65" s="13" customFormat="1" ht="11.25">
      <c r="B2904" s="173"/>
      <c r="D2904" s="174" t="s">
        <v>167</v>
      </c>
      <c r="E2904" s="175" t="s">
        <v>1</v>
      </c>
      <c r="F2904" s="176" t="s">
        <v>3217</v>
      </c>
      <c r="H2904" s="175" t="s">
        <v>1</v>
      </c>
      <c r="I2904" s="177"/>
      <c r="L2904" s="173"/>
      <c r="M2904" s="178"/>
      <c r="N2904" s="179"/>
      <c r="O2904" s="179"/>
      <c r="P2904" s="179"/>
      <c r="Q2904" s="179"/>
      <c r="R2904" s="179"/>
      <c r="S2904" s="179"/>
      <c r="T2904" s="180"/>
      <c r="AT2904" s="175" t="s">
        <v>167</v>
      </c>
      <c r="AU2904" s="175" t="s">
        <v>157</v>
      </c>
      <c r="AV2904" s="13" t="s">
        <v>81</v>
      </c>
      <c r="AW2904" s="13" t="s">
        <v>30</v>
      </c>
      <c r="AX2904" s="13" t="s">
        <v>76</v>
      </c>
      <c r="AY2904" s="175" t="s">
        <v>150</v>
      </c>
    </row>
    <row r="2905" spans="1:65" s="13" customFormat="1" ht="11.25">
      <c r="B2905" s="173"/>
      <c r="D2905" s="174" t="s">
        <v>167</v>
      </c>
      <c r="E2905" s="175" t="s">
        <v>1</v>
      </c>
      <c r="F2905" s="176" t="s">
        <v>3218</v>
      </c>
      <c r="H2905" s="175" t="s">
        <v>1</v>
      </c>
      <c r="I2905" s="177"/>
      <c r="L2905" s="173"/>
      <c r="M2905" s="178"/>
      <c r="N2905" s="179"/>
      <c r="O2905" s="179"/>
      <c r="P2905" s="179"/>
      <c r="Q2905" s="179"/>
      <c r="R2905" s="179"/>
      <c r="S2905" s="179"/>
      <c r="T2905" s="180"/>
      <c r="AT2905" s="175" t="s">
        <v>167</v>
      </c>
      <c r="AU2905" s="175" t="s">
        <v>157</v>
      </c>
      <c r="AV2905" s="13" t="s">
        <v>81</v>
      </c>
      <c r="AW2905" s="13" t="s">
        <v>30</v>
      </c>
      <c r="AX2905" s="13" t="s">
        <v>76</v>
      </c>
      <c r="AY2905" s="175" t="s">
        <v>150</v>
      </c>
    </row>
    <row r="2906" spans="1:65" s="14" customFormat="1" ht="11.25">
      <c r="B2906" s="181"/>
      <c r="D2906" s="174" t="s">
        <v>167</v>
      </c>
      <c r="E2906" s="182" t="s">
        <v>1</v>
      </c>
      <c r="F2906" s="183" t="s">
        <v>81</v>
      </c>
      <c r="H2906" s="184">
        <v>1</v>
      </c>
      <c r="I2906" s="185"/>
      <c r="L2906" s="181"/>
      <c r="M2906" s="186"/>
      <c r="N2906" s="187"/>
      <c r="O2906" s="187"/>
      <c r="P2906" s="187"/>
      <c r="Q2906" s="187"/>
      <c r="R2906" s="187"/>
      <c r="S2906" s="187"/>
      <c r="T2906" s="188"/>
      <c r="AT2906" s="182" t="s">
        <v>167</v>
      </c>
      <c r="AU2906" s="182" t="s">
        <v>157</v>
      </c>
      <c r="AV2906" s="14" t="s">
        <v>157</v>
      </c>
      <c r="AW2906" s="14" t="s">
        <v>30</v>
      </c>
      <c r="AX2906" s="14" t="s">
        <v>81</v>
      </c>
      <c r="AY2906" s="182" t="s">
        <v>150</v>
      </c>
    </row>
    <row r="2907" spans="1:65" s="2" customFormat="1" ht="16.5" customHeight="1">
      <c r="A2907" s="33"/>
      <c r="B2907" s="158"/>
      <c r="C2907" s="205" t="s">
        <v>3532</v>
      </c>
      <c r="D2907" s="205" t="s">
        <v>368</v>
      </c>
      <c r="E2907" s="206" t="s">
        <v>3220</v>
      </c>
      <c r="F2907" s="207" t="s">
        <v>3221</v>
      </c>
      <c r="G2907" s="208" t="s">
        <v>2346</v>
      </c>
      <c r="H2907" s="209">
        <v>2</v>
      </c>
      <c r="I2907" s="210"/>
      <c r="J2907" s="209">
        <f>ROUND(I2907*H2907,3)</f>
        <v>0</v>
      </c>
      <c r="K2907" s="211"/>
      <c r="L2907" s="212"/>
      <c r="M2907" s="213" t="s">
        <v>1</v>
      </c>
      <c r="N2907" s="214" t="s">
        <v>42</v>
      </c>
      <c r="O2907" s="59"/>
      <c r="P2907" s="168">
        <f>O2907*H2907</f>
        <v>0</v>
      </c>
      <c r="Q2907" s="168">
        <v>0</v>
      </c>
      <c r="R2907" s="168">
        <f>Q2907*H2907</f>
        <v>0</v>
      </c>
      <c r="S2907" s="168">
        <v>0</v>
      </c>
      <c r="T2907" s="169">
        <f>S2907*H2907</f>
        <v>0</v>
      </c>
      <c r="U2907" s="33"/>
      <c r="V2907" s="33"/>
      <c r="W2907" s="33"/>
      <c r="X2907" s="33"/>
      <c r="Y2907" s="33"/>
      <c r="Z2907" s="33"/>
      <c r="AA2907" s="33"/>
      <c r="AB2907" s="33"/>
      <c r="AC2907" s="33"/>
      <c r="AD2907" s="33"/>
      <c r="AE2907" s="33"/>
      <c r="AR2907" s="170" t="s">
        <v>189</v>
      </c>
      <c r="AT2907" s="170" t="s">
        <v>368</v>
      </c>
      <c r="AU2907" s="170" t="s">
        <v>157</v>
      </c>
      <c r="AY2907" s="18" t="s">
        <v>150</v>
      </c>
      <c r="BE2907" s="171">
        <f>IF(N2907="základná",J2907,0)</f>
        <v>0</v>
      </c>
      <c r="BF2907" s="171">
        <f>IF(N2907="znížená",J2907,0)</f>
        <v>0</v>
      </c>
      <c r="BG2907" s="171">
        <f>IF(N2907="zákl. prenesená",J2907,0)</f>
        <v>0</v>
      </c>
      <c r="BH2907" s="171">
        <f>IF(N2907="zníž. prenesená",J2907,0)</f>
        <v>0</v>
      </c>
      <c r="BI2907" s="171">
        <f>IF(N2907="nulová",J2907,0)</f>
        <v>0</v>
      </c>
      <c r="BJ2907" s="18" t="s">
        <v>157</v>
      </c>
      <c r="BK2907" s="172">
        <f>ROUND(I2907*H2907,3)</f>
        <v>0</v>
      </c>
      <c r="BL2907" s="18" t="s">
        <v>156</v>
      </c>
      <c r="BM2907" s="170" t="s">
        <v>3533</v>
      </c>
    </row>
    <row r="2908" spans="1:65" s="2" customFormat="1" ht="16.5" customHeight="1">
      <c r="A2908" s="33"/>
      <c r="B2908" s="158"/>
      <c r="C2908" s="205" t="s">
        <v>3534</v>
      </c>
      <c r="D2908" s="205" t="s">
        <v>368</v>
      </c>
      <c r="E2908" s="206" t="s">
        <v>3224</v>
      </c>
      <c r="F2908" s="207" t="s">
        <v>3225</v>
      </c>
      <c r="G2908" s="208" t="s">
        <v>2346</v>
      </c>
      <c r="H2908" s="209">
        <v>3</v>
      </c>
      <c r="I2908" s="210"/>
      <c r="J2908" s="209">
        <f>ROUND(I2908*H2908,3)</f>
        <v>0</v>
      </c>
      <c r="K2908" s="211"/>
      <c r="L2908" s="212"/>
      <c r="M2908" s="213" t="s">
        <v>1</v>
      </c>
      <c r="N2908" s="214" t="s">
        <v>42</v>
      </c>
      <c r="O2908" s="59"/>
      <c r="P2908" s="168">
        <f>O2908*H2908</f>
        <v>0</v>
      </c>
      <c r="Q2908" s="168">
        <v>0</v>
      </c>
      <c r="R2908" s="168">
        <f>Q2908*H2908</f>
        <v>0</v>
      </c>
      <c r="S2908" s="168">
        <v>0</v>
      </c>
      <c r="T2908" s="169">
        <f>S2908*H2908</f>
        <v>0</v>
      </c>
      <c r="U2908" s="33"/>
      <c r="V2908" s="33"/>
      <c r="W2908" s="33"/>
      <c r="X2908" s="33"/>
      <c r="Y2908" s="33"/>
      <c r="Z2908" s="33"/>
      <c r="AA2908" s="33"/>
      <c r="AB2908" s="33"/>
      <c r="AC2908" s="33"/>
      <c r="AD2908" s="33"/>
      <c r="AE2908" s="33"/>
      <c r="AR2908" s="170" t="s">
        <v>189</v>
      </c>
      <c r="AT2908" s="170" t="s">
        <v>368</v>
      </c>
      <c r="AU2908" s="170" t="s">
        <v>157</v>
      </c>
      <c r="AY2908" s="18" t="s">
        <v>150</v>
      </c>
      <c r="BE2908" s="171">
        <f>IF(N2908="základná",J2908,0)</f>
        <v>0</v>
      </c>
      <c r="BF2908" s="171">
        <f>IF(N2908="znížená",J2908,0)</f>
        <v>0</v>
      </c>
      <c r="BG2908" s="171">
        <f>IF(N2908="zákl. prenesená",J2908,0)</f>
        <v>0</v>
      </c>
      <c r="BH2908" s="171">
        <f>IF(N2908="zníž. prenesená",J2908,0)</f>
        <v>0</v>
      </c>
      <c r="BI2908" s="171">
        <f>IF(N2908="nulová",J2908,0)</f>
        <v>0</v>
      </c>
      <c r="BJ2908" s="18" t="s">
        <v>157</v>
      </c>
      <c r="BK2908" s="172">
        <f>ROUND(I2908*H2908,3)</f>
        <v>0</v>
      </c>
      <c r="BL2908" s="18" t="s">
        <v>156</v>
      </c>
      <c r="BM2908" s="170" t="s">
        <v>3535</v>
      </c>
    </row>
    <row r="2909" spans="1:65" s="2" customFormat="1" ht="16.5" customHeight="1">
      <c r="A2909" s="33"/>
      <c r="B2909" s="158"/>
      <c r="C2909" s="205" t="s">
        <v>3536</v>
      </c>
      <c r="D2909" s="205" t="s">
        <v>368</v>
      </c>
      <c r="E2909" s="206" t="s">
        <v>3228</v>
      </c>
      <c r="F2909" s="207" t="s">
        <v>3229</v>
      </c>
      <c r="G2909" s="208" t="s">
        <v>2481</v>
      </c>
      <c r="H2909" s="209">
        <v>6</v>
      </c>
      <c r="I2909" s="210"/>
      <c r="J2909" s="209">
        <f>ROUND(I2909*H2909,3)</f>
        <v>0</v>
      </c>
      <c r="K2909" s="211"/>
      <c r="L2909" s="212"/>
      <c r="M2909" s="213" t="s">
        <v>1</v>
      </c>
      <c r="N2909" s="214" t="s">
        <v>42</v>
      </c>
      <c r="O2909" s="59"/>
      <c r="P2909" s="168">
        <f>O2909*H2909</f>
        <v>0</v>
      </c>
      <c r="Q2909" s="168">
        <v>0</v>
      </c>
      <c r="R2909" s="168">
        <f>Q2909*H2909</f>
        <v>0</v>
      </c>
      <c r="S2909" s="168">
        <v>0</v>
      </c>
      <c r="T2909" s="169">
        <f>S2909*H2909</f>
        <v>0</v>
      </c>
      <c r="U2909" s="33"/>
      <c r="V2909" s="33"/>
      <c r="W2909" s="33"/>
      <c r="X2909" s="33"/>
      <c r="Y2909" s="33"/>
      <c r="Z2909" s="33"/>
      <c r="AA2909" s="33"/>
      <c r="AB2909" s="33"/>
      <c r="AC2909" s="33"/>
      <c r="AD2909" s="33"/>
      <c r="AE2909" s="33"/>
      <c r="AR2909" s="170" t="s">
        <v>189</v>
      </c>
      <c r="AT2909" s="170" t="s">
        <v>368</v>
      </c>
      <c r="AU2909" s="170" t="s">
        <v>157</v>
      </c>
      <c r="AY2909" s="18" t="s">
        <v>150</v>
      </c>
      <c r="BE2909" s="171">
        <f>IF(N2909="základná",J2909,0)</f>
        <v>0</v>
      </c>
      <c r="BF2909" s="171">
        <f>IF(N2909="znížená",J2909,0)</f>
        <v>0</v>
      </c>
      <c r="BG2909" s="171">
        <f>IF(N2909="zákl. prenesená",J2909,0)</f>
        <v>0</v>
      </c>
      <c r="BH2909" s="171">
        <f>IF(N2909="zníž. prenesená",J2909,0)</f>
        <v>0</v>
      </c>
      <c r="BI2909" s="171">
        <f>IF(N2909="nulová",J2909,0)</f>
        <v>0</v>
      </c>
      <c r="BJ2909" s="18" t="s">
        <v>157</v>
      </c>
      <c r="BK2909" s="172">
        <f>ROUND(I2909*H2909,3)</f>
        <v>0</v>
      </c>
      <c r="BL2909" s="18" t="s">
        <v>156</v>
      </c>
      <c r="BM2909" s="170" t="s">
        <v>3537</v>
      </c>
    </row>
    <row r="2910" spans="1:65" s="2" customFormat="1" ht="16.5" customHeight="1">
      <c r="A2910" s="33"/>
      <c r="B2910" s="158"/>
      <c r="C2910" s="205" t="s">
        <v>3538</v>
      </c>
      <c r="D2910" s="205" t="s">
        <v>368</v>
      </c>
      <c r="E2910" s="206" t="s">
        <v>3232</v>
      </c>
      <c r="F2910" s="207" t="s">
        <v>3233</v>
      </c>
      <c r="G2910" s="208" t="s">
        <v>2346</v>
      </c>
      <c r="H2910" s="209">
        <v>1</v>
      </c>
      <c r="I2910" s="210"/>
      <c r="J2910" s="209">
        <f>ROUND(I2910*H2910,3)</f>
        <v>0</v>
      </c>
      <c r="K2910" s="211"/>
      <c r="L2910" s="212"/>
      <c r="M2910" s="213" t="s">
        <v>1</v>
      </c>
      <c r="N2910" s="214" t="s">
        <v>42</v>
      </c>
      <c r="O2910" s="59"/>
      <c r="P2910" s="168">
        <f>O2910*H2910</f>
        <v>0</v>
      </c>
      <c r="Q2910" s="168">
        <v>0</v>
      </c>
      <c r="R2910" s="168">
        <f>Q2910*H2910</f>
        <v>0</v>
      </c>
      <c r="S2910" s="168">
        <v>0</v>
      </c>
      <c r="T2910" s="169">
        <f>S2910*H2910</f>
        <v>0</v>
      </c>
      <c r="U2910" s="33"/>
      <c r="V2910" s="33"/>
      <c r="W2910" s="33"/>
      <c r="X2910" s="33"/>
      <c r="Y2910" s="33"/>
      <c r="Z2910" s="33"/>
      <c r="AA2910" s="33"/>
      <c r="AB2910" s="33"/>
      <c r="AC2910" s="33"/>
      <c r="AD2910" s="33"/>
      <c r="AE2910" s="33"/>
      <c r="AR2910" s="170" t="s">
        <v>189</v>
      </c>
      <c r="AT2910" s="170" t="s">
        <v>368</v>
      </c>
      <c r="AU2910" s="170" t="s">
        <v>157</v>
      </c>
      <c r="AY2910" s="18" t="s">
        <v>150</v>
      </c>
      <c r="BE2910" s="171">
        <f>IF(N2910="základná",J2910,0)</f>
        <v>0</v>
      </c>
      <c r="BF2910" s="171">
        <f>IF(N2910="znížená",J2910,0)</f>
        <v>0</v>
      </c>
      <c r="BG2910" s="171">
        <f>IF(N2910="zákl. prenesená",J2910,0)</f>
        <v>0</v>
      </c>
      <c r="BH2910" s="171">
        <f>IF(N2910="zníž. prenesená",J2910,0)</f>
        <v>0</v>
      </c>
      <c r="BI2910" s="171">
        <f>IF(N2910="nulová",J2910,0)</f>
        <v>0</v>
      </c>
      <c r="BJ2910" s="18" t="s">
        <v>157</v>
      </c>
      <c r="BK2910" s="172">
        <f>ROUND(I2910*H2910,3)</f>
        <v>0</v>
      </c>
      <c r="BL2910" s="18" t="s">
        <v>156</v>
      </c>
      <c r="BM2910" s="170" t="s">
        <v>3539</v>
      </c>
    </row>
    <row r="2911" spans="1:65" s="13" customFormat="1" ht="11.25">
      <c r="B2911" s="173"/>
      <c r="D2911" s="174" t="s">
        <v>167</v>
      </c>
      <c r="E2911" s="175" t="s">
        <v>1</v>
      </c>
      <c r="F2911" s="176" t="s">
        <v>3235</v>
      </c>
      <c r="H2911" s="175" t="s">
        <v>1</v>
      </c>
      <c r="I2911" s="177"/>
      <c r="L2911" s="173"/>
      <c r="M2911" s="178"/>
      <c r="N2911" s="179"/>
      <c r="O2911" s="179"/>
      <c r="P2911" s="179"/>
      <c r="Q2911" s="179"/>
      <c r="R2911" s="179"/>
      <c r="S2911" s="179"/>
      <c r="T2911" s="180"/>
      <c r="AT2911" s="175" t="s">
        <v>167</v>
      </c>
      <c r="AU2911" s="175" t="s">
        <v>157</v>
      </c>
      <c r="AV2911" s="13" t="s">
        <v>81</v>
      </c>
      <c r="AW2911" s="13" t="s">
        <v>30</v>
      </c>
      <c r="AX2911" s="13" t="s">
        <v>76</v>
      </c>
      <c r="AY2911" s="175" t="s">
        <v>150</v>
      </c>
    </row>
    <row r="2912" spans="1:65" s="13" customFormat="1" ht="11.25">
      <c r="B2912" s="173"/>
      <c r="D2912" s="174" t="s">
        <v>167</v>
      </c>
      <c r="E2912" s="175" t="s">
        <v>1</v>
      </c>
      <c r="F2912" s="176" t="s">
        <v>3236</v>
      </c>
      <c r="H2912" s="175" t="s">
        <v>1</v>
      </c>
      <c r="I2912" s="177"/>
      <c r="L2912" s="173"/>
      <c r="M2912" s="178"/>
      <c r="N2912" s="179"/>
      <c r="O2912" s="179"/>
      <c r="P2912" s="179"/>
      <c r="Q2912" s="179"/>
      <c r="R2912" s="179"/>
      <c r="S2912" s="179"/>
      <c r="T2912" s="180"/>
      <c r="AT2912" s="175" t="s">
        <v>167</v>
      </c>
      <c r="AU2912" s="175" t="s">
        <v>157</v>
      </c>
      <c r="AV2912" s="13" t="s">
        <v>81</v>
      </c>
      <c r="AW2912" s="13" t="s">
        <v>30</v>
      </c>
      <c r="AX2912" s="13" t="s">
        <v>76</v>
      </c>
      <c r="AY2912" s="175" t="s">
        <v>150</v>
      </c>
    </row>
    <row r="2913" spans="1:65" s="13" customFormat="1" ht="11.25">
      <c r="B2913" s="173"/>
      <c r="D2913" s="174" t="s">
        <v>167</v>
      </c>
      <c r="E2913" s="175" t="s">
        <v>1</v>
      </c>
      <c r="F2913" s="176" t="s">
        <v>3193</v>
      </c>
      <c r="H2913" s="175" t="s">
        <v>1</v>
      </c>
      <c r="I2913" s="177"/>
      <c r="L2913" s="173"/>
      <c r="M2913" s="178"/>
      <c r="N2913" s="179"/>
      <c r="O2913" s="179"/>
      <c r="P2913" s="179"/>
      <c r="Q2913" s="179"/>
      <c r="R2913" s="179"/>
      <c r="S2913" s="179"/>
      <c r="T2913" s="180"/>
      <c r="AT2913" s="175" t="s">
        <v>167</v>
      </c>
      <c r="AU2913" s="175" t="s">
        <v>157</v>
      </c>
      <c r="AV2913" s="13" t="s">
        <v>81</v>
      </c>
      <c r="AW2913" s="13" t="s">
        <v>30</v>
      </c>
      <c r="AX2913" s="13" t="s">
        <v>76</v>
      </c>
      <c r="AY2913" s="175" t="s">
        <v>150</v>
      </c>
    </row>
    <row r="2914" spans="1:65" s="13" customFormat="1" ht="11.25">
      <c r="B2914" s="173"/>
      <c r="D2914" s="174" t="s">
        <v>167</v>
      </c>
      <c r="E2914" s="175" t="s">
        <v>1</v>
      </c>
      <c r="F2914" s="176" t="s">
        <v>3237</v>
      </c>
      <c r="H2914" s="175" t="s">
        <v>1</v>
      </c>
      <c r="I2914" s="177"/>
      <c r="L2914" s="173"/>
      <c r="M2914" s="178"/>
      <c r="N2914" s="179"/>
      <c r="O2914" s="179"/>
      <c r="P2914" s="179"/>
      <c r="Q2914" s="179"/>
      <c r="R2914" s="179"/>
      <c r="S2914" s="179"/>
      <c r="T2914" s="180"/>
      <c r="AT2914" s="175" t="s">
        <v>167</v>
      </c>
      <c r="AU2914" s="175" t="s">
        <v>157</v>
      </c>
      <c r="AV2914" s="13" t="s">
        <v>81</v>
      </c>
      <c r="AW2914" s="13" t="s">
        <v>30</v>
      </c>
      <c r="AX2914" s="13" t="s">
        <v>76</v>
      </c>
      <c r="AY2914" s="175" t="s">
        <v>150</v>
      </c>
    </row>
    <row r="2915" spans="1:65" s="14" customFormat="1" ht="11.25">
      <c r="B2915" s="181"/>
      <c r="D2915" s="174" t="s">
        <v>167</v>
      </c>
      <c r="E2915" s="182" t="s">
        <v>1</v>
      </c>
      <c r="F2915" s="183" t="s">
        <v>81</v>
      </c>
      <c r="H2915" s="184">
        <v>1</v>
      </c>
      <c r="I2915" s="185"/>
      <c r="L2915" s="181"/>
      <c r="M2915" s="186"/>
      <c r="N2915" s="187"/>
      <c r="O2915" s="187"/>
      <c r="P2915" s="187"/>
      <c r="Q2915" s="187"/>
      <c r="R2915" s="187"/>
      <c r="S2915" s="187"/>
      <c r="T2915" s="188"/>
      <c r="AT2915" s="182" t="s">
        <v>167</v>
      </c>
      <c r="AU2915" s="182" t="s">
        <v>157</v>
      </c>
      <c r="AV2915" s="14" t="s">
        <v>157</v>
      </c>
      <c r="AW2915" s="14" t="s">
        <v>30</v>
      </c>
      <c r="AX2915" s="14" t="s">
        <v>81</v>
      </c>
      <c r="AY2915" s="182" t="s">
        <v>150</v>
      </c>
    </row>
    <row r="2916" spans="1:65" s="2" customFormat="1" ht="16.5" customHeight="1">
      <c r="A2916" s="33"/>
      <c r="B2916" s="158"/>
      <c r="C2916" s="205" t="s">
        <v>3540</v>
      </c>
      <c r="D2916" s="205" t="s">
        <v>368</v>
      </c>
      <c r="E2916" s="206" t="s">
        <v>3239</v>
      </c>
      <c r="F2916" s="207" t="s">
        <v>3213</v>
      </c>
      <c r="G2916" s="208" t="s">
        <v>2346</v>
      </c>
      <c r="H2916" s="209">
        <v>1</v>
      </c>
      <c r="I2916" s="210"/>
      <c r="J2916" s="209">
        <f>ROUND(I2916*H2916,3)</f>
        <v>0</v>
      </c>
      <c r="K2916" s="211"/>
      <c r="L2916" s="212"/>
      <c r="M2916" s="213" t="s">
        <v>1</v>
      </c>
      <c r="N2916" s="214" t="s">
        <v>42</v>
      </c>
      <c r="O2916" s="59"/>
      <c r="P2916" s="168">
        <f>O2916*H2916</f>
        <v>0</v>
      </c>
      <c r="Q2916" s="168">
        <v>0</v>
      </c>
      <c r="R2916" s="168">
        <f>Q2916*H2916</f>
        <v>0</v>
      </c>
      <c r="S2916" s="168">
        <v>0</v>
      </c>
      <c r="T2916" s="169">
        <f>S2916*H2916</f>
        <v>0</v>
      </c>
      <c r="U2916" s="33"/>
      <c r="V2916" s="33"/>
      <c r="W2916" s="33"/>
      <c r="X2916" s="33"/>
      <c r="Y2916" s="33"/>
      <c r="Z2916" s="33"/>
      <c r="AA2916" s="33"/>
      <c r="AB2916" s="33"/>
      <c r="AC2916" s="33"/>
      <c r="AD2916" s="33"/>
      <c r="AE2916" s="33"/>
      <c r="AR2916" s="170" t="s">
        <v>189</v>
      </c>
      <c r="AT2916" s="170" t="s">
        <v>368</v>
      </c>
      <c r="AU2916" s="170" t="s">
        <v>157</v>
      </c>
      <c r="AY2916" s="18" t="s">
        <v>150</v>
      </c>
      <c r="BE2916" s="171">
        <f>IF(N2916="základná",J2916,0)</f>
        <v>0</v>
      </c>
      <c r="BF2916" s="171">
        <f>IF(N2916="znížená",J2916,0)</f>
        <v>0</v>
      </c>
      <c r="BG2916" s="171">
        <f>IF(N2916="zákl. prenesená",J2916,0)</f>
        <v>0</v>
      </c>
      <c r="BH2916" s="171">
        <f>IF(N2916="zníž. prenesená",J2916,0)</f>
        <v>0</v>
      </c>
      <c r="BI2916" s="171">
        <f>IF(N2916="nulová",J2916,0)</f>
        <v>0</v>
      </c>
      <c r="BJ2916" s="18" t="s">
        <v>157</v>
      </c>
      <c r="BK2916" s="172">
        <f>ROUND(I2916*H2916,3)</f>
        <v>0</v>
      </c>
      <c r="BL2916" s="18" t="s">
        <v>156</v>
      </c>
      <c r="BM2916" s="170" t="s">
        <v>3541</v>
      </c>
    </row>
    <row r="2917" spans="1:65" s="13" customFormat="1" ht="11.25">
      <c r="B2917" s="173"/>
      <c r="D2917" s="174" t="s">
        <v>167</v>
      </c>
      <c r="E2917" s="175" t="s">
        <v>1</v>
      </c>
      <c r="F2917" s="176" t="s">
        <v>3241</v>
      </c>
      <c r="H2917" s="175" t="s">
        <v>1</v>
      </c>
      <c r="I2917" s="177"/>
      <c r="L2917" s="173"/>
      <c r="M2917" s="178"/>
      <c r="N2917" s="179"/>
      <c r="O2917" s="179"/>
      <c r="P2917" s="179"/>
      <c r="Q2917" s="179"/>
      <c r="R2917" s="179"/>
      <c r="S2917" s="179"/>
      <c r="T2917" s="180"/>
      <c r="AT2917" s="175" t="s">
        <v>167</v>
      </c>
      <c r="AU2917" s="175" t="s">
        <v>157</v>
      </c>
      <c r="AV2917" s="13" t="s">
        <v>81</v>
      </c>
      <c r="AW2917" s="13" t="s">
        <v>30</v>
      </c>
      <c r="AX2917" s="13" t="s">
        <v>76</v>
      </c>
      <c r="AY2917" s="175" t="s">
        <v>150</v>
      </c>
    </row>
    <row r="2918" spans="1:65" s="13" customFormat="1" ht="11.25">
      <c r="B2918" s="173"/>
      <c r="D2918" s="174" t="s">
        <v>167</v>
      </c>
      <c r="E2918" s="175" t="s">
        <v>1</v>
      </c>
      <c r="F2918" s="176" t="s">
        <v>3242</v>
      </c>
      <c r="H2918" s="175" t="s">
        <v>1</v>
      </c>
      <c r="I2918" s="177"/>
      <c r="L2918" s="173"/>
      <c r="M2918" s="178"/>
      <c r="N2918" s="179"/>
      <c r="O2918" s="179"/>
      <c r="P2918" s="179"/>
      <c r="Q2918" s="179"/>
      <c r="R2918" s="179"/>
      <c r="S2918" s="179"/>
      <c r="T2918" s="180"/>
      <c r="AT2918" s="175" t="s">
        <v>167</v>
      </c>
      <c r="AU2918" s="175" t="s">
        <v>157</v>
      </c>
      <c r="AV2918" s="13" t="s">
        <v>81</v>
      </c>
      <c r="AW2918" s="13" t="s">
        <v>30</v>
      </c>
      <c r="AX2918" s="13" t="s">
        <v>76</v>
      </c>
      <c r="AY2918" s="175" t="s">
        <v>150</v>
      </c>
    </row>
    <row r="2919" spans="1:65" s="13" customFormat="1" ht="11.25">
      <c r="B2919" s="173"/>
      <c r="D2919" s="174" t="s">
        <v>167</v>
      </c>
      <c r="E2919" s="175" t="s">
        <v>1</v>
      </c>
      <c r="F2919" s="176" t="s">
        <v>3218</v>
      </c>
      <c r="H2919" s="175" t="s">
        <v>1</v>
      </c>
      <c r="I2919" s="177"/>
      <c r="L2919" s="173"/>
      <c r="M2919" s="178"/>
      <c r="N2919" s="179"/>
      <c r="O2919" s="179"/>
      <c r="P2919" s="179"/>
      <c r="Q2919" s="179"/>
      <c r="R2919" s="179"/>
      <c r="S2919" s="179"/>
      <c r="T2919" s="180"/>
      <c r="AT2919" s="175" t="s">
        <v>167</v>
      </c>
      <c r="AU2919" s="175" t="s">
        <v>157</v>
      </c>
      <c r="AV2919" s="13" t="s">
        <v>81</v>
      </c>
      <c r="AW2919" s="13" t="s">
        <v>30</v>
      </c>
      <c r="AX2919" s="13" t="s">
        <v>76</v>
      </c>
      <c r="AY2919" s="175" t="s">
        <v>150</v>
      </c>
    </row>
    <row r="2920" spans="1:65" s="14" customFormat="1" ht="11.25">
      <c r="B2920" s="181"/>
      <c r="D2920" s="174" t="s">
        <v>167</v>
      </c>
      <c r="E2920" s="182" t="s">
        <v>1</v>
      </c>
      <c r="F2920" s="183" t="s">
        <v>81</v>
      </c>
      <c r="H2920" s="184">
        <v>1</v>
      </c>
      <c r="I2920" s="185"/>
      <c r="L2920" s="181"/>
      <c r="M2920" s="186"/>
      <c r="N2920" s="187"/>
      <c r="O2920" s="187"/>
      <c r="P2920" s="187"/>
      <c r="Q2920" s="187"/>
      <c r="R2920" s="187"/>
      <c r="S2920" s="187"/>
      <c r="T2920" s="188"/>
      <c r="AT2920" s="182" t="s">
        <v>167</v>
      </c>
      <c r="AU2920" s="182" t="s">
        <v>157</v>
      </c>
      <c r="AV2920" s="14" t="s">
        <v>157</v>
      </c>
      <c r="AW2920" s="14" t="s">
        <v>30</v>
      </c>
      <c r="AX2920" s="14" t="s">
        <v>81</v>
      </c>
      <c r="AY2920" s="182" t="s">
        <v>150</v>
      </c>
    </row>
    <row r="2921" spans="1:65" s="2" customFormat="1" ht="16.5" customHeight="1">
      <c r="A2921" s="33"/>
      <c r="B2921" s="158"/>
      <c r="C2921" s="205" t="s">
        <v>3542</v>
      </c>
      <c r="D2921" s="205" t="s">
        <v>368</v>
      </c>
      <c r="E2921" s="206" t="s">
        <v>3244</v>
      </c>
      <c r="F2921" s="207" t="s">
        <v>3245</v>
      </c>
      <c r="G2921" s="208" t="s">
        <v>2346</v>
      </c>
      <c r="H2921" s="209">
        <v>1</v>
      </c>
      <c r="I2921" s="210"/>
      <c r="J2921" s="209">
        <f t="shared" ref="J2921:J2928" si="240">ROUND(I2921*H2921,3)</f>
        <v>0</v>
      </c>
      <c r="K2921" s="211"/>
      <c r="L2921" s="212"/>
      <c r="M2921" s="213" t="s">
        <v>1</v>
      </c>
      <c r="N2921" s="214" t="s">
        <v>42</v>
      </c>
      <c r="O2921" s="59"/>
      <c r="P2921" s="168">
        <f t="shared" ref="P2921:P2928" si="241">O2921*H2921</f>
        <v>0</v>
      </c>
      <c r="Q2921" s="168">
        <v>0</v>
      </c>
      <c r="R2921" s="168">
        <f t="shared" ref="R2921:R2928" si="242">Q2921*H2921</f>
        <v>0</v>
      </c>
      <c r="S2921" s="168">
        <v>0</v>
      </c>
      <c r="T2921" s="169">
        <f t="shared" ref="T2921:T2928" si="243">S2921*H2921</f>
        <v>0</v>
      </c>
      <c r="U2921" s="33"/>
      <c r="V2921" s="33"/>
      <c r="W2921" s="33"/>
      <c r="X2921" s="33"/>
      <c r="Y2921" s="33"/>
      <c r="Z2921" s="33"/>
      <c r="AA2921" s="33"/>
      <c r="AB2921" s="33"/>
      <c r="AC2921" s="33"/>
      <c r="AD2921" s="33"/>
      <c r="AE2921" s="33"/>
      <c r="AR2921" s="170" t="s">
        <v>189</v>
      </c>
      <c r="AT2921" s="170" t="s">
        <v>368</v>
      </c>
      <c r="AU2921" s="170" t="s">
        <v>157</v>
      </c>
      <c r="AY2921" s="18" t="s">
        <v>150</v>
      </c>
      <c r="BE2921" s="171">
        <f t="shared" ref="BE2921:BE2928" si="244">IF(N2921="základná",J2921,0)</f>
        <v>0</v>
      </c>
      <c r="BF2921" s="171">
        <f t="shared" ref="BF2921:BF2928" si="245">IF(N2921="znížená",J2921,0)</f>
        <v>0</v>
      </c>
      <c r="BG2921" s="171">
        <f t="shared" ref="BG2921:BG2928" si="246">IF(N2921="zákl. prenesená",J2921,0)</f>
        <v>0</v>
      </c>
      <c r="BH2921" s="171">
        <f t="shared" ref="BH2921:BH2928" si="247">IF(N2921="zníž. prenesená",J2921,0)</f>
        <v>0</v>
      </c>
      <c r="BI2921" s="171">
        <f t="shared" ref="BI2921:BI2928" si="248">IF(N2921="nulová",J2921,0)</f>
        <v>0</v>
      </c>
      <c r="BJ2921" s="18" t="s">
        <v>157</v>
      </c>
      <c r="BK2921" s="172">
        <f t="shared" ref="BK2921:BK2928" si="249">ROUND(I2921*H2921,3)</f>
        <v>0</v>
      </c>
      <c r="BL2921" s="18" t="s">
        <v>156</v>
      </c>
      <c r="BM2921" s="170" t="s">
        <v>3543</v>
      </c>
    </row>
    <row r="2922" spans="1:65" s="2" customFormat="1" ht="24" customHeight="1">
      <c r="A2922" s="33"/>
      <c r="B2922" s="158"/>
      <c r="C2922" s="205" t="s">
        <v>3544</v>
      </c>
      <c r="D2922" s="205" t="s">
        <v>368</v>
      </c>
      <c r="E2922" s="206" t="s">
        <v>3248</v>
      </c>
      <c r="F2922" s="207" t="s">
        <v>3249</v>
      </c>
      <c r="G2922" s="208" t="s">
        <v>459</v>
      </c>
      <c r="H2922" s="209">
        <v>33</v>
      </c>
      <c r="I2922" s="210"/>
      <c r="J2922" s="209">
        <f t="shared" si="240"/>
        <v>0</v>
      </c>
      <c r="K2922" s="211"/>
      <c r="L2922" s="212"/>
      <c r="M2922" s="213" t="s">
        <v>1</v>
      </c>
      <c r="N2922" s="214" t="s">
        <v>42</v>
      </c>
      <c r="O2922" s="59"/>
      <c r="P2922" s="168">
        <f t="shared" si="241"/>
        <v>0</v>
      </c>
      <c r="Q2922" s="168">
        <v>0</v>
      </c>
      <c r="R2922" s="168">
        <f t="shared" si="242"/>
        <v>0</v>
      </c>
      <c r="S2922" s="168">
        <v>0</v>
      </c>
      <c r="T2922" s="169">
        <f t="shared" si="243"/>
        <v>0</v>
      </c>
      <c r="U2922" s="33"/>
      <c r="V2922" s="33"/>
      <c r="W2922" s="33"/>
      <c r="X2922" s="33"/>
      <c r="Y2922" s="33"/>
      <c r="Z2922" s="33"/>
      <c r="AA2922" s="33"/>
      <c r="AB2922" s="33"/>
      <c r="AC2922" s="33"/>
      <c r="AD2922" s="33"/>
      <c r="AE2922" s="33"/>
      <c r="AR2922" s="170" t="s">
        <v>189</v>
      </c>
      <c r="AT2922" s="170" t="s">
        <v>368</v>
      </c>
      <c r="AU2922" s="170" t="s">
        <v>157</v>
      </c>
      <c r="AY2922" s="18" t="s">
        <v>150</v>
      </c>
      <c r="BE2922" s="171">
        <f t="shared" si="244"/>
        <v>0</v>
      </c>
      <c r="BF2922" s="171">
        <f t="shared" si="245"/>
        <v>0</v>
      </c>
      <c r="BG2922" s="171">
        <f t="shared" si="246"/>
        <v>0</v>
      </c>
      <c r="BH2922" s="171">
        <f t="shared" si="247"/>
        <v>0</v>
      </c>
      <c r="BI2922" s="171">
        <f t="shared" si="248"/>
        <v>0</v>
      </c>
      <c r="BJ2922" s="18" t="s">
        <v>157</v>
      </c>
      <c r="BK2922" s="172">
        <f t="shared" si="249"/>
        <v>0</v>
      </c>
      <c r="BL2922" s="18" t="s">
        <v>156</v>
      </c>
      <c r="BM2922" s="170" t="s">
        <v>3545</v>
      </c>
    </row>
    <row r="2923" spans="1:65" s="2" customFormat="1" ht="24" customHeight="1">
      <c r="A2923" s="33"/>
      <c r="B2923" s="158"/>
      <c r="C2923" s="205" t="s">
        <v>3546</v>
      </c>
      <c r="D2923" s="205" t="s">
        <v>368</v>
      </c>
      <c r="E2923" s="206" t="s">
        <v>3252</v>
      </c>
      <c r="F2923" s="207" t="s">
        <v>3253</v>
      </c>
      <c r="G2923" s="208" t="s">
        <v>459</v>
      </c>
      <c r="H2923" s="209">
        <v>13</v>
      </c>
      <c r="I2923" s="210"/>
      <c r="J2923" s="209">
        <f t="shared" si="240"/>
        <v>0</v>
      </c>
      <c r="K2923" s="211"/>
      <c r="L2923" s="212"/>
      <c r="M2923" s="213" t="s">
        <v>1</v>
      </c>
      <c r="N2923" s="214" t="s">
        <v>42</v>
      </c>
      <c r="O2923" s="59"/>
      <c r="P2923" s="168">
        <f t="shared" si="241"/>
        <v>0</v>
      </c>
      <c r="Q2923" s="168">
        <v>0</v>
      </c>
      <c r="R2923" s="168">
        <f t="shared" si="242"/>
        <v>0</v>
      </c>
      <c r="S2923" s="168">
        <v>0</v>
      </c>
      <c r="T2923" s="169">
        <f t="shared" si="243"/>
        <v>0</v>
      </c>
      <c r="U2923" s="33"/>
      <c r="V2923" s="33"/>
      <c r="W2923" s="33"/>
      <c r="X2923" s="33"/>
      <c r="Y2923" s="33"/>
      <c r="Z2923" s="33"/>
      <c r="AA2923" s="33"/>
      <c r="AB2923" s="33"/>
      <c r="AC2923" s="33"/>
      <c r="AD2923" s="33"/>
      <c r="AE2923" s="33"/>
      <c r="AR2923" s="170" t="s">
        <v>189</v>
      </c>
      <c r="AT2923" s="170" t="s">
        <v>368</v>
      </c>
      <c r="AU2923" s="170" t="s">
        <v>157</v>
      </c>
      <c r="AY2923" s="18" t="s">
        <v>150</v>
      </c>
      <c r="BE2923" s="171">
        <f t="shared" si="244"/>
        <v>0</v>
      </c>
      <c r="BF2923" s="171">
        <f t="shared" si="245"/>
        <v>0</v>
      </c>
      <c r="BG2923" s="171">
        <f t="shared" si="246"/>
        <v>0</v>
      </c>
      <c r="BH2923" s="171">
        <f t="shared" si="247"/>
        <v>0</v>
      </c>
      <c r="BI2923" s="171">
        <f t="shared" si="248"/>
        <v>0</v>
      </c>
      <c r="BJ2923" s="18" t="s">
        <v>157</v>
      </c>
      <c r="BK2923" s="172">
        <f t="shared" si="249"/>
        <v>0</v>
      </c>
      <c r="BL2923" s="18" t="s">
        <v>156</v>
      </c>
      <c r="BM2923" s="170" t="s">
        <v>3547</v>
      </c>
    </row>
    <row r="2924" spans="1:65" s="2" customFormat="1" ht="24" customHeight="1">
      <c r="A2924" s="33"/>
      <c r="B2924" s="158"/>
      <c r="C2924" s="205" t="s">
        <v>3548</v>
      </c>
      <c r="D2924" s="205" t="s">
        <v>368</v>
      </c>
      <c r="E2924" s="206" t="s">
        <v>3256</v>
      </c>
      <c r="F2924" s="207" t="s">
        <v>3257</v>
      </c>
      <c r="G2924" s="208" t="s">
        <v>459</v>
      </c>
      <c r="H2924" s="209">
        <v>9</v>
      </c>
      <c r="I2924" s="210"/>
      <c r="J2924" s="209">
        <f t="shared" si="240"/>
        <v>0</v>
      </c>
      <c r="K2924" s="211"/>
      <c r="L2924" s="212"/>
      <c r="M2924" s="213" t="s">
        <v>1</v>
      </c>
      <c r="N2924" s="214" t="s">
        <v>42</v>
      </c>
      <c r="O2924" s="59"/>
      <c r="P2924" s="168">
        <f t="shared" si="241"/>
        <v>0</v>
      </c>
      <c r="Q2924" s="168">
        <v>0</v>
      </c>
      <c r="R2924" s="168">
        <f t="shared" si="242"/>
        <v>0</v>
      </c>
      <c r="S2924" s="168">
        <v>0</v>
      </c>
      <c r="T2924" s="169">
        <f t="shared" si="243"/>
        <v>0</v>
      </c>
      <c r="U2924" s="33"/>
      <c r="V2924" s="33"/>
      <c r="W2924" s="33"/>
      <c r="X2924" s="33"/>
      <c r="Y2924" s="33"/>
      <c r="Z2924" s="33"/>
      <c r="AA2924" s="33"/>
      <c r="AB2924" s="33"/>
      <c r="AC2924" s="33"/>
      <c r="AD2924" s="33"/>
      <c r="AE2924" s="33"/>
      <c r="AR2924" s="170" t="s">
        <v>189</v>
      </c>
      <c r="AT2924" s="170" t="s">
        <v>368</v>
      </c>
      <c r="AU2924" s="170" t="s">
        <v>157</v>
      </c>
      <c r="AY2924" s="18" t="s">
        <v>150</v>
      </c>
      <c r="BE2924" s="171">
        <f t="shared" si="244"/>
        <v>0</v>
      </c>
      <c r="BF2924" s="171">
        <f t="shared" si="245"/>
        <v>0</v>
      </c>
      <c r="BG2924" s="171">
        <f t="shared" si="246"/>
        <v>0</v>
      </c>
      <c r="BH2924" s="171">
        <f t="shared" si="247"/>
        <v>0</v>
      </c>
      <c r="BI2924" s="171">
        <f t="shared" si="248"/>
        <v>0</v>
      </c>
      <c r="BJ2924" s="18" t="s">
        <v>157</v>
      </c>
      <c r="BK2924" s="172">
        <f t="shared" si="249"/>
        <v>0</v>
      </c>
      <c r="BL2924" s="18" t="s">
        <v>156</v>
      </c>
      <c r="BM2924" s="170" t="s">
        <v>3549</v>
      </c>
    </row>
    <row r="2925" spans="1:65" s="2" customFormat="1" ht="24" customHeight="1">
      <c r="A2925" s="33"/>
      <c r="B2925" s="158"/>
      <c r="C2925" s="205" t="s">
        <v>3550</v>
      </c>
      <c r="D2925" s="205" t="s">
        <v>368</v>
      </c>
      <c r="E2925" s="206" t="s">
        <v>3260</v>
      </c>
      <c r="F2925" s="207" t="s">
        <v>3261</v>
      </c>
      <c r="G2925" s="208" t="s">
        <v>459</v>
      </c>
      <c r="H2925" s="209">
        <v>55</v>
      </c>
      <c r="I2925" s="210"/>
      <c r="J2925" s="209">
        <f t="shared" si="240"/>
        <v>0</v>
      </c>
      <c r="K2925" s="211"/>
      <c r="L2925" s="212"/>
      <c r="M2925" s="213" t="s">
        <v>1</v>
      </c>
      <c r="N2925" s="214" t="s">
        <v>42</v>
      </c>
      <c r="O2925" s="59"/>
      <c r="P2925" s="168">
        <f t="shared" si="241"/>
        <v>0</v>
      </c>
      <c r="Q2925" s="168">
        <v>0</v>
      </c>
      <c r="R2925" s="168">
        <f t="shared" si="242"/>
        <v>0</v>
      </c>
      <c r="S2925" s="168">
        <v>0</v>
      </c>
      <c r="T2925" s="169">
        <f t="shared" si="243"/>
        <v>0</v>
      </c>
      <c r="U2925" s="33"/>
      <c r="V2925" s="33"/>
      <c r="W2925" s="33"/>
      <c r="X2925" s="33"/>
      <c r="Y2925" s="33"/>
      <c r="Z2925" s="33"/>
      <c r="AA2925" s="33"/>
      <c r="AB2925" s="33"/>
      <c r="AC2925" s="33"/>
      <c r="AD2925" s="33"/>
      <c r="AE2925" s="33"/>
      <c r="AR2925" s="170" t="s">
        <v>189</v>
      </c>
      <c r="AT2925" s="170" t="s">
        <v>368</v>
      </c>
      <c r="AU2925" s="170" t="s">
        <v>157</v>
      </c>
      <c r="AY2925" s="18" t="s">
        <v>150</v>
      </c>
      <c r="BE2925" s="171">
        <f t="shared" si="244"/>
        <v>0</v>
      </c>
      <c r="BF2925" s="171">
        <f t="shared" si="245"/>
        <v>0</v>
      </c>
      <c r="BG2925" s="171">
        <f t="shared" si="246"/>
        <v>0</v>
      </c>
      <c r="BH2925" s="171">
        <f t="shared" si="247"/>
        <v>0</v>
      </c>
      <c r="BI2925" s="171">
        <f t="shared" si="248"/>
        <v>0</v>
      </c>
      <c r="BJ2925" s="18" t="s">
        <v>157</v>
      </c>
      <c r="BK2925" s="172">
        <f t="shared" si="249"/>
        <v>0</v>
      </c>
      <c r="BL2925" s="18" t="s">
        <v>156</v>
      </c>
      <c r="BM2925" s="170" t="s">
        <v>3551</v>
      </c>
    </row>
    <row r="2926" spans="1:65" s="2" customFormat="1" ht="24" customHeight="1">
      <c r="A2926" s="33"/>
      <c r="B2926" s="158"/>
      <c r="C2926" s="205" t="s">
        <v>3552</v>
      </c>
      <c r="D2926" s="205" t="s">
        <v>368</v>
      </c>
      <c r="E2926" s="206" t="s">
        <v>3264</v>
      </c>
      <c r="F2926" s="207" t="s">
        <v>3265</v>
      </c>
      <c r="G2926" s="208" t="s">
        <v>459</v>
      </c>
      <c r="H2926" s="209">
        <v>103</v>
      </c>
      <c r="I2926" s="210"/>
      <c r="J2926" s="209">
        <f t="shared" si="240"/>
        <v>0</v>
      </c>
      <c r="K2926" s="211"/>
      <c r="L2926" s="212"/>
      <c r="M2926" s="213" t="s">
        <v>1</v>
      </c>
      <c r="N2926" s="214" t="s">
        <v>42</v>
      </c>
      <c r="O2926" s="59"/>
      <c r="P2926" s="168">
        <f t="shared" si="241"/>
        <v>0</v>
      </c>
      <c r="Q2926" s="168">
        <v>0</v>
      </c>
      <c r="R2926" s="168">
        <f t="shared" si="242"/>
        <v>0</v>
      </c>
      <c r="S2926" s="168">
        <v>0</v>
      </c>
      <c r="T2926" s="169">
        <f t="shared" si="243"/>
        <v>0</v>
      </c>
      <c r="U2926" s="33"/>
      <c r="V2926" s="33"/>
      <c r="W2926" s="33"/>
      <c r="X2926" s="33"/>
      <c r="Y2926" s="33"/>
      <c r="Z2926" s="33"/>
      <c r="AA2926" s="33"/>
      <c r="AB2926" s="33"/>
      <c r="AC2926" s="33"/>
      <c r="AD2926" s="33"/>
      <c r="AE2926" s="33"/>
      <c r="AR2926" s="170" t="s">
        <v>189</v>
      </c>
      <c r="AT2926" s="170" t="s">
        <v>368</v>
      </c>
      <c r="AU2926" s="170" t="s">
        <v>157</v>
      </c>
      <c r="AY2926" s="18" t="s">
        <v>150</v>
      </c>
      <c r="BE2926" s="171">
        <f t="shared" si="244"/>
        <v>0</v>
      </c>
      <c r="BF2926" s="171">
        <f t="shared" si="245"/>
        <v>0</v>
      </c>
      <c r="BG2926" s="171">
        <f t="shared" si="246"/>
        <v>0</v>
      </c>
      <c r="BH2926" s="171">
        <f t="shared" si="247"/>
        <v>0</v>
      </c>
      <c r="BI2926" s="171">
        <f t="shared" si="248"/>
        <v>0</v>
      </c>
      <c r="BJ2926" s="18" t="s">
        <v>157</v>
      </c>
      <c r="BK2926" s="172">
        <f t="shared" si="249"/>
        <v>0</v>
      </c>
      <c r="BL2926" s="18" t="s">
        <v>156</v>
      </c>
      <c r="BM2926" s="170" t="s">
        <v>3553</v>
      </c>
    </row>
    <row r="2927" spans="1:65" s="2" customFormat="1" ht="16.5" customHeight="1">
      <c r="A2927" s="33"/>
      <c r="B2927" s="158"/>
      <c r="C2927" s="205" t="s">
        <v>3554</v>
      </c>
      <c r="D2927" s="205" t="s">
        <v>368</v>
      </c>
      <c r="E2927" s="206" t="s">
        <v>3268</v>
      </c>
      <c r="F2927" s="207" t="s">
        <v>3164</v>
      </c>
      <c r="G2927" s="208" t="s">
        <v>2346</v>
      </c>
      <c r="H2927" s="209">
        <v>1</v>
      </c>
      <c r="I2927" s="210"/>
      <c r="J2927" s="209">
        <f t="shared" si="240"/>
        <v>0</v>
      </c>
      <c r="K2927" s="211"/>
      <c r="L2927" s="212"/>
      <c r="M2927" s="213" t="s">
        <v>1</v>
      </c>
      <c r="N2927" s="214" t="s">
        <v>42</v>
      </c>
      <c r="O2927" s="59"/>
      <c r="P2927" s="168">
        <f t="shared" si="241"/>
        <v>0</v>
      </c>
      <c r="Q2927" s="168">
        <v>0</v>
      </c>
      <c r="R2927" s="168">
        <f t="shared" si="242"/>
        <v>0</v>
      </c>
      <c r="S2927" s="168">
        <v>0</v>
      </c>
      <c r="T2927" s="169">
        <f t="shared" si="243"/>
        <v>0</v>
      </c>
      <c r="U2927" s="33"/>
      <c r="V2927" s="33"/>
      <c r="W2927" s="33"/>
      <c r="X2927" s="33"/>
      <c r="Y2927" s="33"/>
      <c r="Z2927" s="33"/>
      <c r="AA2927" s="33"/>
      <c r="AB2927" s="33"/>
      <c r="AC2927" s="33"/>
      <c r="AD2927" s="33"/>
      <c r="AE2927" s="33"/>
      <c r="AR2927" s="170" t="s">
        <v>189</v>
      </c>
      <c r="AT2927" s="170" t="s">
        <v>368</v>
      </c>
      <c r="AU2927" s="170" t="s">
        <v>157</v>
      </c>
      <c r="AY2927" s="18" t="s">
        <v>150</v>
      </c>
      <c r="BE2927" s="171">
        <f t="shared" si="244"/>
        <v>0</v>
      </c>
      <c r="BF2927" s="171">
        <f t="shared" si="245"/>
        <v>0</v>
      </c>
      <c r="BG2927" s="171">
        <f t="shared" si="246"/>
        <v>0</v>
      </c>
      <c r="BH2927" s="171">
        <f t="shared" si="247"/>
        <v>0</v>
      </c>
      <c r="BI2927" s="171">
        <f t="shared" si="248"/>
        <v>0</v>
      </c>
      <c r="BJ2927" s="18" t="s">
        <v>157</v>
      </c>
      <c r="BK2927" s="172">
        <f t="shared" si="249"/>
        <v>0</v>
      </c>
      <c r="BL2927" s="18" t="s">
        <v>156</v>
      </c>
      <c r="BM2927" s="170" t="s">
        <v>3555</v>
      </c>
    </row>
    <row r="2928" spans="1:65" s="2" customFormat="1" ht="16.5" customHeight="1">
      <c r="A2928" s="33"/>
      <c r="B2928" s="158"/>
      <c r="C2928" s="205" t="s">
        <v>3556</v>
      </c>
      <c r="D2928" s="205" t="s">
        <v>368</v>
      </c>
      <c r="E2928" s="206" t="s">
        <v>3159</v>
      </c>
      <c r="F2928" s="207" t="s">
        <v>3160</v>
      </c>
      <c r="G2928" s="208" t="s">
        <v>2346</v>
      </c>
      <c r="H2928" s="209">
        <v>1</v>
      </c>
      <c r="I2928" s="210"/>
      <c r="J2928" s="209">
        <f t="shared" si="240"/>
        <v>0</v>
      </c>
      <c r="K2928" s="211"/>
      <c r="L2928" s="212"/>
      <c r="M2928" s="213" t="s">
        <v>1</v>
      </c>
      <c r="N2928" s="214" t="s">
        <v>42</v>
      </c>
      <c r="O2928" s="59"/>
      <c r="P2928" s="168">
        <f t="shared" si="241"/>
        <v>0</v>
      </c>
      <c r="Q2928" s="168">
        <v>0</v>
      </c>
      <c r="R2928" s="168">
        <f t="shared" si="242"/>
        <v>0</v>
      </c>
      <c r="S2928" s="168">
        <v>0</v>
      </c>
      <c r="T2928" s="169">
        <f t="shared" si="243"/>
        <v>0</v>
      </c>
      <c r="U2928" s="33"/>
      <c r="V2928" s="33"/>
      <c r="W2928" s="33"/>
      <c r="X2928" s="33"/>
      <c r="Y2928" s="33"/>
      <c r="Z2928" s="33"/>
      <c r="AA2928" s="33"/>
      <c r="AB2928" s="33"/>
      <c r="AC2928" s="33"/>
      <c r="AD2928" s="33"/>
      <c r="AE2928" s="33"/>
      <c r="AR2928" s="170" t="s">
        <v>189</v>
      </c>
      <c r="AT2928" s="170" t="s">
        <v>368</v>
      </c>
      <c r="AU2928" s="170" t="s">
        <v>157</v>
      </c>
      <c r="AY2928" s="18" t="s">
        <v>150</v>
      </c>
      <c r="BE2928" s="171">
        <f t="shared" si="244"/>
        <v>0</v>
      </c>
      <c r="BF2928" s="171">
        <f t="shared" si="245"/>
        <v>0</v>
      </c>
      <c r="BG2928" s="171">
        <f t="shared" si="246"/>
        <v>0</v>
      </c>
      <c r="BH2928" s="171">
        <f t="shared" si="247"/>
        <v>0</v>
      </c>
      <c r="BI2928" s="171">
        <f t="shared" si="248"/>
        <v>0</v>
      </c>
      <c r="BJ2928" s="18" t="s">
        <v>157</v>
      </c>
      <c r="BK2928" s="172">
        <f t="shared" si="249"/>
        <v>0</v>
      </c>
      <c r="BL2928" s="18" t="s">
        <v>156</v>
      </c>
      <c r="BM2928" s="170" t="s">
        <v>3557</v>
      </c>
    </row>
    <row r="2929" spans="1:65" s="12" customFormat="1" ht="22.9" customHeight="1">
      <c r="B2929" s="145"/>
      <c r="D2929" s="146" t="s">
        <v>75</v>
      </c>
      <c r="E2929" s="156" t="s">
        <v>3558</v>
      </c>
      <c r="F2929" s="156" t="s">
        <v>3559</v>
      </c>
      <c r="I2929" s="148"/>
      <c r="J2929" s="157">
        <f>BK2929</f>
        <v>0</v>
      </c>
      <c r="L2929" s="145"/>
      <c r="M2929" s="150"/>
      <c r="N2929" s="151"/>
      <c r="O2929" s="151"/>
      <c r="P2929" s="152">
        <f>SUM(P2930:P2977)</f>
        <v>0</v>
      </c>
      <c r="Q2929" s="151"/>
      <c r="R2929" s="152">
        <f>SUM(R2930:R2977)</f>
        <v>7.7424600400000001</v>
      </c>
      <c r="S2929" s="151"/>
      <c r="T2929" s="153">
        <f>SUM(T2930:T2977)</f>
        <v>0</v>
      </c>
      <c r="AR2929" s="146" t="s">
        <v>157</v>
      </c>
      <c r="AT2929" s="154" t="s">
        <v>75</v>
      </c>
      <c r="AU2929" s="154" t="s">
        <v>81</v>
      </c>
      <c r="AY2929" s="146" t="s">
        <v>150</v>
      </c>
      <c r="BK2929" s="155">
        <f>SUM(BK2930:BK2977)</f>
        <v>0</v>
      </c>
    </row>
    <row r="2930" spans="1:65" s="2" customFormat="1" ht="16.5" customHeight="1">
      <c r="A2930" s="33"/>
      <c r="B2930" s="158"/>
      <c r="C2930" s="159" t="s">
        <v>3560</v>
      </c>
      <c r="D2930" s="159" t="s">
        <v>152</v>
      </c>
      <c r="E2930" s="160" t="s">
        <v>3561</v>
      </c>
      <c r="F2930" s="161" t="s">
        <v>3562</v>
      </c>
      <c r="G2930" s="162" t="s">
        <v>155</v>
      </c>
      <c r="H2930" s="163">
        <v>794.41</v>
      </c>
      <c r="I2930" s="164"/>
      <c r="J2930" s="163">
        <f>ROUND(I2930*H2930,3)</f>
        <v>0</v>
      </c>
      <c r="K2930" s="165"/>
      <c r="L2930" s="34"/>
      <c r="M2930" s="166" t="s">
        <v>1</v>
      </c>
      <c r="N2930" s="167" t="s">
        <v>42</v>
      </c>
      <c r="O2930" s="59"/>
      <c r="P2930" s="168">
        <f>O2930*H2930</f>
        <v>0</v>
      </c>
      <c r="Q2930" s="168">
        <v>0</v>
      </c>
      <c r="R2930" s="168">
        <f>Q2930*H2930</f>
        <v>0</v>
      </c>
      <c r="S2930" s="168">
        <v>0</v>
      </c>
      <c r="T2930" s="169">
        <f>S2930*H2930</f>
        <v>0</v>
      </c>
      <c r="U2930" s="33"/>
      <c r="V2930" s="33"/>
      <c r="W2930" s="33"/>
      <c r="X2930" s="33"/>
      <c r="Y2930" s="33"/>
      <c r="Z2930" s="33"/>
      <c r="AA2930" s="33"/>
      <c r="AB2930" s="33"/>
      <c r="AC2930" s="33"/>
      <c r="AD2930" s="33"/>
      <c r="AE2930" s="33"/>
      <c r="AR2930" s="170" t="s">
        <v>241</v>
      </c>
      <c r="AT2930" s="170" t="s">
        <v>152</v>
      </c>
      <c r="AU2930" s="170" t="s">
        <v>157</v>
      </c>
      <c r="AY2930" s="18" t="s">
        <v>150</v>
      </c>
      <c r="BE2930" s="171">
        <f>IF(N2930="základná",J2930,0)</f>
        <v>0</v>
      </c>
      <c r="BF2930" s="171">
        <f>IF(N2930="znížená",J2930,0)</f>
        <v>0</v>
      </c>
      <c r="BG2930" s="171">
        <f>IF(N2930="zákl. prenesená",J2930,0)</f>
        <v>0</v>
      </c>
      <c r="BH2930" s="171">
        <f>IF(N2930="zníž. prenesená",J2930,0)</f>
        <v>0</v>
      </c>
      <c r="BI2930" s="171">
        <f>IF(N2930="nulová",J2930,0)</f>
        <v>0</v>
      </c>
      <c r="BJ2930" s="18" t="s">
        <v>157</v>
      </c>
      <c r="BK2930" s="172">
        <f>ROUND(I2930*H2930,3)</f>
        <v>0</v>
      </c>
      <c r="BL2930" s="18" t="s">
        <v>241</v>
      </c>
      <c r="BM2930" s="170" t="s">
        <v>3563</v>
      </c>
    </row>
    <row r="2931" spans="1:65" s="13" customFormat="1" ht="11.25">
      <c r="B2931" s="173"/>
      <c r="D2931" s="174" t="s">
        <v>167</v>
      </c>
      <c r="E2931" s="175" t="s">
        <v>1</v>
      </c>
      <c r="F2931" s="176" t="s">
        <v>1089</v>
      </c>
      <c r="H2931" s="175" t="s">
        <v>1</v>
      </c>
      <c r="I2931" s="177"/>
      <c r="L2931" s="173"/>
      <c r="M2931" s="178"/>
      <c r="N2931" s="179"/>
      <c r="O2931" s="179"/>
      <c r="P2931" s="179"/>
      <c r="Q2931" s="179"/>
      <c r="R2931" s="179"/>
      <c r="S2931" s="179"/>
      <c r="T2931" s="180"/>
      <c r="AT2931" s="175" t="s">
        <v>167</v>
      </c>
      <c r="AU2931" s="175" t="s">
        <v>157</v>
      </c>
      <c r="AV2931" s="13" t="s">
        <v>81</v>
      </c>
      <c r="AW2931" s="13" t="s">
        <v>30</v>
      </c>
      <c r="AX2931" s="13" t="s">
        <v>76</v>
      </c>
      <c r="AY2931" s="175" t="s">
        <v>150</v>
      </c>
    </row>
    <row r="2932" spans="1:65" s="13" customFormat="1" ht="11.25">
      <c r="B2932" s="173"/>
      <c r="D2932" s="174" t="s">
        <v>167</v>
      </c>
      <c r="E2932" s="175" t="s">
        <v>1</v>
      </c>
      <c r="F2932" s="176" t="s">
        <v>309</v>
      </c>
      <c r="H2932" s="175" t="s">
        <v>1</v>
      </c>
      <c r="I2932" s="177"/>
      <c r="L2932" s="173"/>
      <c r="M2932" s="178"/>
      <c r="N2932" s="179"/>
      <c r="O2932" s="179"/>
      <c r="P2932" s="179"/>
      <c r="Q2932" s="179"/>
      <c r="R2932" s="179"/>
      <c r="S2932" s="179"/>
      <c r="T2932" s="180"/>
      <c r="AT2932" s="175" t="s">
        <v>167</v>
      </c>
      <c r="AU2932" s="175" t="s">
        <v>157</v>
      </c>
      <c r="AV2932" s="13" t="s">
        <v>81</v>
      </c>
      <c r="AW2932" s="13" t="s">
        <v>30</v>
      </c>
      <c r="AX2932" s="13" t="s">
        <v>76</v>
      </c>
      <c r="AY2932" s="175" t="s">
        <v>150</v>
      </c>
    </row>
    <row r="2933" spans="1:65" s="14" customFormat="1" ht="22.5">
      <c r="B2933" s="181"/>
      <c r="D2933" s="174" t="s">
        <v>167</v>
      </c>
      <c r="E2933" s="182" t="s">
        <v>1</v>
      </c>
      <c r="F2933" s="183" t="s">
        <v>1090</v>
      </c>
      <c r="H2933" s="184">
        <v>232.77</v>
      </c>
      <c r="I2933" s="185"/>
      <c r="L2933" s="181"/>
      <c r="M2933" s="186"/>
      <c r="N2933" s="187"/>
      <c r="O2933" s="187"/>
      <c r="P2933" s="187"/>
      <c r="Q2933" s="187"/>
      <c r="R2933" s="187"/>
      <c r="S2933" s="187"/>
      <c r="T2933" s="188"/>
      <c r="AT2933" s="182" t="s">
        <v>167</v>
      </c>
      <c r="AU2933" s="182" t="s">
        <v>157</v>
      </c>
      <c r="AV2933" s="14" t="s">
        <v>157</v>
      </c>
      <c r="AW2933" s="14" t="s">
        <v>30</v>
      </c>
      <c r="AX2933" s="14" t="s">
        <v>76</v>
      </c>
      <c r="AY2933" s="182" t="s">
        <v>150</v>
      </c>
    </row>
    <row r="2934" spans="1:65" s="16" customFormat="1" ht="11.25">
      <c r="B2934" s="197"/>
      <c r="D2934" s="174" t="s">
        <v>167</v>
      </c>
      <c r="E2934" s="198" t="s">
        <v>1</v>
      </c>
      <c r="F2934" s="199" t="s">
        <v>299</v>
      </c>
      <c r="H2934" s="200">
        <v>232.77</v>
      </c>
      <c r="I2934" s="201"/>
      <c r="L2934" s="197"/>
      <c r="M2934" s="202"/>
      <c r="N2934" s="203"/>
      <c r="O2934" s="203"/>
      <c r="P2934" s="203"/>
      <c r="Q2934" s="203"/>
      <c r="R2934" s="203"/>
      <c r="S2934" s="203"/>
      <c r="T2934" s="204"/>
      <c r="AT2934" s="198" t="s">
        <v>167</v>
      </c>
      <c r="AU2934" s="198" t="s">
        <v>157</v>
      </c>
      <c r="AV2934" s="16" t="s">
        <v>162</v>
      </c>
      <c r="AW2934" s="16" t="s">
        <v>30</v>
      </c>
      <c r="AX2934" s="16" t="s">
        <v>76</v>
      </c>
      <c r="AY2934" s="198" t="s">
        <v>150</v>
      </c>
    </row>
    <row r="2935" spans="1:65" s="13" customFormat="1" ht="11.25">
      <c r="B2935" s="173"/>
      <c r="D2935" s="174" t="s">
        <v>167</v>
      </c>
      <c r="E2935" s="175" t="s">
        <v>1</v>
      </c>
      <c r="F2935" s="176" t="s">
        <v>1091</v>
      </c>
      <c r="H2935" s="175" t="s">
        <v>1</v>
      </c>
      <c r="I2935" s="177"/>
      <c r="L2935" s="173"/>
      <c r="M2935" s="178"/>
      <c r="N2935" s="179"/>
      <c r="O2935" s="179"/>
      <c r="P2935" s="179"/>
      <c r="Q2935" s="179"/>
      <c r="R2935" s="179"/>
      <c r="S2935" s="179"/>
      <c r="T2935" s="180"/>
      <c r="AT2935" s="175" t="s">
        <v>167</v>
      </c>
      <c r="AU2935" s="175" t="s">
        <v>157</v>
      </c>
      <c r="AV2935" s="13" t="s">
        <v>81</v>
      </c>
      <c r="AW2935" s="13" t="s">
        <v>30</v>
      </c>
      <c r="AX2935" s="13" t="s">
        <v>76</v>
      </c>
      <c r="AY2935" s="175" t="s">
        <v>150</v>
      </c>
    </row>
    <row r="2936" spans="1:65" s="13" customFormat="1" ht="11.25">
      <c r="B2936" s="173"/>
      <c r="D2936" s="174" t="s">
        <v>167</v>
      </c>
      <c r="E2936" s="175" t="s">
        <v>1</v>
      </c>
      <c r="F2936" s="176" t="s">
        <v>309</v>
      </c>
      <c r="H2936" s="175" t="s">
        <v>1</v>
      </c>
      <c r="I2936" s="177"/>
      <c r="L2936" s="173"/>
      <c r="M2936" s="178"/>
      <c r="N2936" s="179"/>
      <c r="O2936" s="179"/>
      <c r="P2936" s="179"/>
      <c r="Q2936" s="179"/>
      <c r="R2936" s="179"/>
      <c r="S2936" s="179"/>
      <c r="T2936" s="180"/>
      <c r="AT2936" s="175" t="s">
        <v>167</v>
      </c>
      <c r="AU2936" s="175" t="s">
        <v>157</v>
      </c>
      <c r="AV2936" s="13" t="s">
        <v>81</v>
      </c>
      <c r="AW2936" s="13" t="s">
        <v>30</v>
      </c>
      <c r="AX2936" s="13" t="s">
        <v>76</v>
      </c>
      <c r="AY2936" s="175" t="s">
        <v>150</v>
      </c>
    </row>
    <row r="2937" spans="1:65" s="14" customFormat="1" ht="22.5">
      <c r="B2937" s="181"/>
      <c r="D2937" s="174" t="s">
        <v>167</v>
      </c>
      <c r="E2937" s="182" t="s">
        <v>1</v>
      </c>
      <c r="F2937" s="183" t="s">
        <v>1092</v>
      </c>
      <c r="H2937" s="184">
        <v>291.47000000000003</v>
      </c>
      <c r="I2937" s="185"/>
      <c r="L2937" s="181"/>
      <c r="M2937" s="186"/>
      <c r="N2937" s="187"/>
      <c r="O2937" s="187"/>
      <c r="P2937" s="187"/>
      <c r="Q2937" s="187"/>
      <c r="R2937" s="187"/>
      <c r="S2937" s="187"/>
      <c r="T2937" s="188"/>
      <c r="AT2937" s="182" t="s">
        <v>167</v>
      </c>
      <c r="AU2937" s="182" t="s">
        <v>157</v>
      </c>
      <c r="AV2937" s="14" t="s">
        <v>157</v>
      </c>
      <c r="AW2937" s="14" t="s">
        <v>30</v>
      </c>
      <c r="AX2937" s="14" t="s">
        <v>76</v>
      </c>
      <c r="AY2937" s="182" t="s">
        <v>150</v>
      </c>
    </row>
    <row r="2938" spans="1:65" s="16" customFormat="1" ht="11.25">
      <c r="B2938" s="197"/>
      <c r="D2938" s="174" t="s">
        <v>167</v>
      </c>
      <c r="E2938" s="198" t="s">
        <v>1</v>
      </c>
      <c r="F2938" s="199" t="s">
        <v>299</v>
      </c>
      <c r="H2938" s="200">
        <v>291.47000000000003</v>
      </c>
      <c r="I2938" s="201"/>
      <c r="L2938" s="197"/>
      <c r="M2938" s="202"/>
      <c r="N2938" s="203"/>
      <c r="O2938" s="203"/>
      <c r="P2938" s="203"/>
      <c r="Q2938" s="203"/>
      <c r="R2938" s="203"/>
      <c r="S2938" s="203"/>
      <c r="T2938" s="204"/>
      <c r="AT2938" s="198" t="s">
        <v>167</v>
      </c>
      <c r="AU2938" s="198" t="s">
        <v>157</v>
      </c>
      <c r="AV2938" s="16" t="s">
        <v>162</v>
      </c>
      <c r="AW2938" s="16" t="s">
        <v>30</v>
      </c>
      <c r="AX2938" s="16" t="s">
        <v>76</v>
      </c>
      <c r="AY2938" s="198" t="s">
        <v>150</v>
      </c>
    </row>
    <row r="2939" spans="1:65" s="13" customFormat="1" ht="11.25">
      <c r="B2939" s="173"/>
      <c r="D2939" s="174" t="s">
        <v>167</v>
      </c>
      <c r="E2939" s="175" t="s">
        <v>1</v>
      </c>
      <c r="F2939" s="176" t="s">
        <v>1124</v>
      </c>
      <c r="H2939" s="175" t="s">
        <v>1</v>
      </c>
      <c r="I2939" s="177"/>
      <c r="L2939" s="173"/>
      <c r="M2939" s="178"/>
      <c r="N2939" s="179"/>
      <c r="O2939" s="179"/>
      <c r="P2939" s="179"/>
      <c r="Q2939" s="179"/>
      <c r="R2939" s="179"/>
      <c r="S2939" s="179"/>
      <c r="T2939" s="180"/>
      <c r="AT2939" s="175" t="s">
        <v>167</v>
      </c>
      <c r="AU2939" s="175" t="s">
        <v>157</v>
      </c>
      <c r="AV2939" s="13" t="s">
        <v>81</v>
      </c>
      <c r="AW2939" s="13" t="s">
        <v>30</v>
      </c>
      <c r="AX2939" s="13" t="s">
        <v>76</v>
      </c>
      <c r="AY2939" s="175" t="s">
        <v>150</v>
      </c>
    </row>
    <row r="2940" spans="1:65" s="13" customFormat="1" ht="11.25">
      <c r="B2940" s="173"/>
      <c r="D2940" s="174" t="s">
        <v>167</v>
      </c>
      <c r="E2940" s="175" t="s">
        <v>1</v>
      </c>
      <c r="F2940" s="176" t="s">
        <v>215</v>
      </c>
      <c r="H2940" s="175" t="s">
        <v>1</v>
      </c>
      <c r="I2940" s="177"/>
      <c r="L2940" s="173"/>
      <c r="M2940" s="178"/>
      <c r="N2940" s="179"/>
      <c r="O2940" s="179"/>
      <c r="P2940" s="179"/>
      <c r="Q2940" s="179"/>
      <c r="R2940" s="179"/>
      <c r="S2940" s="179"/>
      <c r="T2940" s="180"/>
      <c r="AT2940" s="175" t="s">
        <v>167</v>
      </c>
      <c r="AU2940" s="175" t="s">
        <v>157</v>
      </c>
      <c r="AV2940" s="13" t="s">
        <v>81</v>
      </c>
      <c r="AW2940" s="13" t="s">
        <v>30</v>
      </c>
      <c r="AX2940" s="13" t="s">
        <v>76</v>
      </c>
      <c r="AY2940" s="175" t="s">
        <v>150</v>
      </c>
    </row>
    <row r="2941" spans="1:65" s="14" customFormat="1" ht="22.5">
      <c r="B2941" s="181"/>
      <c r="D2941" s="174" t="s">
        <v>167</v>
      </c>
      <c r="E2941" s="182" t="s">
        <v>1</v>
      </c>
      <c r="F2941" s="183" t="s">
        <v>1125</v>
      </c>
      <c r="H2941" s="184">
        <v>130.16</v>
      </c>
      <c r="I2941" s="185"/>
      <c r="L2941" s="181"/>
      <c r="M2941" s="186"/>
      <c r="N2941" s="187"/>
      <c r="O2941" s="187"/>
      <c r="P2941" s="187"/>
      <c r="Q2941" s="187"/>
      <c r="R2941" s="187"/>
      <c r="S2941" s="187"/>
      <c r="T2941" s="188"/>
      <c r="AT2941" s="182" t="s">
        <v>167</v>
      </c>
      <c r="AU2941" s="182" t="s">
        <v>157</v>
      </c>
      <c r="AV2941" s="14" t="s">
        <v>157</v>
      </c>
      <c r="AW2941" s="14" t="s">
        <v>30</v>
      </c>
      <c r="AX2941" s="14" t="s">
        <v>76</v>
      </c>
      <c r="AY2941" s="182" t="s">
        <v>150</v>
      </c>
    </row>
    <row r="2942" spans="1:65" s="13" customFormat="1" ht="11.25">
      <c r="B2942" s="173"/>
      <c r="D2942" s="174" t="s">
        <v>167</v>
      </c>
      <c r="E2942" s="175" t="s">
        <v>1</v>
      </c>
      <c r="F2942" s="176" t="s">
        <v>302</v>
      </c>
      <c r="H2942" s="175" t="s">
        <v>1</v>
      </c>
      <c r="I2942" s="177"/>
      <c r="L2942" s="173"/>
      <c r="M2942" s="178"/>
      <c r="N2942" s="179"/>
      <c r="O2942" s="179"/>
      <c r="P2942" s="179"/>
      <c r="Q2942" s="179"/>
      <c r="R2942" s="179"/>
      <c r="S2942" s="179"/>
      <c r="T2942" s="180"/>
      <c r="AT2942" s="175" t="s">
        <v>167</v>
      </c>
      <c r="AU2942" s="175" t="s">
        <v>157</v>
      </c>
      <c r="AV2942" s="13" t="s">
        <v>81</v>
      </c>
      <c r="AW2942" s="13" t="s">
        <v>30</v>
      </c>
      <c r="AX2942" s="13" t="s">
        <v>76</v>
      </c>
      <c r="AY2942" s="175" t="s">
        <v>150</v>
      </c>
    </row>
    <row r="2943" spans="1:65" s="14" customFormat="1" ht="11.25">
      <c r="B2943" s="181"/>
      <c r="D2943" s="174" t="s">
        <v>167</v>
      </c>
      <c r="E2943" s="182" t="s">
        <v>1</v>
      </c>
      <c r="F2943" s="183" t="s">
        <v>1126</v>
      </c>
      <c r="H2943" s="184">
        <v>66.930000000000007</v>
      </c>
      <c r="I2943" s="185"/>
      <c r="L2943" s="181"/>
      <c r="M2943" s="186"/>
      <c r="N2943" s="187"/>
      <c r="O2943" s="187"/>
      <c r="P2943" s="187"/>
      <c r="Q2943" s="187"/>
      <c r="R2943" s="187"/>
      <c r="S2943" s="187"/>
      <c r="T2943" s="188"/>
      <c r="AT2943" s="182" t="s">
        <v>167</v>
      </c>
      <c r="AU2943" s="182" t="s">
        <v>157</v>
      </c>
      <c r="AV2943" s="14" t="s">
        <v>157</v>
      </c>
      <c r="AW2943" s="14" t="s">
        <v>30</v>
      </c>
      <c r="AX2943" s="14" t="s">
        <v>76</v>
      </c>
      <c r="AY2943" s="182" t="s">
        <v>150</v>
      </c>
    </row>
    <row r="2944" spans="1:65" s="16" customFormat="1" ht="11.25">
      <c r="B2944" s="197"/>
      <c r="D2944" s="174" t="s">
        <v>167</v>
      </c>
      <c r="E2944" s="198" t="s">
        <v>1</v>
      </c>
      <c r="F2944" s="199" t="s">
        <v>299</v>
      </c>
      <c r="H2944" s="200">
        <v>197.09</v>
      </c>
      <c r="I2944" s="201"/>
      <c r="L2944" s="197"/>
      <c r="M2944" s="202"/>
      <c r="N2944" s="203"/>
      <c r="O2944" s="203"/>
      <c r="P2944" s="203"/>
      <c r="Q2944" s="203"/>
      <c r="R2944" s="203"/>
      <c r="S2944" s="203"/>
      <c r="T2944" s="204"/>
      <c r="AT2944" s="198" t="s">
        <v>167</v>
      </c>
      <c r="AU2944" s="198" t="s">
        <v>157</v>
      </c>
      <c r="AV2944" s="16" t="s">
        <v>162</v>
      </c>
      <c r="AW2944" s="16" t="s">
        <v>30</v>
      </c>
      <c r="AX2944" s="16" t="s">
        <v>76</v>
      </c>
      <c r="AY2944" s="198" t="s">
        <v>150</v>
      </c>
    </row>
    <row r="2945" spans="1:65" s="13" customFormat="1" ht="11.25">
      <c r="B2945" s="173"/>
      <c r="D2945" s="174" t="s">
        <v>167</v>
      </c>
      <c r="E2945" s="175" t="s">
        <v>1</v>
      </c>
      <c r="F2945" s="176" t="s">
        <v>1097</v>
      </c>
      <c r="H2945" s="175" t="s">
        <v>1</v>
      </c>
      <c r="I2945" s="177"/>
      <c r="L2945" s="173"/>
      <c r="M2945" s="178"/>
      <c r="N2945" s="179"/>
      <c r="O2945" s="179"/>
      <c r="P2945" s="179"/>
      <c r="Q2945" s="179"/>
      <c r="R2945" s="179"/>
      <c r="S2945" s="179"/>
      <c r="T2945" s="180"/>
      <c r="AT2945" s="175" t="s">
        <v>167</v>
      </c>
      <c r="AU2945" s="175" t="s">
        <v>157</v>
      </c>
      <c r="AV2945" s="13" t="s">
        <v>81</v>
      </c>
      <c r="AW2945" s="13" t="s">
        <v>30</v>
      </c>
      <c r="AX2945" s="13" t="s">
        <v>76</v>
      </c>
      <c r="AY2945" s="175" t="s">
        <v>150</v>
      </c>
    </row>
    <row r="2946" spans="1:65" s="13" customFormat="1" ht="11.25">
      <c r="B2946" s="173"/>
      <c r="D2946" s="174" t="s">
        <v>167</v>
      </c>
      <c r="E2946" s="175" t="s">
        <v>1</v>
      </c>
      <c r="F2946" s="176" t="s">
        <v>396</v>
      </c>
      <c r="H2946" s="175" t="s">
        <v>1</v>
      </c>
      <c r="I2946" s="177"/>
      <c r="L2946" s="173"/>
      <c r="M2946" s="178"/>
      <c r="N2946" s="179"/>
      <c r="O2946" s="179"/>
      <c r="P2946" s="179"/>
      <c r="Q2946" s="179"/>
      <c r="R2946" s="179"/>
      <c r="S2946" s="179"/>
      <c r="T2946" s="180"/>
      <c r="AT2946" s="175" t="s">
        <v>167</v>
      </c>
      <c r="AU2946" s="175" t="s">
        <v>157</v>
      </c>
      <c r="AV2946" s="13" t="s">
        <v>81</v>
      </c>
      <c r="AW2946" s="13" t="s">
        <v>30</v>
      </c>
      <c r="AX2946" s="13" t="s">
        <v>76</v>
      </c>
      <c r="AY2946" s="175" t="s">
        <v>150</v>
      </c>
    </row>
    <row r="2947" spans="1:65" s="14" customFormat="1" ht="22.5">
      <c r="B2947" s="181"/>
      <c r="D2947" s="174" t="s">
        <v>167</v>
      </c>
      <c r="E2947" s="182" t="s">
        <v>1</v>
      </c>
      <c r="F2947" s="183" t="s">
        <v>3564</v>
      </c>
      <c r="H2947" s="184">
        <v>73.08</v>
      </c>
      <c r="I2947" s="185"/>
      <c r="L2947" s="181"/>
      <c r="M2947" s="186"/>
      <c r="N2947" s="187"/>
      <c r="O2947" s="187"/>
      <c r="P2947" s="187"/>
      <c r="Q2947" s="187"/>
      <c r="R2947" s="187"/>
      <c r="S2947" s="187"/>
      <c r="T2947" s="188"/>
      <c r="AT2947" s="182" t="s">
        <v>167</v>
      </c>
      <c r="AU2947" s="182" t="s">
        <v>157</v>
      </c>
      <c r="AV2947" s="14" t="s">
        <v>157</v>
      </c>
      <c r="AW2947" s="14" t="s">
        <v>30</v>
      </c>
      <c r="AX2947" s="14" t="s">
        <v>76</v>
      </c>
      <c r="AY2947" s="182" t="s">
        <v>150</v>
      </c>
    </row>
    <row r="2948" spans="1:65" s="16" customFormat="1" ht="11.25">
      <c r="B2948" s="197"/>
      <c r="D2948" s="174" t="s">
        <v>167</v>
      </c>
      <c r="E2948" s="198" t="s">
        <v>1</v>
      </c>
      <c r="F2948" s="199" t="s">
        <v>299</v>
      </c>
      <c r="H2948" s="200">
        <v>73.08</v>
      </c>
      <c r="I2948" s="201"/>
      <c r="L2948" s="197"/>
      <c r="M2948" s="202"/>
      <c r="N2948" s="203"/>
      <c r="O2948" s="203"/>
      <c r="P2948" s="203"/>
      <c r="Q2948" s="203"/>
      <c r="R2948" s="203"/>
      <c r="S2948" s="203"/>
      <c r="T2948" s="204"/>
      <c r="AT2948" s="198" t="s">
        <v>167</v>
      </c>
      <c r="AU2948" s="198" t="s">
        <v>157</v>
      </c>
      <c r="AV2948" s="16" t="s">
        <v>162</v>
      </c>
      <c r="AW2948" s="16" t="s">
        <v>30</v>
      </c>
      <c r="AX2948" s="16" t="s">
        <v>76</v>
      </c>
      <c r="AY2948" s="198" t="s">
        <v>150</v>
      </c>
    </row>
    <row r="2949" spans="1:65" s="15" customFormat="1" ht="11.25">
      <c r="B2949" s="189"/>
      <c r="D2949" s="174" t="s">
        <v>167</v>
      </c>
      <c r="E2949" s="190" t="s">
        <v>1</v>
      </c>
      <c r="F2949" s="191" t="s">
        <v>173</v>
      </c>
      <c r="H2949" s="192">
        <v>794.41</v>
      </c>
      <c r="I2949" s="193"/>
      <c r="L2949" s="189"/>
      <c r="M2949" s="194"/>
      <c r="N2949" s="195"/>
      <c r="O2949" s="195"/>
      <c r="P2949" s="195"/>
      <c r="Q2949" s="195"/>
      <c r="R2949" s="195"/>
      <c r="S2949" s="195"/>
      <c r="T2949" s="196"/>
      <c r="AT2949" s="190" t="s">
        <v>167</v>
      </c>
      <c r="AU2949" s="190" t="s">
        <v>157</v>
      </c>
      <c r="AV2949" s="15" t="s">
        <v>156</v>
      </c>
      <c r="AW2949" s="15" t="s">
        <v>30</v>
      </c>
      <c r="AX2949" s="15" t="s">
        <v>81</v>
      </c>
      <c r="AY2949" s="190" t="s">
        <v>150</v>
      </c>
    </row>
    <row r="2950" spans="1:65" s="2" customFormat="1" ht="16.5" customHeight="1">
      <c r="A2950" s="33"/>
      <c r="B2950" s="158"/>
      <c r="C2950" s="205" t="s">
        <v>3565</v>
      </c>
      <c r="D2950" s="205" t="s">
        <v>368</v>
      </c>
      <c r="E2950" s="206" t="s">
        <v>3566</v>
      </c>
      <c r="F2950" s="207" t="s">
        <v>3567</v>
      </c>
      <c r="G2950" s="208" t="s">
        <v>155</v>
      </c>
      <c r="H2950" s="209">
        <v>913.572</v>
      </c>
      <c r="I2950" s="210"/>
      <c r="J2950" s="209">
        <f>ROUND(I2950*H2950,3)</f>
        <v>0</v>
      </c>
      <c r="K2950" s="211"/>
      <c r="L2950" s="212"/>
      <c r="M2950" s="213" t="s">
        <v>1</v>
      </c>
      <c r="N2950" s="214" t="s">
        <v>42</v>
      </c>
      <c r="O2950" s="59"/>
      <c r="P2950" s="168">
        <f>O2950*H2950</f>
        <v>0</v>
      </c>
      <c r="Q2950" s="168">
        <v>2.0000000000000002E-5</v>
      </c>
      <c r="R2950" s="168">
        <f>Q2950*H2950</f>
        <v>1.827144E-2</v>
      </c>
      <c r="S2950" s="168">
        <v>0</v>
      </c>
      <c r="T2950" s="169">
        <f>S2950*H2950</f>
        <v>0</v>
      </c>
      <c r="U2950" s="33"/>
      <c r="V2950" s="33"/>
      <c r="W2950" s="33"/>
      <c r="X2950" s="33"/>
      <c r="Y2950" s="33"/>
      <c r="Z2950" s="33"/>
      <c r="AA2950" s="33"/>
      <c r="AB2950" s="33"/>
      <c r="AC2950" s="33"/>
      <c r="AD2950" s="33"/>
      <c r="AE2950" s="33"/>
      <c r="AR2950" s="170" t="s">
        <v>361</v>
      </c>
      <c r="AT2950" s="170" t="s">
        <v>368</v>
      </c>
      <c r="AU2950" s="170" t="s">
        <v>157</v>
      </c>
      <c r="AY2950" s="18" t="s">
        <v>150</v>
      </c>
      <c r="BE2950" s="171">
        <f>IF(N2950="základná",J2950,0)</f>
        <v>0</v>
      </c>
      <c r="BF2950" s="171">
        <f>IF(N2950="znížená",J2950,0)</f>
        <v>0</v>
      </c>
      <c r="BG2950" s="171">
        <f>IF(N2950="zákl. prenesená",J2950,0)</f>
        <v>0</v>
      </c>
      <c r="BH2950" s="171">
        <f>IF(N2950="zníž. prenesená",J2950,0)</f>
        <v>0</v>
      </c>
      <c r="BI2950" s="171">
        <f>IF(N2950="nulová",J2950,0)</f>
        <v>0</v>
      </c>
      <c r="BJ2950" s="18" t="s">
        <v>157</v>
      </c>
      <c r="BK2950" s="172">
        <f>ROUND(I2950*H2950,3)</f>
        <v>0</v>
      </c>
      <c r="BL2950" s="18" t="s">
        <v>241</v>
      </c>
      <c r="BM2950" s="170" t="s">
        <v>3568</v>
      </c>
    </row>
    <row r="2951" spans="1:65" s="14" customFormat="1" ht="11.25">
      <c r="B2951" s="181"/>
      <c r="D2951" s="174" t="s">
        <v>167</v>
      </c>
      <c r="E2951" s="182" t="s">
        <v>1</v>
      </c>
      <c r="F2951" s="183" t="s">
        <v>3569</v>
      </c>
      <c r="H2951" s="184">
        <v>913.572</v>
      </c>
      <c r="I2951" s="185"/>
      <c r="L2951" s="181"/>
      <c r="M2951" s="186"/>
      <c r="N2951" s="187"/>
      <c r="O2951" s="187"/>
      <c r="P2951" s="187"/>
      <c r="Q2951" s="187"/>
      <c r="R2951" s="187"/>
      <c r="S2951" s="187"/>
      <c r="T2951" s="188"/>
      <c r="AT2951" s="182" t="s">
        <v>167</v>
      </c>
      <c r="AU2951" s="182" t="s">
        <v>157</v>
      </c>
      <c r="AV2951" s="14" t="s">
        <v>157</v>
      </c>
      <c r="AW2951" s="14" t="s">
        <v>30</v>
      </c>
      <c r="AX2951" s="14" t="s">
        <v>81</v>
      </c>
      <c r="AY2951" s="182" t="s">
        <v>150</v>
      </c>
    </row>
    <row r="2952" spans="1:65" s="2" customFormat="1" ht="24" customHeight="1">
      <c r="A2952" s="33"/>
      <c r="B2952" s="158"/>
      <c r="C2952" s="159" t="s">
        <v>3570</v>
      </c>
      <c r="D2952" s="159" t="s">
        <v>152</v>
      </c>
      <c r="E2952" s="160" t="s">
        <v>3571</v>
      </c>
      <c r="F2952" s="161" t="s">
        <v>3572</v>
      </c>
      <c r="G2952" s="162" t="s">
        <v>155</v>
      </c>
      <c r="H2952" s="163">
        <v>524.24</v>
      </c>
      <c r="I2952" s="164"/>
      <c r="J2952" s="163">
        <f>ROUND(I2952*H2952,3)</f>
        <v>0</v>
      </c>
      <c r="K2952" s="165"/>
      <c r="L2952" s="34"/>
      <c r="M2952" s="166" t="s">
        <v>1</v>
      </c>
      <c r="N2952" s="167" t="s">
        <v>42</v>
      </c>
      <c r="O2952" s="59"/>
      <c r="P2952" s="168">
        <f>O2952*H2952</f>
        <v>0</v>
      </c>
      <c r="Q2952" s="168">
        <v>3.0000000000000001E-5</v>
      </c>
      <c r="R2952" s="168">
        <f>Q2952*H2952</f>
        <v>1.57272E-2</v>
      </c>
      <c r="S2952" s="168">
        <v>0</v>
      </c>
      <c r="T2952" s="169">
        <f>S2952*H2952</f>
        <v>0</v>
      </c>
      <c r="U2952" s="33"/>
      <c r="V2952" s="33"/>
      <c r="W2952" s="33"/>
      <c r="X2952" s="33"/>
      <c r="Y2952" s="33"/>
      <c r="Z2952" s="33"/>
      <c r="AA2952" s="33"/>
      <c r="AB2952" s="33"/>
      <c r="AC2952" s="33"/>
      <c r="AD2952" s="33"/>
      <c r="AE2952" s="33"/>
      <c r="AR2952" s="170" t="s">
        <v>241</v>
      </c>
      <c r="AT2952" s="170" t="s">
        <v>152</v>
      </c>
      <c r="AU2952" s="170" t="s">
        <v>157</v>
      </c>
      <c r="AY2952" s="18" t="s">
        <v>150</v>
      </c>
      <c r="BE2952" s="171">
        <f>IF(N2952="základná",J2952,0)</f>
        <v>0</v>
      </c>
      <c r="BF2952" s="171">
        <f>IF(N2952="znížená",J2952,0)</f>
        <v>0</v>
      </c>
      <c r="BG2952" s="171">
        <f>IF(N2952="zákl. prenesená",J2952,0)</f>
        <v>0</v>
      </c>
      <c r="BH2952" s="171">
        <f>IF(N2952="zníž. prenesená",J2952,0)</f>
        <v>0</v>
      </c>
      <c r="BI2952" s="171">
        <f>IF(N2952="nulová",J2952,0)</f>
        <v>0</v>
      </c>
      <c r="BJ2952" s="18" t="s">
        <v>157</v>
      </c>
      <c r="BK2952" s="172">
        <f>ROUND(I2952*H2952,3)</f>
        <v>0</v>
      </c>
      <c r="BL2952" s="18" t="s">
        <v>241</v>
      </c>
      <c r="BM2952" s="170" t="s">
        <v>3573</v>
      </c>
    </row>
    <row r="2953" spans="1:65" s="13" customFormat="1" ht="11.25">
      <c r="B2953" s="173"/>
      <c r="D2953" s="174" t="s">
        <v>167</v>
      </c>
      <c r="E2953" s="175" t="s">
        <v>1</v>
      </c>
      <c r="F2953" s="176" t="s">
        <v>1089</v>
      </c>
      <c r="H2953" s="175" t="s">
        <v>1</v>
      </c>
      <c r="I2953" s="177"/>
      <c r="L2953" s="173"/>
      <c r="M2953" s="178"/>
      <c r="N2953" s="179"/>
      <c r="O2953" s="179"/>
      <c r="P2953" s="179"/>
      <c r="Q2953" s="179"/>
      <c r="R2953" s="179"/>
      <c r="S2953" s="179"/>
      <c r="T2953" s="180"/>
      <c r="AT2953" s="175" t="s">
        <v>167</v>
      </c>
      <c r="AU2953" s="175" t="s">
        <v>157</v>
      </c>
      <c r="AV2953" s="13" t="s">
        <v>81</v>
      </c>
      <c r="AW2953" s="13" t="s">
        <v>30</v>
      </c>
      <c r="AX2953" s="13" t="s">
        <v>76</v>
      </c>
      <c r="AY2953" s="175" t="s">
        <v>150</v>
      </c>
    </row>
    <row r="2954" spans="1:65" s="13" customFormat="1" ht="11.25">
      <c r="B2954" s="173"/>
      <c r="D2954" s="174" t="s">
        <v>167</v>
      </c>
      <c r="E2954" s="175" t="s">
        <v>1</v>
      </c>
      <c r="F2954" s="176" t="s">
        <v>309</v>
      </c>
      <c r="H2954" s="175" t="s">
        <v>1</v>
      </c>
      <c r="I2954" s="177"/>
      <c r="L2954" s="173"/>
      <c r="M2954" s="178"/>
      <c r="N2954" s="179"/>
      <c r="O2954" s="179"/>
      <c r="P2954" s="179"/>
      <c r="Q2954" s="179"/>
      <c r="R2954" s="179"/>
      <c r="S2954" s="179"/>
      <c r="T2954" s="180"/>
      <c r="AT2954" s="175" t="s">
        <v>167</v>
      </c>
      <c r="AU2954" s="175" t="s">
        <v>157</v>
      </c>
      <c r="AV2954" s="13" t="s">
        <v>81</v>
      </c>
      <c r="AW2954" s="13" t="s">
        <v>30</v>
      </c>
      <c r="AX2954" s="13" t="s">
        <v>76</v>
      </c>
      <c r="AY2954" s="175" t="s">
        <v>150</v>
      </c>
    </row>
    <row r="2955" spans="1:65" s="14" customFormat="1" ht="22.5">
      <c r="B2955" s="181"/>
      <c r="D2955" s="174" t="s">
        <v>167</v>
      </c>
      <c r="E2955" s="182" t="s">
        <v>1</v>
      </c>
      <c r="F2955" s="183" t="s">
        <v>1090</v>
      </c>
      <c r="H2955" s="184">
        <v>232.77</v>
      </c>
      <c r="I2955" s="185"/>
      <c r="L2955" s="181"/>
      <c r="M2955" s="186"/>
      <c r="N2955" s="187"/>
      <c r="O2955" s="187"/>
      <c r="P2955" s="187"/>
      <c r="Q2955" s="187"/>
      <c r="R2955" s="187"/>
      <c r="S2955" s="187"/>
      <c r="T2955" s="188"/>
      <c r="AT2955" s="182" t="s">
        <v>167</v>
      </c>
      <c r="AU2955" s="182" t="s">
        <v>157</v>
      </c>
      <c r="AV2955" s="14" t="s">
        <v>157</v>
      </c>
      <c r="AW2955" s="14" t="s">
        <v>30</v>
      </c>
      <c r="AX2955" s="14" t="s">
        <v>76</v>
      </c>
      <c r="AY2955" s="182" t="s">
        <v>150</v>
      </c>
    </row>
    <row r="2956" spans="1:65" s="16" customFormat="1" ht="11.25">
      <c r="B2956" s="197"/>
      <c r="D2956" s="174" t="s">
        <v>167</v>
      </c>
      <c r="E2956" s="198" t="s">
        <v>1</v>
      </c>
      <c r="F2956" s="199" t="s">
        <v>299</v>
      </c>
      <c r="H2956" s="200">
        <v>232.77</v>
      </c>
      <c r="I2956" s="201"/>
      <c r="L2956" s="197"/>
      <c r="M2956" s="202"/>
      <c r="N2956" s="203"/>
      <c r="O2956" s="203"/>
      <c r="P2956" s="203"/>
      <c r="Q2956" s="203"/>
      <c r="R2956" s="203"/>
      <c r="S2956" s="203"/>
      <c r="T2956" s="204"/>
      <c r="AT2956" s="198" t="s">
        <v>167</v>
      </c>
      <c r="AU2956" s="198" t="s">
        <v>157</v>
      </c>
      <c r="AV2956" s="16" t="s">
        <v>162</v>
      </c>
      <c r="AW2956" s="16" t="s">
        <v>30</v>
      </c>
      <c r="AX2956" s="16" t="s">
        <v>76</v>
      </c>
      <c r="AY2956" s="198" t="s">
        <v>150</v>
      </c>
    </row>
    <row r="2957" spans="1:65" s="13" customFormat="1" ht="11.25">
      <c r="B2957" s="173"/>
      <c r="D2957" s="174" t="s">
        <v>167</v>
      </c>
      <c r="E2957" s="175" t="s">
        <v>1</v>
      </c>
      <c r="F2957" s="176" t="s">
        <v>1091</v>
      </c>
      <c r="H2957" s="175" t="s">
        <v>1</v>
      </c>
      <c r="I2957" s="177"/>
      <c r="L2957" s="173"/>
      <c r="M2957" s="178"/>
      <c r="N2957" s="179"/>
      <c r="O2957" s="179"/>
      <c r="P2957" s="179"/>
      <c r="Q2957" s="179"/>
      <c r="R2957" s="179"/>
      <c r="S2957" s="179"/>
      <c r="T2957" s="180"/>
      <c r="AT2957" s="175" t="s">
        <v>167</v>
      </c>
      <c r="AU2957" s="175" t="s">
        <v>157</v>
      </c>
      <c r="AV2957" s="13" t="s">
        <v>81</v>
      </c>
      <c r="AW2957" s="13" t="s">
        <v>30</v>
      </c>
      <c r="AX2957" s="13" t="s">
        <v>76</v>
      </c>
      <c r="AY2957" s="175" t="s">
        <v>150</v>
      </c>
    </row>
    <row r="2958" spans="1:65" s="13" customFormat="1" ht="11.25">
      <c r="B2958" s="173"/>
      <c r="D2958" s="174" t="s">
        <v>167</v>
      </c>
      <c r="E2958" s="175" t="s">
        <v>1</v>
      </c>
      <c r="F2958" s="176" t="s">
        <v>309</v>
      </c>
      <c r="H2958" s="175" t="s">
        <v>1</v>
      </c>
      <c r="I2958" s="177"/>
      <c r="L2958" s="173"/>
      <c r="M2958" s="178"/>
      <c r="N2958" s="179"/>
      <c r="O2958" s="179"/>
      <c r="P2958" s="179"/>
      <c r="Q2958" s="179"/>
      <c r="R2958" s="179"/>
      <c r="S2958" s="179"/>
      <c r="T2958" s="180"/>
      <c r="AT2958" s="175" t="s">
        <v>167</v>
      </c>
      <c r="AU2958" s="175" t="s">
        <v>157</v>
      </c>
      <c r="AV2958" s="13" t="s">
        <v>81</v>
      </c>
      <c r="AW2958" s="13" t="s">
        <v>30</v>
      </c>
      <c r="AX2958" s="13" t="s">
        <v>76</v>
      </c>
      <c r="AY2958" s="175" t="s">
        <v>150</v>
      </c>
    </row>
    <row r="2959" spans="1:65" s="14" customFormat="1" ht="22.5">
      <c r="B2959" s="181"/>
      <c r="D2959" s="174" t="s">
        <v>167</v>
      </c>
      <c r="E2959" s="182" t="s">
        <v>1</v>
      </c>
      <c r="F2959" s="183" t="s">
        <v>1092</v>
      </c>
      <c r="H2959" s="184">
        <v>291.47000000000003</v>
      </c>
      <c r="I2959" s="185"/>
      <c r="L2959" s="181"/>
      <c r="M2959" s="186"/>
      <c r="N2959" s="187"/>
      <c r="O2959" s="187"/>
      <c r="P2959" s="187"/>
      <c r="Q2959" s="187"/>
      <c r="R2959" s="187"/>
      <c r="S2959" s="187"/>
      <c r="T2959" s="188"/>
      <c r="AT2959" s="182" t="s">
        <v>167</v>
      </c>
      <c r="AU2959" s="182" t="s">
        <v>157</v>
      </c>
      <c r="AV2959" s="14" t="s">
        <v>157</v>
      </c>
      <c r="AW2959" s="14" t="s">
        <v>30</v>
      </c>
      <c r="AX2959" s="14" t="s">
        <v>76</v>
      </c>
      <c r="AY2959" s="182" t="s">
        <v>150</v>
      </c>
    </row>
    <row r="2960" spans="1:65" s="16" customFormat="1" ht="11.25">
      <c r="B2960" s="197"/>
      <c r="D2960" s="174" t="s">
        <v>167</v>
      </c>
      <c r="E2960" s="198" t="s">
        <v>1</v>
      </c>
      <c r="F2960" s="199" t="s">
        <v>299</v>
      </c>
      <c r="H2960" s="200">
        <v>291.47000000000003</v>
      </c>
      <c r="I2960" s="201"/>
      <c r="L2960" s="197"/>
      <c r="M2960" s="202"/>
      <c r="N2960" s="203"/>
      <c r="O2960" s="203"/>
      <c r="P2960" s="203"/>
      <c r="Q2960" s="203"/>
      <c r="R2960" s="203"/>
      <c r="S2960" s="203"/>
      <c r="T2960" s="204"/>
      <c r="AT2960" s="198" t="s">
        <v>167</v>
      </c>
      <c r="AU2960" s="198" t="s">
        <v>157</v>
      </c>
      <c r="AV2960" s="16" t="s">
        <v>162</v>
      </c>
      <c r="AW2960" s="16" t="s">
        <v>30</v>
      </c>
      <c r="AX2960" s="16" t="s">
        <v>76</v>
      </c>
      <c r="AY2960" s="198" t="s">
        <v>150</v>
      </c>
    </row>
    <row r="2961" spans="1:65" s="15" customFormat="1" ht="11.25">
      <c r="B2961" s="189"/>
      <c r="D2961" s="174" t="s">
        <v>167</v>
      </c>
      <c r="E2961" s="190" t="s">
        <v>1</v>
      </c>
      <c r="F2961" s="191" t="s">
        <v>173</v>
      </c>
      <c r="H2961" s="192">
        <v>524.24</v>
      </c>
      <c r="I2961" s="193"/>
      <c r="L2961" s="189"/>
      <c r="M2961" s="194"/>
      <c r="N2961" s="195"/>
      <c r="O2961" s="195"/>
      <c r="P2961" s="195"/>
      <c r="Q2961" s="195"/>
      <c r="R2961" s="195"/>
      <c r="S2961" s="195"/>
      <c r="T2961" s="196"/>
      <c r="AT2961" s="190" t="s">
        <v>167</v>
      </c>
      <c r="AU2961" s="190" t="s">
        <v>157</v>
      </c>
      <c r="AV2961" s="15" t="s">
        <v>156</v>
      </c>
      <c r="AW2961" s="15" t="s">
        <v>30</v>
      </c>
      <c r="AX2961" s="15" t="s">
        <v>81</v>
      </c>
      <c r="AY2961" s="190" t="s">
        <v>150</v>
      </c>
    </row>
    <row r="2962" spans="1:65" s="2" customFormat="1" ht="24" customHeight="1">
      <c r="A2962" s="33"/>
      <c r="B2962" s="158"/>
      <c r="C2962" s="205" t="s">
        <v>3574</v>
      </c>
      <c r="D2962" s="205" t="s">
        <v>368</v>
      </c>
      <c r="E2962" s="206" t="s">
        <v>3575</v>
      </c>
      <c r="F2962" s="207" t="s">
        <v>3576</v>
      </c>
      <c r="G2962" s="208" t="s">
        <v>155</v>
      </c>
      <c r="H2962" s="209">
        <v>534.72500000000002</v>
      </c>
      <c r="I2962" s="210"/>
      <c r="J2962" s="209">
        <f>ROUND(I2962*H2962,3)</f>
        <v>0</v>
      </c>
      <c r="K2962" s="211"/>
      <c r="L2962" s="212"/>
      <c r="M2962" s="213" t="s">
        <v>1</v>
      </c>
      <c r="N2962" s="214" t="s">
        <v>42</v>
      </c>
      <c r="O2962" s="59"/>
      <c r="P2962" s="168">
        <f>O2962*H2962</f>
        <v>0</v>
      </c>
      <c r="Q2962" s="168">
        <v>4.0000000000000001E-3</v>
      </c>
      <c r="R2962" s="168">
        <f>Q2962*H2962</f>
        <v>2.1389</v>
      </c>
      <c r="S2962" s="168">
        <v>0</v>
      </c>
      <c r="T2962" s="169">
        <f>S2962*H2962</f>
        <v>0</v>
      </c>
      <c r="U2962" s="33"/>
      <c r="V2962" s="33"/>
      <c r="W2962" s="33"/>
      <c r="X2962" s="33"/>
      <c r="Y2962" s="33"/>
      <c r="Z2962" s="33"/>
      <c r="AA2962" s="33"/>
      <c r="AB2962" s="33"/>
      <c r="AC2962" s="33"/>
      <c r="AD2962" s="33"/>
      <c r="AE2962" s="33"/>
      <c r="AR2962" s="170" t="s">
        <v>189</v>
      </c>
      <c r="AT2962" s="170" t="s">
        <v>368</v>
      </c>
      <c r="AU2962" s="170" t="s">
        <v>157</v>
      </c>
      <c r="AY2962" s="18" t="s">
        <v>150</v>
      </c>
      <c r="BE2962" s="171">
        <f>IF(N2962="základná",J2962,0)</f>
        <v>0</v>
      </c>
      <c r="BF2962" s="171">
        <f>IF(N2962="znížená",J2962,0)</f>
        <v>0</v>
      </c>
      <c r="BG2962" s="171">
        <f>IF(N2962="zákl. prenesená",J2962,0)</f>
        <v>0</v>
      </c>
      <c r="BH2962" s="171">
        <f>IF(N2962="zníž. prenesená",J2962,0)</f>
        <v>0</v>
      </c>
      <c r="BI2962" s="171">
        <f>IF(N2962="nulová",J2962,0)</f>
        <v>0</v>
      </c>
      <c r="BJ2962" s="18" t="s">
        <v>157</v>
      </c>
      <c r="BK2962" s="172">
        <f>ROUND(I2962*H2962,3)</f>
        <v>0</v>
      </c>
      <c r="BL2962" s="18" t="s">
        <v>156</v>
      </c>
      <c r="BM2962" s="170" t="s">
        <v>3577</v>
      </c>
    </row>
    <row r="2963" spans="1:65" s="14" customFormat="1" ht="11.25">
      <c r="B2963" s="181"/>
      <c r="D2963" s="174" t="s">
        <v>167</v>
      </c>
      <c r="E2963" s="182" t="s">
        <v>1</v>
      </c>
      <c r="F2963" s="183" t="s">
        <v>3578</v>
      </c>
      <c r="H2963" s="184">
        <v>534.72500000000002</v>
      </c>
      <c r="I2963" s="185"/>
      <c r="L2963" s="181"/>
      <c r="M2963" s="186"/>
      <c r="N2963" s="187"/>
      <c r="O2963" s="187"/>
      <c r="P2963" s="187"/>
      <c r="Q2963" s="187"/>
      <c r="R2963" s="187"/>
      <c r="S2963" s="187"/>
      <c r="T2963" s="188"/>
      <c r="AT2963" s="182" t="s">
        <v>167</v>
      </c>
      <c r="AU2963" s="182" t="s">
        <v>157</v>
      </c>
      <c r="AV2963" s="14" t="s">
        <v>157</v>
      </c>
      <c r="AW2963" s="14" t="s">
        <v>30</v>
      </c>
      <c r="AX2963" s="14" t="s">
        <v>81</v>
      </c>
      <c r="AY2963" s="182" t="s">
        <v>150</v>
      </c>
    </row>
    <row r="2964" spans="1:65" s="2" customFormat="1" ht="24" customHeight="1">
      <c r="A2964" s="33"/>
      <c r="B2964" s="158"/>
      <c r="C2964" s="159" t="s">
        <v>3579</v>
      </c>
      <c r="D2964" s="215" t="s">
        <v>152</v>
      </c>
      <c r="E2964" s="160" t="s">
        <v>3571</v>
      </c>
      <c r="F2964" s="161" t="s">
        <v>3572</v>
      </c>
      <c r="G2964" s="162" t="s">
        <v>155</v>
      </c>
      <c r="H2964" s="163">
        <v>79.98</v>
      </c>
      <c r="I2964" s="164"/>
      <c r="J2964" s="163">
        <f>ROUND(I2964*H2964,3)</f>
        <v>0</v>
      </c>
      <c r="K2964" s="165"/>
      <c r="L2964" s="34"/>
      <c r="M2964" s="166" t="s">
        <v>1</v>
      </c>
      <c r="N2964" s="167" t="s">
        <v>42</v>
      </c>
      <c r="O2964" s="59"/>
      <c r="P2964" s="168">
        <f>O2964*H2964</f>
        <v>0</v>
      </c>
      <c r="Q2964" s="168">
        <v>3.0000000000000001E-5</v>
      </c>
      <c r="R2964" s="168">
        <f>Q2964*H2964</f>
        <v>2.3994000000000003E-3</v>
      </c>
      <c r="S2964" s="168">
        <v>0</v>
      </c>
      <c r="T2964" s="169">
        <f>S2964*H2964</f>
        <v>0</v>
      </c>
      <c r="U2964" s="33"/>
      <c r="V2964" s="33"/>
      <c r="W2964" s="33"/>
      <c r="X2964" s="33"/>
      <c r="Y2964" s="33"/>
      <c r="Z2964" s="33"/>
      <c r="AA2964" s="33"/>
      <c r="AB2964" s="33"/>
      <c r="AC2964" s="33"/>
      <c r="AD2964" s="33"/>
      <c r="AE2964" s="33"/>
      <c r="AR2964" s="170" t="s">
        <v>241</v>
      </c>
      <c r="AT2964" s="170" t="s">
        <v>152</v>
      </c>
      <c r="AU2964" s="170" t="s">
        <v>157</v>
      </c>
      <c r="AY2964" s="18" t="s">
        <v>150</v>
      </c>
      <c r="BE2964" s="171">
        <f>IF(N2964="základná",J2964,0)</f>
        <v>0</v>
      </c>
      <c r="BF2964" s="171">
        <f>IF(N2964="znížená",J2964,0)</f>
        <v>0</v>
      </c>
      <c r="BG2964" s="171">
        <f>IF(N2964="zákl. prenesená",J2964,0)</f>
        <v>0</v>
      </c>
      <c r="BH2964" s="171">
        <f>IF(N2964="zníž. prenesená",J2964,0)</f>
        <v>0</v>
      </c>
      <c r="BI2964" s="171">
        <f>IF(N2964="nulová",J2964,0)</f>
        <v>0</v>
      </c>
      <c r="BJ2964" s="18" t="s">
        <v>157</v>
      </c>
      <c r="BK2964" s="172">
        <f>ROUND(I2964*H2964,3)</f>
        <v>0</v>
      </c>
      <c r="BL2964" s="18" t="s">
        <v>241</v>
      </c>
      <c r="BM2964" s="170" t="s">
        <v>3580</v>
      </c>
    </row>
    <row r="2965" spans="1:65" s="13" customFormat="1" ht="11.25">
      <c r="B2965" s="173"/>
      <c r="D2965" s="174" t="s">
        <v>167</v>
      </c>
      <c r="E2965" s="175" t="s">
        <v>1</v>
      </c>
      <c r="F2965" s="176" t="s">
        <v>1097</v>
      </c>
      <c r="H2965" s="175" t="s">
        <v>1</v>
      </c>
      <c r="I2965" s="177"/>
      <c r="L2965" s="173"/>
      <c r="M2965" s="178"/>
      <c r="N2965" s="179"/>
      <c r="O2965" s="179"/>
      <c r="P2965" s="179"/>
      <c r="Q2965" s="179"/>
      <c r="R2965" s="179"/>
      <c r="S2965" s="179"/>
      <c r="T2965" s="180"/>
      <c r="AT2965" s="175" t="s">
        <v>167</v>
      </c>
      <c r="AU2965" s="175" t="s">
        <v>157</v>
      </c>
      <c r="AV2965" s="13" t="s">
        <v>81</v>
      </c>
      <c r="AW2965" s="13" t="s">
        <v>30</v>
      </c>
      <c r="AX2965" s="13" t="s">
        <v>76</v>
      </c>
      <c r="AY2965" s="175" t="s">
        <v>150</v>
      </c>
    </row>
    <row r="2966" spans="1:65" s="13" customFormat="1" ht="11.25">
      <c r="B2966" s="173"/>
      <c r="D2966" s="174" t="s">
        <v>167</v>
      </c>
      <c r="E2966" s="175" t="s">
        <v>1</v>
      </c>
      <c r="F2966" s="176" t="s">
        <v>396</v>
      </c>
      <c r="H2966" s="175" t="s">
        <v>1</v>
      </c>
      <c r="I2966" s="177"/>
      <c r="L2966" s="173"/>
      <c r="M2966" s="178"/>
      <c r="N2966" s="179"/>
      <c r="O2966" s="179"/>
      <c r="P2966" s="179"/>
      <c r="Q2966" s="179"/>
      <c r="R2966" s="179"/>
      <c r="S2966" s="179"/>
      <c r="T2966" s="180"/>
      <c r="AT2966" s="175" t="s">
        <v>167</v>
      </c>
      <c r="AU2966" s="175" t="s">
        <v>157</v>
      </c>
      <c r="AV2966" s="13" t="s">
        <v>81</v>
      </c>
      <c r="AW2966" s="13" t="s">
        <v>30</v>
      </c>
      <c r="AX2966" s="13" t="s">
        <v>76</v>
      </c>
      <c r="AY2966" s="175" t="s">
        <v>150</v>
      </c>
    </row>
    <row r="2967" spans="1:65" s="14" customFormat="1" ht="22.5">
      <c r="B2967" s="181"/>
      <c r="D2967" s="174" t="s">
        <v>167</v>
      </c>
      <c r="E2967" s="182" t="s">
        <v>1</v>
      </c>
      <c r="F2967" s="183" t="s">
        <v>1098</v>
      </c>
      <c r="H2967" s="184">
        <v>79.98</v>
      </c>
      <c r="I2967" s="185"/>
      <c r="L2967" s="181"/>
      <c r="M2967" s="186"/>
      <c r="N2967" s="187"/>
      <c r="O2967" s="187"/>
      <c r="P2967" s="187"/>
      <c r="Q2967" s="187"/>
      <c r="R2967" s="187"/>
      <c r="S2967" s="187"/>
      <c r="T2967" s="188"/>
      <c r="AT2967" s="182" t="s">
        <v>167</v>
      </c>
      <c r="AU2967" s="182" t="s">
        <v>157</v>
      </c>
      <c r="AV2967" s="14" t="s">
        <v>157</v>
      </c>
      <c r="AW2967" s="14" t="s">
        <v>30</v>
      </c>
      <c r="AX2967" s="14" t="s">
        <v>81</v>
      </c>
      <c r="AY2967" s="182" t="s">
        <v>150</v>
      </c>
    </row>
    <row r="2968" spans="1:65" s="2" customFormat="1" ht="16.5" customHeight="1">
      <c r="A2968" s="33"/>
      <c r="B2968" s="158"/>
      <c r="C2968" s="205" t="s">
        <v>3581</v>
      </c>
      <c r="D2968" s="216" t="s">
        <v>368</v>
      </c>
      <c r="E2968" s="206" t="s">
        <v>3582</v>
      </c>
      <c r="F2968" s="207" t="s">
        <v>3583</v>
      </c>
      <c r="G2968" s="208" t="s">
        <v>155</v>
      </c>
      <c r="H2968" s="209">
        <v>81.58</v>
      </c>
      <c r="I2968" s="210"/>
      <c r="J2968" s="209">
        <f>ROUND(I2968*H2968,3)</f>
        <v>0</v>
      </c>
      <c r="K2968" s="211"/>
      <c r="L2968" s="212"/>
      <c r="M2968" s="213" t="s">
        <v>1</v>
      </c>
      <c r="N2968" s="214" t="s">
        <v>42</v>
      </c>
      <c r="O2968" s="59"/>
      <c r="P2968" s="168">
        <f>O2968*H2968</f>
        <v>0</v>
      </c>
      <c r="Q2968" s="168">
        <v>4.0000000000000001E-3</v>
      </c>
      <c r="R2968" s="168">
        <f>Q2968*H2968</f>
        <v>0.32632</v>
      </c>
      <c r="S2968" s="168">
        <v>0</v>
      </c>
      <c r="T2968" s="169">
        <f>S2968*H2968</f>
        <v>0</v>
      </c>
      <c r="U2968" s="33"/>
      <c r="V2968" s="33"/>
      <c r="W2968" s="33"/>
      <c r="X2968" s="33"/>
      <c r="Y2968" s="33"/>
      <c r="Z2968" s="33"/>
      <c r="AA2968" s="33"/>
      <c r="AB2968" s="33"/>
      <c r="AC2968" s="33"/>
      <c r="AD2968" s="33"/>
      <c r="AE2968" s="33"/>
      <c r="AR2968" s="170" t="s">
        <v>189</v>
      </c>
      <c r="AT2968" s="170" t="s">
        <v>368</v>
      </c>
      <c r="AU2968" s="170" t="s">
        <v>157</v>
      </c>
      <c r="AY2968" s="18" t="s">
        <v>150</v>
      </c>
      <c r="BE2968" s="171">
        <f>IF(N2968="základná",J2968,0)</f>
        <v>0</v>
      </c>
      <c r="BF2968" s="171">
        <f>IF(N2968="znížená",J2968,0)</f>
        <v>0</v>
      </c>
      <c r="BG2968" s="171">
        <f>IF(N2968="zákl. prenesená",J2968,0)</f>
        <v>0</v>
      </c>
      <c r="BH2968" s="171">
        <f>IF(N2968="zníž. prenesená",J2968,0)</f>
        <v>0</v>
      </c>
      <c r="BI2968" s="171">
        <f>IF(N2968="nulová",J2968,0)</f>
        <v>0</v>
      </c>
      <c r="BJ2968" s="18" t="s">
        <v>157</v>
      </c>
      <c r="BK2968" s="172">
        <f>ROUND(I2968*H2968,3)</f>
        <v>0</v>
      </c>
      <c r="BL2968" s="18" t="s">
        <v>156</v>
      </c>
      <c r="BM2968" s="170" t="s">
        <v>3584</v>
      </c>
    </row>
    <row r="2969" spans="1:65" s="14" customFormat="1" ht="11.25">
      <c r="B2969" s="181"/>
      <c r="D2969" s="174" t="s">
        <v>167</v>
      </c>
      <c r="E2969" s="182" t="s">
        <v>1</v>
      </c>
      <c r="F2969" s="183" t="s">
        <v>3585</v>
      </c>
      <c r="H2969" s="184">
        <v>81.58</v>
      </c>
      <c r="I2969" s="185"/>
      <c r="L2969" s="181"/>
      <c r="M2969" s="186"/>
      <c r="N2969" s="187"/>
      <c r="O2969" s="187"/>
      <c r="P2969" s="187"/>
      <c r="Q2969" s="187"/>
      <c r="R2969" s="187"/>
      <c r="S2969" s="187"/>
      <c r="T2969" s="188"/>
      <c r="AT2969" s="182" t="s">
        <v>167</v>
      </c>
      <c r="AU2969" s="182" t="s">
        <v>157</v>
      </c>
      <c r="AV2969" s="14" t="s">
        <v>157</v>
      </c>
      <c r="AW2969" s="14" t="s">
        <v>30</v>
      </c>
      <c r="AX2969" s="14" t="s">
        <v>81</v>
      </c>
      <c r="AY2969" s="182" t="s">
        <v>150</v>
      </c>
    </row>
    <row r="2970" spans="1:65" s="2" customFormat="1" ht="24" customHeight="1">
      <c r="A2970" s="33"/>
      <c r="B2970" s="158"/>
      <c r="C2970" s="159" t="s">
        <v>3586</v>
      </c>
      <c r="D2970" s="159" t="s">
        <v>152</v>
      </c>
      <c r="E2970" s="160" t="s">
        <v>3587</v>
      </c>
      <c r="F2970" s="161" t="s">
        <v>3588</v>
      </c>
      <c r="G2970" s="162" t="s">
        <v>155</v>
      </c>
      <c r="H2970" s="163">
        <v>154.6</v>
      </c>
      <c r="I2970" s="164"/>
      <c r="J2970" s="163">
        <f>ROUND(I2970*H2970,3)</f>
        <v>0</v>
      </c>
      <c r="K2970" s="165"/>
      <c r="L2970" s="34"/>
      <c r="M2970" s="166" t="s">
        <v>1</v>
      </c>
      <c r="N2970" s="167" t="s">
        <v>42</v>
      </c>
      <c r="O2970" s="59"/>
      <c r="P2970" s="168">
        <f>O2970*H2970</f>
        <v>0</v>
      </c>
      <c r="Q2970" s="168">
        <v>5.2999999999999998E-4</v>
      </c>
      <c r="R2970" s="168">
        <f>Q2970*H2970</f>
        <v>8.1937999999999997E-2</v>
      </c>
      <c r="S2970" s="168">
        <v>0</v>
      </c>
      <c r="T2970" s="169">
        <f>S2970*H2970</f>
        <v>0</v>
      </c>
      <c r="U2970" s="33"/>
      <c r="V2970" s="33"/>
      <c r="W2970" s="33"/>
      <c r="X2970" s="33"/>
      <c r="Y2970" s="33"/>
      <c r="Z2970" s="33"/>
      <c r="AA2970" s="33"/>
      <c r="AB2970" s="33"/>
      <c r="AC2970" s="33"/>
      <c r="AD2970" s="33"/>
      <c r="AE2970" s="33"/>
      <c r="AR2970" s="170" t="s">
        <v>241</v>
      </c>
      <c r="AT2970" s="170" t="s">
        <v>152</v>
      </c>
      <c r="AU2970" s="170" t="s">
        <v>157</v>
      </c>
      <c r="AY2970" s="18" t="s">
        <v>150</v>
      </c>
      <c r="BE2970" s="171">
        <f>IF(N2970="základná",J2970,0)</f>
        <v>0</v>
      </c>
      <c r="BF2970" s="171">
        <f>IF(N2970="znížená",J2970,0)</f>
        <v>0</v>
      </c>
      <c r="BG2970" s="171">
        <f>IF(N2970="zákl. prenesená",J2970,0)</f>
        <v>0</v>
      </c>
      <c r="BH2970" s="171">
        <f>IF(N2970="zníž. prenesená",J2970,0)</f>
        <v>0</v>
      </c>
      <c r="BI2970" s="171">
        <f>IF(N2970="nulová",J2970,0)</f>
        <v>0</v>
      </c>
      <c r="BJ2970" s="18" t="s">
        <v>157</v>
      </c>
      <c r="BK2970" s="172">
        <f>ROUND(I2970*H2970,3)</f>
        <v>0</v>
      </c>
      <c r="BL2970" s="18" t="s">
        <v>241</v>
      </c>
      <c r="BM2970" s="170" t="s">
        <v>3589</v>
      </c>
    </row>
    <row r="2971" spans="1:65" s="14" customFormat="1" ht="11.25">
      <c r="B2971" s="181"/>
      <c r="D2971" s="174" t="s">
        <v>167</v>
      </c>
      <c r="E2971" s="182" t="s">
        <v>1</v>
      </c>
      <c r="F2971" s="183" t="s">
        <v>3590</v>
      </c>
      <c r="H2971" s="184">
        <v>154.6</v>
      </c>
      <c r="I2971" s="185"/>
      <c r="L2971" s="181"/>
      <c r="M2971" s="186"/>
      <c r="N2971" s="187"/>
      <c r="O2971" s="187"/>
      <c r="P2971" s="187"/>
      <c r="Q2971" s="187"/>
      <c r="R2971" s="187"/>
      <c r="S2971" s="187"/>
      <c r="T2971" s="188"/>
      <c r="AT2971" s="182" t="s">
        <v>167</v>
      </c>
      <c r="AU2971" s="182" t="s">
        <v>157</v>
      </c>
      <c r="AV2971" s="14" t="s">
        <v>157</v>
      </c>
      <c r="AW2971" s="14" t="s">
        <v>30</v>
      </c>
      <c r="AX2971" s="14" t="s">
        <v>81</v>
      </c>
      <c r="AY2971" s="182" t="s">
        <v>150</v>
      </c>
    </row>
    <row r="2972" spans="1:65" s="2" customFormat="1" ht="24" customHeight="1">
      <c r="A2972" s="33"/>
      <c r="B2972" s="158"/>
      <c r="C2972" s="205" t="s">
        <v>3591</v>
      </c>
      <c r="D2972" s="205" t="s">
        <v>368</v>
      </c>
      <c r="E2972" s="206" t="s">
        <v>3592</v>
      </c>
      <c r="F2972" s="207" t="s">
        <v>3593</v>
      </c>
      <c r="G2972" s="208" t="s">
        <v>155</v>
      </c>
      <c r="H2972" s="209">
        <v>162.33000000000001</v>
      </c>
      <c r="I2972" s="210"/>
      <c r="J2972" s="209">
        <f>ROUND(I2972*H2972,3)</f>
        <v>0</v>
      </c>
      <c r="K2972" s="211"/>
      <c r="L2972" s="212"/>
      <c r="M2972" s="213" t="s">
        <v>1</v>
      </c>
      <c r="N2972" s="214" t="s">
        <v>42</v>
      </c>
      <c r="O2972" s="59"/>
      <c r="P2972" s="168">
        <f>O2972*H2972</f>
        <v>0</v>
      </c>
      <c r="Q2972" s="168">
        <v>4.1999999999999997E-3</v>
      </c>
      <c r="R2972" s="168">
        <f>Q2972*H2972</f>
        <v>0.681786</v>
      </c>
      <c r="S2972" s="168">
        <v>0</v>
      </c>
      <c r="T2972" s="169">
        <f>S2972*H2972</f>
        <v>0</v>
      </c>
      <c r="U2972" s="33"/>
      <c r="V2972" s="33"/>
      <c r="W2972" s="33"/>
      <c r="X2972" s="33"/>
      <c r="Y2972" s="33"/>
      <c r="Z2972" s="33"/>
      <c r="AA2972" s="33"/>
      <c r="AB2972" s="33"/>
      <c r="AC2972" s="33"/>
      <c r="AD2972" s="33"/>
      <c r="AE2972" s="33"/>
      <c r="AR2972" s="170" t="s">
        <v>361</v>
      </c>
      <c r="AT2972" s="170" t="s">
        <v>368</v>
      </c>
      <c r="AU2972" s="170" t="s">
        <v>157</v>
      </c>
      <c r="AY2972" s="18" t="s">
        <v>150</v>
      </c>
      <c r="BE2972" s="171">
        <f>IF(N2972="základná",J2972,0)</f>
        <v>0</v>
      </c>
      <c r="BF2972" s="171">
        <f>IF(N2972="znížená",J2972,0)</f>
        <v>0</v>
      </c>
      <c r="BG2972" s="171">
        <f>IF(N2972="zákl. prenesená",J2972,0)</f>
        <v>0</v>
      </c>
      <c r="BH2972" s="171">
        <f>IF(N2972="zníž. prenesená",J2972,0)</f>
        <v>0</v>
      </c>
      <c r="BI2972" s="171">
        <f>IF(N2972="nulová",J2972,0)</f>
        <v>0</v>
      </c>
      <c r="BJ2972" s="18" t="s">
        <v>157</v>
      </c>
      <c r="BK2972" s="172">
        <f>ROUND(I2972*H2972,3)</f>
        <v>0</v>
      </c>
      <c r="BL2972" s="18" t="s">
        <v>241</v>
      </c>
      <c r="BM2972" s="170" t="s">
        <v>3594</v>
      </c>
    </row>
    <row r="2973" spans="1:65" s="14" customFormat="1" ht="11.25">
      <c r="B2973" s="181"/>
      <c r="D2973" s="174" t="s">
        <v>167</v>
      </c>
      <c r="E2973" s="182" t="s">
        <v>1</v>
      </c>
      <c r="F2973" s="183" t="s">
        <v>3595</v>
      </c>
      <c r="H2973" s="184">
        <v>162.33000000000001</v>
      </c>
      <c r="I2973" s="185"/>
      <c r="L2973" s="181"/>
      <c r="M2973" s="186"/>
      <c r="N2973" s="187"/>
      <c r="O2973" s="187"/>
      <c r="P2973" s="187"/>
      <c r="Q2973" s="187"/>
      <c r="R2973" s="187"/>
      <c r="S2973" s="187"/>
      <c r="T2973" s="188"/>
      <c r="AT2973" s="182" t="s">
        <v>167</v>
      </c>
      <c r="AU2973" s="182" t="s">
        <v>157</v>
      </c>
      <c r="AV2973" s="14" t="s">
        <v>157</v>
      </c>
      <c r="AW2973" s="14" t="s">
        <v>30</v>
      </c>
      <c r="AX2973" s="14" t="s">
        <v>81</v>
      </c>
      <c r="AY2973" s="182" t="s">
        <v>150</v>
      </c>
    </row>
    <row r="2974" spans="1:65" s="2" customFormat="1" ht="36" customHeight="1">
      <c r="A2974" s="33"/>
      <c r="B2974" s="158"/>
      <c r="C2974" s="159" t="s">
        <v>3596</v>
      </c>
      <c r="D2974" s="215" t="s">
        <v>152</v>
      </c>
      <c r="E2974" s="160" t="s">
        <v>3597</v>
      </c>
      <c r="F2974" s="161" t="s">
        <v>3598</v>
      </c>
      <c r="G2974" s="162" t="s">
        <v>155</v>
      </c>
      <c r="H2974" s="163">
        <v>769</v>
      </c>
      <c r="I2974" s="164"/>
      <c r="J2974" s="163">
        <f>ROUND(I2974*H2974,3)</f>
        <v>0</v>
      </c>
      <c r="K2974" s="165"/>
      <c r="L2974" s="34"/>
      <c r="M2974" s="166" t="s">
        <v>1</v>
      </c>
      <c r="N2974" s="167" t="s">
        <v>42</v>
      </c>
      <c r="O2974" s="59"/>
      <c r="P2974" s="168">
        <f>O2974*H2974</f>
        <v>0</v>
      </c>
      <c r="Q2974" s="168">
        <v>5.2999999999999998E-4</v>
      </c>
      <c r="R2974" s="168">
        <f>Q2974*H2974</f>
        <v>0.40756999999999999</v>
      </c>
      <c r="S2974" s="168">
        <v>0</v>
      </c>
      <c r="T2974" s="169">
        <f>S2974*H2974</f>
        <v>0</v>
      </c>
      <c r="U2974" s="33"/>
      <c r="V2974" s="33"/>
      <c r="W2974" s="33"/>
      <c r="X2974" s="33"/>
      <c r="Y2974" s="33"/>
      <c r="Z2974" s="33"/>
      <c r="AA2974" s="33"/>
      <c r="AB2974" s="33"/>
      <c r="AC2974" s="33"/>
      <c r="AD2974" s="33"/>
      <c r="AE2974" s="33"/>
      <c r="AR2974" s="170" t="s">
        <v>241</v>
      </c>
      <c r="AT2974" s="170" t="s">
        <v>152</v>
      </c>
      <c r="AU2974" s="170" t="s">
        <v>157</v>
      </c>
      <c r="AY2974" s="18" t="s">
        <v>150</v>
      </c>
      <c r="BE2974" s="171">
        <f>IF(N2974="základná",J2974,0)</f>
        <v>0</v>
      </c>
      <c r="BF2974" s="171">
        <f>IF(N2974="znížená",J2974,0)</f>
        <v>0</v>
      </c>
      <c r="BG2974" s="171">
        <f>IF(N2974="zákl. prenesená",J2974,0)</f>
        <v>0</v>
      </c>
      <c r="BH2974" s="171">
        <f>IF(N2974="zníž. prenesená",J2974,0)</f>
        <v>0</v>
      </c>
      <c r="BI2974" s="171">
        <f>IF(N2974="nulová",J2974,0)</f>
        <v>0</v>
      </c>
      <c r="BJ2974" s="18" t="s">
        <v>157</v>
      </c>
      <c r="BK2974" s="172">
        <f>ROUND(I2974*H2974,3)</f>
        <v>0</v>
      </c>
      <c r="BL2974" s="18" t="s">
        <v>241</v>
      </c>
      <c r="BM2974" s="170" t="s">
        <v>3599</v>
      </c>
    </row>
    <row r="2975" spans="1:65" s="2" customFormat="1" ht="24" customHeight="1">
      <c r="A2975" s="33"/>
      <c r="B2975" s="158"/>
      <c r="C2975" s="205" t="s">
        <v>3600</v>
      </c>
      <c r="D2975" s="216" t="s">
        <v>368</v>
      </c>
      <c r="E2975" s="206" t="s">
        <v>3601</v>
      </c>
      <c r="F2975" s="207" t="s">
        <v>3602</v>
      </c>
      <c r="G2975" s="208" t="s">
        <v>155</v>
      </c>
      <c r="H2975" s="209">
        <v>807.45</v>
      </c>
      <c r="I2975" s="210"/>
      <c r="J2975" s="209">
        <f>ROUND(I2975*H2975,3)</f>
        <v>0</v>
      </c>
      <c r="K2975" s="211"/>
      <c r="L2975" s="212"/>
      <c r="M2975" s="213" t="s">
        <v>1</v>
      </c>
      <c r="N2975" s="214" t="s">
        <v>42</v>
      </c>
      <c r="O2975" s="59"/>
      <c r="P2975" s="168">
        <f>O2975*H2975</f>
        <v>0</v>
      </c>
      <c r="Q2975" s="168">
        <v>5.0400000000000002E-3</v>
      </c>
      <c r="R2975" s="168">
        <f>Q2975*H2975</f>
        <v>4.0695480000000002</v>
      </c>
      <c r="S2975" s="168">
        <v>0</v>
      </c>
      <c r="T2975" s="169">
        <f>S2975*H2975</f>
        <v>0</v>
      </c>
      <c r="U2975" s="33"/>
      <c r="V2975" s="33"/>
      <c r="W2975" s="33"/>
      <c r="X2975" s="33"/>
      <c r="Y2975" s="33"/>
      <c r="Z2975" s="33"/>
      <c r="AA2975" s="33"/>
      <c r="AB2975" s="33"/>
      <c r="AC2975" s="33"/>
      <c r="AD2975" s="33"/>
      <c r="AE2975" s="33"/>
      <c r="AR2975" s="170" t="s">
        <v>361</v>
      </c>
      <c r="AT2975" s="170" t="s">
        <v>368</v>
      </c>
      <c r="AU2975" s="170" t="s">
        <v>157</v>
      </c>
      <c r="AY2975" s="18" t="s">
        <v>150</v>
      </c>
      <c r="BE2975" s="171">
        <f>IF(N2975="základná",J2975,0)</f>
        <v>0</v>
      </c>
      <c r="BF2975" s="171">
        <f>IF(N2975="znížená",J2975,0)</f>
        <v>0</v>
      </c>
      <c r="BG2975" s="171">
        <f>IF(N2975="zákl. prenesená",J2975,0)</f>
        <v>0</v>
      </c>
      <c r="BH2975" s="171">
        <f>IF(N2975="zníž. prenesená",J2975,0)</f>
        <v>0</v>
      </c>
      <c r="BI2975" s="171">
        <f>IF(N2975="nulová",J2975,0)</f>
        <v>0</v>
      </c>
      <c r="BJ2975" s="18" t="s">
        <v>157</v>
      </c>
      <c r="BK2975" s="172">
        <f>ROUND(I2975*H2975,3)</f>
        <v>0</v>
      </c>
      <c r="BL2975" s="18" t="s">
        <v>241</v>
      </c>
      <c r="BM2975" s="170" t="s">
        <v>3603</v>
      </c>
    </row>
    <row r="2976" spans="1:65" s="14" customFormat="1" ht="11.25">
      <c r="B2976" s="181"/>
      <c r="D2976" s="174" t="s">
        <v>167</v>
      </c>
      <c r="E2976" s="182" t="s">
        <v>1</v>
      </c>
      <c r="F2976" s="183" t="s">
        <v>3604</v>
      </c>
      <c r="H2976" s="184">
        <v>807.45</v>
      </c>
      <c r="I2976" s="185"/>
      <c r="L2976" s="181"/>
      <c r="M2976" s="186"/>
      <c r="N2976" s="187"/>
      <c r="O2976" s="187"/>
      <c r="P2976" s="187"/>
      <c r="Q2976" s="187"/>
      <c r="R2976" s="187"/>
      <c r="S2976" s="187"/>
      <c r="T2976" s="188"/>
      <c r="AT2976" s="182" t="s">
        <v>167</v>
      </c>
      <c r="AU2976" s="182" t="s">
        <v>157</v>
      </c>
      <c r="AV2976" s="14" t="s">
        <v>157</v>
      </c>
      <c r="AW2976" s="14" t="s">
        <v>30</v>
      </c>
      <c r="AX2976" s="14" t="s">
        <v>81</v>
      </c>
      <c r="AY2976" s="182" t="s">
        <v>150</v>
      </c>
    </row>
    <row r="2977" spans="1:65" s="2" customFormat="1" ht="24" customHeight="1">
      <c r="A2977" s="33"/>
      <c r="B2977" s="158"/>
      <c r="C2977" s="159" t="s">
        <v>3605</v>
      </c>
      <c r="D2977" s="159" t="s">
        <v>152</v>
      </c>
      <c r="E2977" s="160" t="s">
        <v>3606</v>
      </c>
      <c r="F2977" s="161" t="s">
        <v>3607</v>
      </c>
      <c r="G2977" s="162" t="s">
        <v>1757</v>
      </c>
      <c r="H2977" s="164"/>
      <c r="I2977" s="164"/>
      <c r="J2977" s="163">
        <f>ROUND(I2977*H2977,3)</f>
        <v>0</v>
      </c>
      <c r="K2977" s="165"/>
      <c r="L2977" s="34"/>
      <c r="M2977" s="166" t="s">
        <v>1</v>
      </c>
      <c r="N2977" s="167" t="s">
        <v>42</v>
      </c>
      <c r="O2977" s="59"/>
      <c r="P2977" s="168">
        <f>O2977*H2977</f>
        <v>0</v>
      </c>
      <c r="Q2977" s="168">
        <v>0</v>
      </c>
      <c r="R2977" s="168">
        <f>Q2977*H2977</f>
        <v>0</v>
      </c>
      <c r="S2977" s="168">
        <v>0</v>
      </c>
      <c r="T2977" s="169">
        <f>S2977*H2977</f>
        <v>0</v>
      </c>
      <c r="U2977" s="33"/>
      <c r="V2977" s="33"/>
      <c r="W2977" s="33"/>
      <c r="X2977" s="33"/>
      <c r="Y2977" s="33"/>
      <c r="Z2977" s="33"/>
      <c r="AA2977" s="33"/>
      <c r="AB2977" s="33"/>
      <c r="AC2977" s="33"/>
      <c r="AD2977" s="33"/>
      <c r="AE2977" s="33"/>
      <c r="AR2977" s="170" t="s">
        <v>241</v>
      </c>
      <c r="AT2977" s="170" t="s">
        <v>152</v>
      </c>
      <c r="AU2977" s="170" t="s">
        <v>157</v>
      </c>
      <c r="AY2977" s="18" t="s">
        <v>150</v>
      </c>
      <c r="BE2977" s="171">
        <f>IF(N2977="základná",J2977,0)</f>
        <v>0</v>
      </c>
      <c r="BF2977" s="171">
        <f>IF(N2977="znížená",J2977,0)</f>
        <v>0</v>
      </c>
      <c r="BG2977" s="171">
        <f>IF(N2977="zákl. prenesená",J2977,0)</f>
        <v>0</v>
      </c>
      <c r="BH2977" s="171">
        <f>IF(N2977="zníž. prenesená",J2977,0)</f>
        <v>0</v>
      </c>
      <c r="BI2977" s="171">
        <f>IF(N2977="nulová",J2977,0)</f>
        <v>0</v>
      </c>
      <c r="BJ2977" s="18" t="s">
        <v>157</v>
      </c>
      <c r="BK2977" s="172">
        <f>ROUND(I2977*H2977,3)</f>
        <v>0</v>
      </c>
      <c r="BL2977" s="18" t="s">
        <v>241</v>
      </c>
      <c r="BM2977" s="170" t="s">
        <v>3608</v>
      </c>
    </row>
    <row r="2978" spans="1:65" s="12" customFormat="1" ht="22.9" customHeight="1">
      <c r="B2978" s="145"/>
      <c r="D2978" s="146" t="s">
        <v>75</v>
      </c>
      <c r="E2978" s="156" t="s">
        <v>3609</v>
      </c>
      <c r="F2978" s="156" t="s">
        <v>3610</v>
      </c>
      <c r="I2978" s="148"/>
      <c r="J2978" s="157">
        <f>BK2978</f>
        <v>0</v>
      </c>
      <c r="L2978" s="145"/>
      <c r="M2978" s="150"/>
      <c r="N2978" s="151"/>
      <c r="O2978" s="151"/>
      <c r="P2978" s="152">
        <f>SUM(P2979:P3025)</f>
        <v>0</v>
      </c>
      <c r="Q2978" s="151"/>
      <c r="R2978" s="152">
        <f>SUM(R2979:R3025)</f>
        <v>44.384658160000001</v>
      </c>
      <c r="S2978" s="151"/>
      <c r="T2978" s="153">
        <f>SUM(T2979:T3025)</f>
        <v>0</v>
      </c>
      <c r="AR2978" s="146" t="s">
        <v>81</v>
      </c>
      <c r="AT2978" s="154" t="s">
        <v>75</v>
      </c>
      <c r="AU2978" s="154" t="s">
        <v>81</v>
      </c>
      <c r="AY2978" s="146" t="s">
        <v>150</v>
      </c>
      <c r="BK2978" s="155">
        <f>SUM(BK2979:BK3025)</f>
        <v>0</v>
      </c>
    </row>
    <row r="2979" spans="1:65" s="2" customFormat="1" ht="24" customHeight="1">
      <c r="A2979" s="33"/>
      <c r="B2979" s="158"/>
      <c r="C2979" s="159" t="s">
        <v>3611</v>
      </c>
      <c r="D2979" s="159" t="s">
        <v>152</v>
      </c>
      <c r="E2979" s="160" t="s">
        <v>3612</v>
      </c>
      <c r="F2979" s="161" t="s">
        <v>3613</v>
      </c>
      <c r="G2979" s="162" t="s">
        <v>2481</v>
      </c>
      <c r="H2979" s="163">
        <v>114.483</v>
      </c>
      <c r="I2979" s="164"/>
      <c r="J2979" s="163">
        <f>ROUND(I2979*H2979,3)</f>
        <v>0</v>
      </c>
      <c r="K2979" s="165"/>
      <c r="L2979" s="34"/>
      <c r="M2979" s="166" t="s">
        <v>1</v>
      </c>
      <c r="N2979" s="167" t="s">
        <v>42</v>
      </c>
      <c r="O2979" s="59"/>
      <c r="P2979" s="168">
        <f>O2979*H2979</f>
        <v>0</v>
      </c>
      <c r="Q2979" s="168">
        <v>3.32E-3</v>
      </c>
      <c r="R2979" s="168">
        <f>Q2979*H2979</f>
        <v>0.38008356000000004</v>
      </c>
      <c r="S2979" s="168">
        <v>0</v>
      </c>
      <c r="T2979" s="169">
        <f>S2979*H2979</f>
        <v>0</v>
      </c>
      <c r="U2979" s="33"/>
      <c r="V2979" s="33"/>
      <c r="W2979" s="33"/>
      <c r="X2979" s="33"/>
      <c r="Y2979" s="33"/>
      <c r="Z2979" s="33"/>
      <c r="AA2979" s="33"/>
      <c r="AB2979" s="33"/>
      <c r="AC2979" s="33"/>
      <c r="AD2979" s="33"/>
      <c r="AE2979" s="33"/>
      <c r="AR2979" s="170" t="s">
        <v>156</v>
      </c>
      <c r="AT2979" s="170" t="s">
        <v>152</v>
      </c>
      <c r="AU2979" s="170" t="s">
        <v>157</v>
      </c>
      <c r="AY2979" s="18" t="s">
        <v>150</v>
      </c>
      <c r="BE2979" s="171">
        <f>IF(N2979="základná",J2979,0)</f>
        <v>0</v>
      </c>
      <c r="BF2979" s="171">
        <f>IF(N2979="znížená",J2979,0)</f>
        <v>0</v>
      </c>
      <c r="BG2979" s="171">
        <f>IF(N2979="zákl. prenesená",J2979,0)</f>
        <v>0</v>
      </c>
      <c r="BH2979" s="171">
        <f>IF(N2979="zníž. prenesená",J2979,0)</f>
        <v>0</v>
      </c>
      <c r="BI2979" s="171">
        <f>IF(N2979="nulová",J2979,0)</f>
        <v>0</v>
      </c>
      <c r="BJ2979" s="18" t="s">
        <v>157</v>
      </c>
      <c r="BK2979" s="172">
        <f>ROUND(I2979*H2979,3)</f>
        <v>0</v>
      </c>
      <c r="BL2979" s="18" t="s">
        <v>156</v>
      </c>
      <c r="BM2979" s="170" t="s">
        <v>3614</v>
      </c>
    </row>
    <row r="2980" spans="1:65" s="13" customFormat="1" ht="11.25">
      <c r="B2980" s="173"/>
      <c r="D2980" s="174" t="s">
        <v>167</v>
      </c>
      <c r="E2980" s="175" t="s">
        <v>1</v>
      </c>
      <c r="F2980" s="176" t="s">
        <v>3615</v>
      </c>
      <c r="H2980" s="175" t="s">
        <v>1</v>
      </c>
      <c r="I2980" s="177"/>
      <c r="L2980" s="173"/>
      <c r="M2980" s="178"/>
      <c r="N2980" s="179"/>
      <c r="O2980" s="179"/>
      <c r="P2980" s="179"/>
      <c r="Q2980" s="179"/>
      <c r="R2980" s="179"/>
      <c r="S2980" s="179"/>
      <c r="T2980" s="180"/>
      <c r="AT2980" s="175" t="s">
        <v>167</v>
      </c>
      <c r="AU2980" s="175" t="s">
        <v>157</v>
      </c>
      <c r="AV2980" s="13" t="s">
        <v>81</v>
      </c>
      <c r="AW2980" s="13" t="s">
        <v>30</v>
      </c>
      <c r="AX2980" s="13" t="s">
        <v>76</v>
      </c>
      <c r="AY2980" s="175" t="s">
        <v>150</v>
      </c>
    </row>
    <row r="2981" spans="1:65" s="14" customFormat="1" ht="11.25">
      <c r="B2981" s="181"/>
      <c r="D2981" s="174" t="s">
        <v>167</v>
      </c>
      <c r="E2981" s="182" t="s">
        <v>1</v>
      </c>
      <c r="F2981" s="183" t="s">
        <v>3616</v>
      </c>
      <c r="H2981" s="184">
        <v>114.483</v>
      </c>
      <c r="I2981" s="185"/>
      <c r="L2981" s="181"/>
      <c r="M2981" s="186"/>
      <c r="N2981" s="187"/>
      <c r="O2981" s="187"/>
      <c r="P2981" s="187"/>
      <c r="Q2981" s="187"/>
      <c r="R2981" s="187"/>
      <c r="S2981" s="187"/>
      <c r="T2981" s="188"/>
      <c r="AT2981" s="182" t="s">
        <v>167</v>
      </c>
      <c r="AU2981" s="182" t="s">
        <v>157</v>
      </c>
      <c r="AV2981" s="14" t="s">
        <v>157</v>
      </c>
      <c r="AW2981" s="14" t="s">
        <v>30</v>
      </c>
      <c r="AX2981" s="14" t="s">
        <v>76</v>
      </c>
      <c r="AY2981" s="182" t="s">
        <v>150</v>
      </c>
    </row>
    <row r="2982" spans="1:65" s="15" customFormat="1" ht="11.25">
      <c r="B2982" s="189"/>
      <c r="D2982" s="174" t="s">
        <v>167</v>
      </c>
      <c r="E2982" s="190" t="s">
        <v>1</v>
      </c>
      <c r="F2982" s="191" t="s">
        <v>173</v>
      </c>
      <c r="H2982" s="192">
        <v>114.483</v>
      </c>
      <c r="I2982" s="193"/>
      <c r="L2982" s="189"/>
      <c r="M2982" s="194"/>
      <c r="N2982" s="195"/>
      <c r="O2982" s="195"/>
      <c r="P2982" s="195"/>
      <c r="Q2982" s="195"/>
      <c r="R2982" s="195"/>
      <c r="S2982" s="195"/>
      <c r="T2982" s="196"/>
      <c r="AT2982" s="190" t="s">
        <v>167</v>
      </c>
      <c r="AU2982" s="190" t="s">
        <v>157</v>
      </c>
      <c r="AV2982" s="15" t="s">
        <v>156</v>
      </c>
      <c r="AW2982" s="15" t="s">
        <v>30</v>
      </c>
      <c r="AX2982" s="15" t="s">
        <v>81</v>
      </c>
      <c r="AY2982" s="190" t="s">
        <v>150</v>
      </c>
    </row>
    <row r="2983" spans="1:65" s="2" customFormat="1" ht="16.5" customHeight="1">
      <c r="A2983" s="33"/>
      <c r="B2983" s="158"/>
      <c r="C2983" s="205" t="s">
        <v>3617</v>
      </c>
      <c r="D2983" s="205" t="s">
        <v>368</v>
      </c>
      <c r="E2983" s="206" t="s">
        <v>3618</v>
      </c>
      <c r="F2983" s="207" t="s">
        <v>3619</v>
      </c>
      <c r="G2983" s="208" t="s">
        <v>196</v>
      </c>
      <c r="H2983" s="209">
        <v>3.2000000000000001E-2</v>
      </c>
      <c r="I2983" s="210"/>
      <c r="J2983" s="209">
        <f>ROUND(I2983*H2983,3)</f>
        <v>0</v>
      </c>
      <c r="K2983" s="211"/>
      <c r="L2983" s="212"/>
      <c r="M2983" s="213" t="s">
        <v>1</v>
      </c>
      <c r="N2983" s="214" t="s">
        <v>42</v>
      </c>
      <c r="O2983" s="59"/>
      <c r="P2983" s="168">
        <f>O2983*H2983</f>
        <v>0</v>
      </c>
      <c r="Q2983" s="168">
        <v>1</v>
      </c>
      <c r="R2983" s="168">
        <f>Q2983*H2983</f>
        <v>3.2000000000000001E-2</v>
      </c>
      <c r="S2983" s="168">
        <v>0</v>
      </c>
      <c r="T2983" s="169">
        <f>S2983*H2983</f>
        <v>0</v>
      </c>
      <c r="U2983" s="33"/>
      <c r="V2983" s="33"/>
      <c r="W2983" s="33"/>
      <c r="X2983" s="33"/>
      <c r="Y2983" s="33"/>
      <c r="Z2983" s="33"/>
      <c r="AA2983" s="33"/>
      <c r="AB2983" s="33"/>
      <c r="AC2983" s="33"/>
      <c r="AD2983" s="33"/>
      <c r="AE2983" s="33"/>
      <c r="AR2983" s="170" t="s">
        <v>189</v>
      </c>
      <c r="AT2983" s="170" t="s">
        <v>368</v>
      </c>
      <c r="AU2983" s="170" t="s">
        <v>157</v>
      </c>
      <c r="AY2983" s="18" t="s">
        <v>150</v>
      </c>
      <c r="BE2983" s="171">
        <f>IF(N2983="základná",J2983,0)</f>
        <v>0</v>
      </c>
      <c r="BF2983" s="171">
        <f>IF(N2983="znížená",J2983,0)</f>
        <v>0</v>
      </c>
      <c r="BG2983" s="171">
        <f>IF(N2983="zákl. prenesená",J2983,0)</f>
        <v>0</v>
      </c>
      <c r="BH2983" s="171">
        <f>IF(N2983="zníž. prenesená",J2983,0)</f>
        <v>0</v>
      </c>
      <c r="BI2983" s="171">
        <f>IF(N2983="nulová",J2983,0)</f>
        <v>0</v>
      </c>
      <c r="BJ2983" s="18" t="s">
        <v>157</v>
      </c>
      <c r="BK2983" s="172">
        <f>ROUND(I2983*H2983,3)</f>
        <v>0</v>
      </c>
      <c r="BL2983" s="18" t="s">
        <v>156</v>
      </c>
      <c r="BM2983" s="170" t="s">
        <v>3620</v>
      </c>
    </row>
    <row r="2984" spans="1:65" s="14" customFormat="1" ht="11.25">
      <c r="B2984" s="181"/>
      <c r="D2984" s="174" t="s">
        <v>167</v>
      </c>
      <c r="E2984" s="182" t="s">
        <v>1</v>
      </c>
      <c r="F2984" s="183" t="s">
        <v>3621</v>
      </c>
      <c r="H2984" s="184">
        <v>3.2000000000000001E-2</v>
      </c>
      <c r="I2984" s="185"/>
      <c r="L2984" s="181"/>
      <c r="M2984" s="186"/>
      <c r="N2984" s="187"/>
      <c r="O2984" s="187"/>
      <c r="P2984" s="187"/>
      <c r="Q2984" s="187"/>
      <c r="R2984" s="187"/>
      <c r="S2984" s="187"/>
      <c r="T2984" s="188"/>
      <c r="AT2984" s="182" t="s">
        <v>167</v>
      </c>
      <c r="AU2984" s="182" t="s">
        <v>157</v>
      </c>
      <c r="AV2984" s="14" t="s">
        <v>157</v>
      </c>
      <c r="AW2984" s="14" t="s">
        <v>30</v>
      </c>
      <c r="AX2984" s="14" t="s">
        <v>76</v>
      </c>
      <c r="AY2984" s="182" t="s">
        <v>150</v>
      </c>
    </row>
    <row r="2985" spans="1:65" s="15" customFormat="1" ht="11.25">
      <c r="B2985" s="189"/>
      <c r="D2985" s="174" t="s">
        <v>167</v>
      </c>
      <c r="E2985" s="190" t="s">
        <v>1</v>
      </c>
      <c r="F2985" s="191" t="s">
        <v>173</v>
      </c>
      <c r="H2985" s="192">
        <v>3.2000000000000001E-2</v>
      </c>
      <c r="I2985" s="193"/>
      <c r="L2985" s="189"/>
      <c r="M2985" s="194"/>
      <c r="N2985" s="195"/>
      <c r="O2985" s="195"/>
      <c r="P2985" s="195"/>
      <c r="Q2985" s="195"/>
      <c r="R2985" s="195"/>
      <c r="S2985" s="195"/>
      <c r="T2985" s="196"/>
      <c r="AT2985" s="190" t="s">
        <v>167</v>
      </c>
      <c r="AU2985" s="190" t="s">
        <v>157</v>
      </c>
      <c r="AV2985" s="15" t="s">
        <v>156</v>
      </c>
      <c r="AW2985" s="15" t="s">
        <v>30</v>
      </c>
      <c r="AX2985" s="15" t="s">
        <v>81</v>
      </c>
      <c r="AY2985" s="190" t="s">
        <v>150</v>
      </c>
    </row>
    <row r="2986" spans="1:65" s="2" customFormat="1" ht="16.5" customHeight="1">
      <c r="A2986" s="33"/>
      <c r="B2986" s="158"/>
      <c r="C2986" s="205" t="s">
        <v>3622</v>
      </c>
      <c r="D2986" s="205" t="s">
        <v>368</v>
      </c>
      <c r="E2986" s="206" t="s">
        <v>3623</v>
      </c>
      <c r="F2986" s="207" t="s">
        <v>3624</v>
      </c>
      <c r="G2986" s="208" t="s">
        <v>196</v>
      </c>
      <c r="H2986" s="209">
        <v>4.2000000000000003E-2</v>
      </c>
      <c r="I2986" s="210"/>
      <c r="J2986" s="209">
        <f>ROUND(I2986*H2986,3)</f>
        <v>0</v>
      </c>
      <c r="K2986" s="211"/>
      <c r="L2986" s="212"/>
      <c r="M2986" s="213" t="s">
        <v>1</v>
      </c>
      <c r="N2986" s="214" t="s">
        <v>42</v>
      </c>
      <c r="O2986" s="59"/>
      <c r="P2986" s="168">
        <f>O2986*H2986</f>
        <v>0</v>
      </c>
      <c r="Q2986" s="168">
        <v>1</v>
      </c>
      <c r="R2986" s="168">
        <f>Q2986*H2986</f>
        <v>4.2000000000000003E-2</v>
      </c>
      <c r="S2986" s="168">
        <v>0</v>
      </c>
      <c r="T2986" s="169">
        <f>S2986*H2986</f>
        <v>0</v>
      </c>
      <c r="U2986" s="33"/>
      <c r="V2986" s="33"/>
      <c r="W2986" s="33"/>
      <c r="X2986" s="33"/>
      <c r="Y2986" s="33"/>
      <c r="Z2986" s="33"/>
      <c r="AA2986" s="33"/>
      <c r="AB2986" s="33"/>
      <c r="AC2986" s="33"/>
      <c r="AD2986" s="33"/>
      <c r="AE2986" s="33"/>
      <c r="AR2986" s="170" t="s">
        <v>189</v>
      </c>
      <c r="AT2986" s="170" t="s">
        <v>368</v>
      </c>
      <c r="AU2986" s="170" t="s">
        <v>157</v>
      </c>
      <c r="AY2986" s="18" t="s">
        <v>150</v>
      </c>
      <c r="BE2986" s="171">
        <f>IF(N2986="základná",J2986,0)</f>
        <v>0</v>
      </c>
      <c r="BF2986" s="171">
        <f>IF(N2986="znížená",J2986,0)</f>
        <v>0</v>
      </c>
      <c r="BG2986" s="171">
        <f>IF(N2986="zákl. prenesená",J2986,0)</f>
        <v>0</v>
      </c>
      <c r="BH2986" s="171">
        <f>IF(N2986="zníž. prenesená",J2986,0)</f>
        <v>0</v>
      </c>
      <c r="BI2986" s="171">
        <f>IF(N2986="nulová",J2986,0)</f>
        <v>0</v>
      </c>
      <c r="BJ2986" s="18" t="s">
        <v>157</v>
      </c>
      <c r="BK2986" s="172">
        <f>ROUND(I2986*H2986,3)</f>
        <v>0</v>
      </c>
      <c r="BL2986" s="18" t="s">
        <v>156</v>
      </c>
      <c r="BM2986" s="170" t="s">
        <v>3625</v>
      </c>
    </row>
    <row r="2987" spans="1:65" s="14" customFormat="1" ht="11.25">
      <c r="B2987" s="181"/>
      <c r="D2987" s="174" t="s">
        <v>167</v>
      </c>
      <c r="E2987" s="182" t="s">
        <v>1</v>
      </c>
      <c r="F2987" s="183" t="s">
        <v>3626</v>
      </c>
      <c r="H2987" s="184">
        <v>4.2000000000000003E-2</v>
      </c>
      <c r="I2987" s="185"/>
      <c r="L2987" s="181"/>
      <c r="M2987" s="186"/>
      <c r="N2987" s="187"/>
      <c r="O2987" s="187"/>
      <c r="P2987" s="187"/>
      <c r="Q2987" s="187"/>
      <c r="R2987" s="187"/>
      <c r="S2987" s="187"/>
      <c r="T2987" s="188"/>
      <c r="AT2987" s="182" t="s">
        <v>167</v>
      </c>
      <c r="AU2987" s="182" t="s">
        <v>157</v>
      </c>
      <c r="AV2987" s="14" t="s">
        <v>157</v>
      </c>
      <c r="AW2987" s="14" t="s">
        <v>30</v>
      </c>
      <c r="AX2987" s="14" t="s">
        <v>76</v>
      </c>
      <c r="AY2987" s="182" t="s">
        <v>150</v>
      </c>
    </row>
    <row r="2988" spans="1:65" s="15" customFormat="1" ht="11.25">
      <c r="B2988" s="189"/>
      <c r="D2988" s="174" t="s">
        <v>167</v>
      </c>
      <c r="E2988" s="190" t="s">
        <v>1</v>
      </c>
      <c r="F2988" s="191" t="s">
        <v>173</v>
      </c>
      <c r="H2988" s="192">
        <v>4.2000000000000003E-2</v>
      </c>
      <c r="I2988" s="193"/>
      <c r="L2988" s="189"/>
      <c r="M2988" s="194"/>
      <c r="N2988" s="195"/>
      <c r="O2988" s="195"/>
      <c r="P2988" s="195"/>
      <c r="Q2988" s="195"/>
      <c r="R2988" s="195"/>
      <c r="S2988" s="195"/>
      <c r="T2988" s="196"/>
      <c r="AT2988" s="190" t="s">
        <v>167</v>
      </c>
      <c r="AU2988" s="190" t="s">
        <v>157</v>
      </c>
      <c r="AV2988" s="15" t="s">
        <v>156</v>
      </c>
      <c r="AW2988" s="15" t="s">
        <v>30</v>
      </c>
      <c r="AX2988" s="15" t="s">
        <v>81</v>
      </c>
      <c r="AY2988" s="190" t="s">
        <v>150</v>
      </c>
    </row>
    <row r="2989" spans="1:65" s="2" customFormat="1" ht="16.5" customHeight="1">
      <c r="A2989" s="33"/>
      <c r="B2989" s="158"/>
      <c r="C2989" s="205" t="s">
        <v>3627</v>
      </c>
      <c r="D2989" s="205" t="s">
        <v>368</v>
      </c>
      <c r="E2989" s="206" t="s">
        <v>3628</v>
      </c>
      <c r="F2989" s="207" t="s">
        <v>3629</v>
      </c>
      <c r="G2989" s="208" t="s">
        <v>196</v>
      </c>
      <c r="H2989" s="209">
        <v>4.1000000000000002E-2</v>
      </c>
      <c r="I2989" s="210"/>
      <c r="J2989" s="209">
        <f>ROUND(I2989*H2989,3)</f>
        <v>0</v>
      </c>
      <c r="K2989" s="211"/>
      <c r="L2989" s="212"/>
      <c r="M2989" s="213" t="s">
        <v>1</v>
      </c>
      <c r="N2989" s="214" t="s">
        <v>42</v>
      </c>
      <c r="O2989" s="59"/>
      <c r="P2989" s="168">
        <f>O2989*H2989</f>
        <v>0</v>
      </c>
      <c r="Q2989" s="168">
        <v>1</v>
      </c>
      <c r="R2989" s="168">
        <f>Q2989*H2989</f>
        <v>4.1000000000000002E-2</v>
      </c>
      <c r="S2989" s="168">
        <v>0</v>
      </c>
      <c r="T2989" s="169">
        <f>S2989*H2989</f>
        <v>0</v>
      </c>
      <c r="U2989" s="33"/>
      <c r="V2989" s="33"/>
      <c r="W2989" s="33"/>
      <c r="X2989" s="33"/>
      <c r="Y2989" s="33"/>
      <c r="Z2989" s="33"/>
      <c r="AA2989" s="33"/>
      <c r="AB2989" s="33"/>
      <c r="AC2989" s="33"/>
      <c r="AD2989" s="33"/>
      <c r="AE2989" s="33"/>
      <c r="AR2989" s="170" t="s">
        <v>189</v>
      </c>
      <c r="AT2989" s="170" t="s">
        <v>368</v>
      </c>
      <c r="AU2989" s="170" t="s">
        <v>157</v>
      </c>
      <c r="AY2989" s="18" t="s">
        <v>150</v>
      </c>
      <c r="BE2989" s="171">
        <f>IF(N2989="základná",J2989,0)</f>
        <v>0</v>
      </c>
      <c r="BF2989" s="171">
        <f>IF(N2989="znížená",J2989,0)</f>
        <v>0</v>
      </c>
      <c r="BG2989" s="171">
        <f>IF(N2989="zákl. prenesená",J2989,0)</f>
        <v>0</v>
      </c>
      <c r="BH2989" s="171">
        <f>IF(N2989="zníž. prenesená",J2989,0)</f>
        <v>0</v>
      </c>
      <c r="BI2989" s="171">
        <f>IF(N2989="nulová",J2989,0)</f>
        <v>0</v>
      </c>
      <c r="BJ2989" s="18" t="s">
        <v>157</v>
      </c>
      <c r="BK2989" s="172">
        <f>ROUND(I2989*H2989,3)</f>
        <v>0</v>
      </c>
      <c r="BL2989" s="18" t="s">
        <v>156</v>
      </c>
      <c r="BM2989" s="170" t="s">
        <v>3630</v>
      </c>
    </row>
    <row r="2990" spans="1:65" s="14" customFormat="1" ht="11.25">
      <c r="B2990" s="181"/>
      <c r="D2990" s="174" t="s">
        <v>167</v>
      </c>
      <c r="E2990" s="182" t="s">
        <v>1</v>
      </c>
      <c r="F2990" s="183" t="s">
        <v>3631</v>
      </c>
      <c r="H2990" s="184">
        <v>4.1000000000000002E-2</v>
      </c>
      <c r="I2990" s="185"/>
      <c r="L2990" s="181"/>
      <c r="M2990" s="186"/>
      <c r="N2990" s="187"/>
      <c r="O2990" s="187"/>
      <c r="P2990" s="187"/>
      <c r="Q2990" s="187"/>
      <c r="R2990" s="187"/>
      <c r="S2990" s="187"/>
      <c r="T2990" s="188"/>
      <c r="AT2990" s="182" t="s">
        <v>167</v>
      </c>
      <c r="AU2990" s="182" t="s">
        <v>157</v>
      </c>
      <c r="AV2990" s="14" t="s">
        <v>157</v>
      </c>
      <c r="AW2990" s="14" t="s">
        <v>30</v>
      </c>
      <c r="AX2990" s="14" t="s">
        <v>76</v>
      </c>
      <c r="AY2990" s="182" t="s">
        <v>150</v>
      </c>
    </row>
    <row r="2991" spans="1:65" s="15" customFormat="1" ht="11.25">
      <c r="B2991" s="189"/>
      <c r="D2991" s="174" t="s">
        <v>167</v>
      </c>
      <c r="E2991" s="190" t="s">
        <v>1</v>
      </c>
      <c r="F2991" s="191" t="s">
        <v>173</v>
      </c>
      <c r="H2991" s="192">
        <v>4.1000000000000002E-2</v>
      </c>
      <c r="I2991" s="193"/>
      <c r="L2991" s="189"/>
      <c r="M2991" s="194"/>
      <c r="N2991" s="195"/>
      <c r="O2991" s="195"/>
      <c r="P2991" s="195"/>
      <c r="Q2991" s="195"/>
      <c r="R2991" s="195"/>
      <c r="S2991" s="195"/>
      <c r="T2991" s="196"/>
      <c r="AT2991" s="190" t="s">
        <v>167</v>
      </c>
      <c r="AU2991" s="190" t="s">
        <v>157</v>
      </c>
      <c r="AV2991" s="15" t="s">
        <v>156</v>
      </c>
      <c r="AW2991" s="15" t="s">
        <v>30</v>
      </c>
      <c r="AX2991" s="15" t="s">
        <v>81</v>
      </c>
      <c r="AY2991" s="190" t="s">
        <v>150</v>
      </c>
    </row>
    <row r="2992" spans="1:65" s="2" customFormat="1" ht="24" customHeight="1">
      <c r="A2992" s="33"/>
      <c r="B2992" s="158"/>
      <c r="C2992" s="159" t="s">
        <v>3632</v>
      </c>
      <c r="D2992" s="159" t="s">
        <v>152</v>
      </c>
      <c r="E2992" s="160" t="s">
        <v>3633</v>
      </c>
      <c r="F2992" s="161" t="s">
        <v>3634</v>
      </c>
      <c r="G2992" s="162" t="s">
        <v>350</v>
      </c>
      <c r="H2992" s="163">
        <v>318</v>
      </c>
      <c r="I2992" s="164"/>
      <c r="J2992" s="163">
        <f>ROUND(I2992*H2992,3)</f>
        <v>0</v>
      </c>
      <c r="K2992" s="165"/>
      <c r="L2992" s="34"/>
      <c r="M2992" s="166" t="s">
        <v>1</v>
      </c>
      <c r="N2992" s="167" t="s">
        <v>42</v>
      </c>
      <c r="O2992" s="59"/>
      <c r="P2992" s="168">
        <f>O2992*H2992</f>
        <v>0</v>
      </c>
      <c r="Q2992" s="168">
        <v>0</v>
      </c>
      <c r="R2992" s="168">
        <f>Q2992*H2992</f>
        <v>0</v>
      </c>
      <c r="S2992" s="168">
        <v>0</v>
      </c>
      <c r="T2992" s="169">
        <f>S2992*H2992</f>
        <v>0</v>
      </c>
      <c r="U2992" s="33"/>
      <c r="V2992" s="33"/>
      <c r="W2992" s="33"/>
      <c r="X2992" s="33"/>
      <c r="Y2992" s="33"/>
      <c r="Z2992" s="33"/>
      <c r="AA2992" s="33"/>
      <c r="AB2992" s="33"/>
      <c r="AC2992" s="33"/>
      <c r="AD2992" s="33"/>
      <c r="AE2992" s="33"/>
      <c r="AR2992" s="170" t="s">
        <v>156</v>
      </c>
      <c r="AT2992" s="170" t="s">
        <v>152</v>
      </c>
      <c r="AU2992" s="170" t="s">
        <v>157</v>
      </c>
      <c r="AY2992" s="18" t="s">
        <v>150</v>
      </c>
      <c r="BE2992" s="171">
        <f>IF(N2992="základná",J2992,0)</f>
        <v>0</v>
      </c>
      <c r="BF2992" s="171">
        <f>IF(N2992="znížená",J2992,0)</f>
        <v>0</v>
      </c>
      <c r="BG2992" s="171">
        <f>IF(N2992="zákl. prenesená",J2992,0)</f>
        <v>0</v>
      </c>
      <c r="BH2992" s="171">
        <f>IF(N2992="zníž. prenesená",J2992,0)</f>
        <v>0</v>
      </c>
      <c r="BI2992" s="171">
        <f>IF(N2992="nulová",J2992,0)</f>
        <v>0</v>
      </c>
      <c r="BJ2992" s="18" t="s">
        <v>157</v>
      </c>
      <c r="BK2992" s="172">
        <f>ROUND(I2992*H2992,3)</f>
        <v>0</v>
      </c>
      <c r="BL2992" s="18" t="s">
        <v>156</v>
      </c>
      <c r="BM2992" s="170" t="s">
        <v>3635</v>
      </c>
    </row>
    <row r="2993" spans="1:65" s="2" customFormat="1" ht="16.5" customHeight="1">
      <c r="A2993" s="33"/>
      <c r="B2993" s="158"/>
      <c r="C2993" s="205" t="s">
        <v>3636</v>
      </c>
      <c r="D2993" s="205" t="s">
        <v>368</v>
      </c>
      <c r="E2993" s="206" t="s">
        <v>3637</v>
      </c>
      <c r="F2993" s="207" t="s">
        <v>3638</v>
      </c>
      <c r="G2993" s="208" t="s">
        <v>2481</v>
      </c>
      <c r="H2993" s="209">
        <v>477</v>
      </c>
      <c r="I2993" s="210"/>
      <c r="J2993" s="209">
        <f>ROUND(I2993*H2993,3)</f>
        <v>0</v>
      </c>
      <c r="K2993" s="211"/>
      <c r="L2993" s="212"/>
      <c r="M2993" s="213" t="s">
        <v>1</v>
      </c>
      <c r="N2993" s="214" t="s">
        <v>42</v>
      </c>
      <c r="O2993" s="59"/>
      <c r="P2993" s="168">
        <f>O2993*H2993</f>
        <v>0</v>
      </c>
      <c r="Q2993" s="168">
        <v>0</v>
      </c>
      <c r="R2993" s="168">
        <f>Q2993*H2993</f>
        <v>0</v>
      </c>
      <c r="S2993" s="168">
        <v>0</v>
      </c>
      <c r="T2993" s="169">
        <f>S2993*H2993</f>
        <v>0</v>
      </c>
      <c r="U2993" s="33"/>
      <c r="V2993" s="33"/>
      <c r="W2993" s="33"/>
      <c r="X2993" s="33"/>
      <c r="Y2993" s="33"/>
      <c r="Z2993" s="33"/>
      <c r="AA2993" s="33"/>
      <c r="AB2993" s="33"/>
      <c r="AC2993" s="33"/>
      <c r="AD2993" s="33"/>
      <c r="AE2993" s="33"/>
      <c r="AR2993" s="170" t="s">
        <v>189</v>
      </c>
      <c r="AT2993" s="170" t="s">
        <v>368</v>
      </c>
      <c r="AU2993" s="170" t="s">
        <v>157</v>
      </c>
      <c r="AY2993" s="18" t="s">
        <v>150</v>
      </c>
      <c r="BE2993" s="171">
        <f>IF(N2993="základná",J2993,0)</f>
        <v>0</v>
      </c>
      <c r="BF2993" s="171">
        <f>IF(N2993="znížená",J2993,0)</f>
        <v>0</v>
      </c>
      <c r="BG2993" s="171">
        <f>IF(N2993="zákl. prenesená",J2993,0)</f>
        <v>0</v>
      </c>
      <c r="BH2993" s="171">
        <f>IF(N2993="zníž. prenesená",J2993,0)</f>
        <v>0</v>
      </c>
      <c r="BI2993" s="171">
        <f>IF(N2993="nulová",J2993,0)</f>
        <v>0</v>
      </c>
      <c r="BJ2993" s="18" t="s">
        <v>157</v>
      </c>
      <c r="BK2993" s="172">
        <f>ROUND(I2993*H2993,3)</f>
        <v>0</v>
      </c>
      <c r="BL2993" s="18" t="s">
        <v>156</v>
      </c>
      <c r="BM2993" s="170" t="s">
        <v>3639</v>
      </c>
    </row>
    <row r="2994" spans="1:65" s="2" customFormat="1" ht="24" customHeight="1">
      <c r="A2994" s="33"/>
      <c r="B2994" s="158"/>
      <c r="C2994" s="159" t="s">
        <v>3640</v>
      </c>
      <c r="D2994" s="215" t="s">
        <v>152</v>
      </c>
      <c r="E2994" s="160" t="s">
        <v>3641</v>
      </c>
      <c r="F2994" s="161" t="s">
        <v>3642</v>
      </c>
      <c r="G2994" s="162" t="s">
        <v>459</v>
      </c>
      <c r="H2994" s="163">
        <v>2696</v>
      </c>
      <c r="I2994" s="164"/>
      <c r="J2994" s="163">
        <f>ROUND(I2994*H2994,3)</f>
        <v>0</v>
      </c>
      <c r="K2994" s="165"/>
      <c r="L2994" s="34"/>
      <c r="M2994" s="166" t="s">
        <v>1</v>
      </c>
      <c r="N2994" s="167" t="s">
        <v>42</v>
      </c>
      <c r="O2994" s="59"/>
      <c r="P2994" s="168">
        <f>O2994*H2994</f>
        <v>0</v>
      </c>
      <c r="Q2994" s="168">
        <v>9.8999999999999999E-4</v>
      </c>
      <c r="R2994" s="168">
        <f>Q2994*H2994</f>
        <v>2.6690399999999999</v>
      </c>
      <c r="S2994" s="168">
        <v>0</v>
      </c>
      <c r="T2994" s="169">
        <f>S2994*H2994</f>
        <v>0</v>
      </c>
      <c r="U2994" s="33"/>
      <c r="V2994" s="33"/>
      <c r="W2994" s="33"/>
      <c r="X2994" s="33"/>
      <c r="Y2994" s="33"/>
      <c r="Z2994" s="33"/>
      <c r="AA2994" s="33"/>
      <c r="AB2994" s="33"/>
      <c r="AC2994" s="33"/>
      <c r="AD2994" s="33"/>
      <c r="AE2994" s="33"/>
      <c r="AR2994" s="170" t="s">
        <v>156</v>
      </c>
      <c r="AT2994" s="170" t="s">
        <v>152</v>
      </c>
      <c r="AU2994" s="170" t="s">
        <v>157</v>
      </c>
      <c r="AY2994" s="18" t="s">
        <v>150</v>
      </c>
      <c r="BE2994" s="171">
        <f>IF(N2994="základná",J2994,0)</f>
        <v>0</v>
      </c>
      <c r="BF2994" s="171">
        <f>IF(N2994="znížená",J2994,0)</f>
        <v>0</v>
      </c>
      <c r="BG2994" s="171">
        <f>IF(N2994="zákl. prenesená",J2994,0)</f>
        <v>0</v>
      </c>
      <c r="BH2994" s="171">
        <f>IF(N2994="zníž. prenesená",J2994,0)</f>
        <v>0</v>
      </c>
      <c r="BI2994" s="171">
        <f>IF(N2994="nulová",J2994,0)</f>
        <v>0</v>
      </c>
      <c r="BJ2994" s="18" t="s">
        <v>157</v>
      </c>
      <c r="BK2994" s="172">
        <f>ROUND(I2994*H2994,3)</f>
        <v>0</v>
      </c>
      <c r="BL2994" s="18" t="s">
        <v>156</v>
      </c>
      <c r="BM2994" s="170" t="s">
        <v>3643</v>
      </c>
    </row>
    <row r="2995" spans="1:65" s="2" customFormat="1" ht="16.5" customHeight="1">
      <c r="A2995" s="33"/>
      <c r="B2995" s="158"/>
      <c r="C2995" s="205" t="s">
        <v>3644</v>
      </c>
      <c r="D2995" s="216" t="s">
        <v>368</v>
      </c>
      <c r="E2995" s="206" t="s">
        <v>3645</v>
      </c>
      <c r="F2995" s="207" t="s">
        <v>3646</v>
      </c>
      <c r="G2995" s="208" t="s">
        <v>165</v>
      </c>
      <c r="H2995" s="209">
        <v>35.585000000000001</v>
      </c>
      <c r="I2995" s="210"/>
      <c r="J2995" s="209">
        <f>ROUND(I2995*H2995,3)</f>
        <v>0</v>
      </c>
      <c r="K2995" s="211"/>
      <c r="L2995" s="212"/>
      <c r="M2995" s="213" t="s">
        <v>1</v>
      </c>
      <c r="N2995" s="214" t="s">
        <v>42</v>
      </c>
      <c r="O2995" s="59"/>
      <c r="P2995" s="168">
        <f>O2995*H2995</f>
        <v>0</v>
      </c>
      <c r="Q2995" s="168">
        <v>0.55000000000000004</v>
      </c>
      <c r="R2995" s="168">
        <f>Q2995*H2995</f>
        <v>19.571750000000002</v>
      </c>
      <c r="S2995" s="168">
        <v>0</v>
      </c>
      <c r="T2995" s="169">
        <f>S2995*H2995</f>
        <v>0</v>
      </c>
      <c r="U2995" s="33"/>
      <c r="V2995" s="33"/>
      <c r="W2995" s="33"/>
      <c r="X2995" s="33"/>
      <c r="Y2995" s="33"/>
      <c r="Z2995" s="33"/>
      <c r="AA2995" s="33"/>
      <c r="AB2995" s="33"/>
      <c r="AC2995" s="33"/>
      <c r="AD2995" s="33"/>
      <c r="AE2995" s="33"/>
      <c r="AR2995" s="170" t="s">
        <v>189</v>
      </c>
      <c r="AT2995" s="170" t="s">
        <v>368</v>
      </c>
      <c r="AU2995" s="170" t="s">
        <v>157</v>
      </c>
      <c r="AY2995" s="18" t="s">
        <v>150</v>
      </c>
      <c r="BE2995" s="171">
        <f>IF(N2995="základná",J2995,0)</f>
        <v>0</v>
      </c>
      <c r="BF2995" s="171">
        <f>IF(N2995="znížená",J2995,0)</f>
        <v>0</v>
      </c>
      <c r="BG2995" s="171">
        <f>IF(N2995="zákl. prenesená",J2995,0)</f>
        <v>0</v>
      </c>
      <c r="BH2995" s="171">
        <f>IF(N2995="zníž. prenesená",J2995,0)</f>
        <v>0</v>
      </c>
      <c r="BI2995" s="171">
        <f>IF(N2995="nulová",J2995,0)</f>
        <v>0</v>
      </c>
      <c r="BJ2995" s="18" t="s">
        <v>157</v>
      </c>
      <c r="BK2995" s="172">
        <f>ROUND(I2995*H2995,3)</f>
        <v>0</v>
      </c>
      <c r="BL2995" s="18" t="s">
        <v>156</v>
      </c>
      <c r="BM2995" s="170" t="s">
        <v>3647</v>
      </c>
    </row>
    <row r="2996" spans="1:65" s="13" customFormat="1" ht="11.25">
      <c r="B2996" s="173"/>
      <c r="D2996" s="174" t="s">
        <v>167</v>
      </c>
      <c r="E2996" s="175" t="s">
        <v>1</v>
      </c>
      <c r="F2996" s="176" t="s">
        <v>3648</v>
      </c>
      <c r="H2996" s="175" t="s">
        <v>1</v>
      </c>
      <c r="I2996" s="177"/>
      <c r="L2996" s="173"/>
      <c r="M2996" s="178"/>
      <c r="N2996" s="179"/>
      <c r="O2996" s="179"/>
      <c r="P2996" s="179"/>
      <c r="Q2996" s="179"/>
      <c r="R2996" s="179"/>
      <c r="S2996" s="179"/>
      <c r="T2996" s="180"/>
      <c r="AT2996" s="175" t="s">
        <v>167</v>
      </c>
      <c r="AU2996" s="175" t="s">
        <v>157</v>
      </c>
      <c r="AV2996" s="13" t="s">
        <v>81</v>
      </c>
      <c r="AW2996" s="13" t="s">
        <v>30</v>
      </c>
      <c r="AX2996" s="13" t="s">
        <v>76</v>
      </c>
      <c r="AY2996" s="175" t="s">
        <v>150</v>
      </c>
    </row>
    <row r="2997" spans="1:65" s="14" customFormat="1" ht="11.25">
      <c r="B2997" s="181"/>
      <c r="D2997" s="174" t="s">
        <v>167</v>
      </c>
      <c r="E2997" s="182" t="s">
        <v>1</v>
      </c>
      <c r="F2997" s="183" t="s">
        <v>3649</v>
      </c>
      <c r="H2997" s="184">
        <v>35.585000000000001</v>
      </c>
      <c r="I2997" s="185"/>
      <c r="L2997" s="181"/>
      <c r="M2997" s="186"/>
      <c r="N2997" s="187"/>
      <c r="O2997" s="187"/>
      <c r="P2997" s="187"/>
      <c r="Q2997" s="187"/>
      <c r="R2997" s="187"/>
      <c r="S2997" s="187"/>
      <c r="T2997" s="188"/>
      <c r="AT2997" s="182" t="s">
        <v>167</v>
      </c>
      <c r="AU2997" s="182" t="s">
        <v>157</v>
      </c>
      <c r="AV2997" s="14" t="s">
        <v>157</v>
      </c>
      <c r="AW2997" s="14" t="s">
        <v>30</v>
      </c>
      <c r="AX2997" s="14" t="s">
        <v>81</v>
      </c>
      <c r="AY2997" s="182" t="s">
        <v>150</v>
      </c>
    </row>
    <row r="2998" spans="1:65" s="2" customFormat="1" ht="24" customHeight="1">
      <c r="A2998" s="33"/>
      <c r="B2998" s="158"/>
      <c r="C2998" s="159" t="s">
        <v>3650</v>
      </c>
      <c r="D2998" s="159" t="s">
        <v>152</v>
      </c>
      <c r="E2998" s="160" t="s">
        <v>3651</v>
      </c>
      <c r="F2998" s="161" t="s">
        <v>3652</v>
      </c>
      <c r="G2998" s="162" t="s">
        <v>459</v>
      </c>
      <c r="H2998" s="163">
        <v>553.04999999999995</v>
      </c>
      <c r="I2998" s="164"/>
      <c r="J2998" s="163">
        <f>ROUND(I2998*H2998,3)</f>
        <v>0</v>
      </c>
      <c r="K2998" s="165"/>
      <c r="L2998" s="34"/>
      <c r="M2998" s="166" t="s">
        <v>1</v>
      </c>
      <c r="N2998" s="167" t="s">
        <v>42</v>
      </c>
      <c r="O2998" s="59"/>
      <c r="P2998" s="168">
        <f>O2998*H2998</f>
        <v>0</v>
      </c>
      <c r="Q2998" s="168">
        <v>9.8999999999999999E-4</v>
      </c>
      <c r="R2998" s="168">
        <f>Q2998*H2998</f>
        <v>0.54751949999999994</v>
      </c>
      <c r="S2998" s="168">
        <v>0</v>
      </c>
      <c r="T2998" s="169">
        <f>S2998*H2998</f>
        <v>0</v>
      </c>
      <c r="U2998" s="33"/>
      <c r="V2998" s="33"/>
      <c r="W2998" s="33"/>
      <c r="X2998" s="33"/>
      <c r="Y2998" s="33"/>
      <c r="Z2998" s="33"/>
      <c r="AA2998" s="33"/>
      <c r="AB2998" s="33"/>
      <c r="AC2998" s="33"/>
      <c r="AD2998" s="33"/>
      <c r="AE2998" s="33"/>
      <c r="AR2998" s="170" t="s">
        <v>156</v>
      </c>
      <c r="AT2998" s="170" t="s">
        <v>152</v>
      </c>
      <c r="AU2998" s="170" t="s">
        <v>157</v>
      </c>
      <c r="AY2998" s="18" t="s">
        <v>150</v>
      </c>
      <c r="BE2998" s="171">
        <f>IF(N2998="základná",J2998,0)</f>
        <v>0</v>
      </c>
      <c r="BF2998" s="171">
        <f>IF(N2998="znížená",J2998,0)</f>
        <v>0</v>
      </c>
      <c r="BG2998" s="171">
        <f>IF(N2998="zákl. prenesená",J2998,0)</f>
        <v>0</v>
      </c>
      <c r="BH2998" s="171">
        <f>IF(N2998="zníž. prenesená",J2998,0)</f>
        <v>0</v>
      </c>
      <c r="BI2998" s="171">
        <f>IF(N2998="nulová",J2998,0)</f>
        <v>0</v>
      </c>
      <c r="BJ2998" s="18" t="s">
        <v>157</v>
      </c>
      <c r="BK2998" s="172">
        <f>ROUND(I2998*H2998,3)</f>
        <v>0</v>
      </c>
      <c r="BL2998" s="18" t="s">
        <v>156</v>
      </c>
      <c r="BM2998" s="170" t="s">
        <v>3653</v>
      </c>
    </row>
    <row r="2999" spans="1:65" s="13" customFormat="1" ht="11.25">
      <c r="B2999" s="173"/>
      <c r="D2999" s="174" t="s">
        <v>167</v>
      </c>
      <c r="E2999" s="175" t="s">
        <v>1</v>
      </c>
      <c r="F2999" s="176" t="s">
        <v>3654</v>
      </c>
      <c r="H2999" s="175" t="s">
        <v>1</v>
      </c>
      <c r="I2999" s="177"/>
      <c r="L2999" s="173"/>
      <c r="M2999" s="178"/>
      <c r="N2999" s="179"/>
      <c r="O2999" s="179"/>
      <c r="P2999" s="179"/>
      <c r="Q2999" s="179"/>
      <c r="R2999" s="179"/>
      <c r="S2999" s="179"/>
      <c r="T2999" s="180"/>
      <c r="AT2999" s="175" t="s">
        <v>167</v>
      </c>
      <c r="AU2999" s="175" t="s">
        <v>157</v>
      </c>
      <c r="AV2999" s="13" t="s">
        <v>81</v>
      </c>
      <c r="AW2999" s="13" t="s">
        <v>30</v>
      </c>
      <c r="AX2999" s="13" t="s">
        <v>76</v>
      </c>
      <c r="AY2999" s="175" t="s">
        <v>150</v>
      </c>
    </row>
    <row r="3000" spans="1:65" s="14" customFormat="1" ht="11.25">
      <c r="B3000" s="181"/>
      <c r="D3000" s="174" t="s">
        <v>167</v>
      </c>
      <c r="E3000" s="182" t="s">
        <v>1</v>
      </c>
      <c r="F3000" s="183" t="s">
        <v>3655</v>
      </c>
      <c r="H3000" s="184">
        <v>369.55</v>
      </c>
      <c r="I3000" s="185"/>
      <c r="L3000" s="181"/>
      <c r="M3000" s="186"/>
      <c r="N3000" s="187"/>
      <c r="O3000" s="187"/>
      <c r="P3000" s="187"/>
      <c r="Q3000" s="187"/>
      <c r="R3000" s="187"/>
      <c r="S3000" s="187"/>
      <c r="T3000" s="188"/>
      <c r="AT3000" s="182" t="s">
        <v>167</v>
      </c>
      <c r="AU3000" s="182" t="s">
        <v>157</v>
      </c>
      <c r="AV3000" s="14" t="s">
        <v>157</v>
      </c>
      <c r="AW3000" s="14" t="s">
        <v>30</v>
      </c>
      <c r="AX3000" s="14" t="s">
        <v>76</v>
      </c>
      <c r="AY3000" s="182" t="s">
        <v>150</v>
      </c>
    </row>
    <row r="3001" spans="1:65" s="13" customFormat="1" ht="11.25">
      <c r="B3001" s="173"/>
      <c r="D3001" s="174" t="s">
        <v>167</v>
      </c>
      <c r="E3001" s="175" t="s">
        <v>1</v>
      </c>
      <c r="F3001" s="176" t="s">
        <v>3656</v>
      </c>
      <c r="H3001" s="175" t="s">
        <v>1</v>
      </c>
      <c r="I3001" s="177"/>
      <c r="L3001" s="173"/>
      <c r="M3001" s="178"/>
      <c r="N3001" s="179"/>
      <c r="O3001" s="179"/>
      <c r="P3001" s="179"/>
      <c r="Q3001" s="179"/>
      <c r="R3001" s="179"/>
      <c r="S3001" s="179"/>
      <c r="T3001" s="180"/>
      <c r="AT3001" s="175" t="s">
        <v>167</v>
      </c>
      <c r="AU3001" s="175" t="s">
        <v>157</v>
      </c>
      <c r="AV3001" s="13" t="s">
        <v>81</v>
      </c>
      <c r="AW3001" s="13" t="s">
        <v>30</v>
      </c>
      <c r="AX3001" s="13" t="s">
        <v>76</v>
      </c>
      <c r="AY3001" s="175" t="s">
        <v>150</v>
      </c>
    </row>
    <row r="3002" spans="1:65" s="14" customFormat="1" ht="11.25">
      <c r="B3002" s="181"/>
      <c r="D3002" s="174" t="s">
        <v>167</v>
      </c>
      <c r="E3002" s="182" t="s">
        <v>1</v>
      </c>
      <c r="F3002" s="183" t="s">
        <v>3657</v>
      </c>
      <c r="H3002" s="184">
        <v>183.5</v>
      </c>
      <c r="I3002" s="185"/>
      <c r="L3002" s="181"/>
      <c r="M3002" s="186"/>
      <c r="N3002" s="187"/>
      <c r="O3002" s="187"/>
      <c r="P3002" s="187"/>
      <c r="Q3002" s="187"/>
      <c r="R3002" s="187"/>
      <c r="S3002" s="187"/>
      <c r="T3002" s="188"/>
      <c r="AT3002" s="182" t="s">
        <v>167</v>
      </c>
      <c r="AU3002" s="182" t="s">
        <v>157</v>
      </c>
      <c r="AV3002" s="14" t="s">
        <v>157</v>
      </c>
      <c r="AW3002" s="14" t="s">
        <v>30</v>
      </c>
      <c r="AX3002" s="14" t="s">
        <v>76</v>
      </c>
      <c r="AY3002" s="182" t="s">
        <v>150</v>
      </c>
    </row>
    <row r="3003" spans="1:65" s="15" customFormat="1" ht="11.25">
      <c r="B3003" s="189"/>
      <c r="D3003" s="174" t="s">
        <v>167</v>
      </c>
      <c r="E3003" s="190" t="s">
        <v>1</v>
      </c>
      <c r="F3003" s="191" t="s">
        <v>173</v>
      </c>
      <c r="H3003" s="192">
        <v>553.04999999999995</v>
      </c>
      <c r="I3003" s="193"/>
      <c r="L3003" s="189"/>
      <c r="M3003" s="194"/>
      <c r="N3003" s="195"/>
      <c r="O3003" s="195"/>
      <c r="P3003" s="195"/>
      <c r="Q3003" s="195"/>
      <c r="R3003" s="195"/>
      <c r="S3003" s="195"/>
      <c r="T3003" s="196"/>
      <c r="AT3003" s="190" t="s">
        <v>167</v>
      </c>
      <c r="AU3003" s="190" t="s">
        <v>157</v>
      </c>
      <c r="AV3003" s="15" t="s">
        <v>156</v>
      </c>
      <c r="AW3003" s="15" t="s">
        <v>30</v>
      </c>
      <c r="AX3003" s="15" t="s">
        <v>81</v>
      </c>
      <c r="AY3003" s="190" t="s">
        <v>150</v>
      </c>
    </row>
    <row r="3004" spans="1:65" s="2" customFormat="1" ht="16.5" customHeight="1">
      <c r="A3004" s="33"/>
      <c r="B3004" s="158"/>
      <c r="C3004" s="205" t="s">
        <v>3658</v>
      </c>
      <c r="D3004" s="205" t="s">
        <v>368</v>
      </c>
      <c r="E3004" s="206" t="s">
        <v>3659</v>
      </c>
      <c r="F3004" s="207" t="s">
        <v>3660</v>
      </c>
      <c r="G3004" s="208" t="s">
        <v>165</v>
      </c>
      <c r="H3004" s="209">
        <v>8.1289999999999996</v>
      </c>
      <c r="I3004" s="210"/>
      <c r="J3004" s="209">
        <f>ROUND(I3004*H3004,3)</f>
        <v>0</v>
      </c>
      <c r="K3004" s="211"/>
      <c r="L3004" s="212"/>
      <c r="M3004" s="213" t="s">
        <v>1</v>
      </c>
      <c r="N3004" s="214" t="s">
        <v>42</v>
      </c>
      <c r="O3004" s="59"/>
      <c r="P3004" s="168">
        <f>O3004*H3004</f>
        <v>0</v>
      </c>
      <c r="Q3004" s="168">
        <v>0.55000000000000004</v>
      </c>
      <c r="R3004" s="168">
        <f>Q3004*H3004</f>
        <v>4.4709500000000002</v>
      </c>
      <c r="S3004" s="168">
        <v>0</v>
      </c>
      <c r="T3004" s="169">
        <f>S3004*H3004</f>
        <v>0</v>
      </c>
      <c r="U3004" s="33"/>
      <c r="V3004" s="33"/>
      <c r="W3004" s="33"/>
      <c r="X3004" s="33"/>
      <c r="Y3004" s="33"/>
      <c r="Z3004" s="33"/>
      <c r="AA3004" s="33"/>
      <c r="AB3004" s="33"/>
      <c r="AC3004" s="33"/>
      <c r="AD3004" s="33"/>
      <c r="AE3004" s="33"/>
      <c r="AR3004" s="170" t="s">
        <v>189</v>
      </c>
      <c r="AT3004" s="170" t="s">
        <v>368</v>
      </c>
      <c r="AU3004" s="170" t="s">
        <v>157</v>
      </c>
      <c r="AY3004" s="18" t="s">
        <v>150</v>
      </c>
      <c r="BE3004" s="171">
        <f>IF(N3004="základná",J3004,0)</f>
        <v>0</v>
      </c>
      <c r="BF3004" s="171">
        <f>IF(N3004="znížená",J3004,0)</f>
        <v>0</v>
      </c>
      <c r="BG3004" s="171">
        <f>IF(N3004="zákl. prenesená",J3004,0)</f>
        <v>0</v>
      </c>
      <c r="BH3004" s="171">
        <f>IF(N3004="zníž. prenesená",J3004,0)</f>
        <v>0</v>
      </c>
      <c r="BI3004" s="171">
        <f>IF(N3004="nulová",J3004,0)</f>
        <v>0</v>
      </c>
      <c r="BJ3004" s="18" t="s">
        <v>157</v>
      </c>
      <c r="BK3004" s="172">
        <f>ROUND(I3004*H3004,3)</f>
        <v>0</v>
      </c>
      <c r="BL3004" s="18" t="s">
        <v>156</v>
      </c>
      <c r="BM3004" s="170" t="s">
        <v>3661</v>
      </c>
    </row>
    <row r="3005" spans="1:65" s="14" customFormat="1" ht="11.25">
      <c r="B3005" s="181"/>
      <c r="D3005" s="174" t="s">
        <v>167</v>
      </c>
      <c r="E3005" s="182" t="s">
        <v>1</v>
      </c>
      <c r="F3005" s="183" t="s">
        <v>3662</v>
      </c>
      <c r="H3005" s="184">
        <v>8.1289999999999996</v>
      </c>
      <c r="I3005" s="185"/>
      <c r="L3005" s="181"/>
      <c r="M3005" s="186"/>
      <c r="N3005" s="187"/>
      <c r="O3005" s="187"/>
      <c r="P3005" s="187"/>
      <c r="Q3005" s="187"/>
      <c r="R3005" s="187"/>
      <c r="S3005" s="187"/>
      <c r="T3005" s="188"/>
      <c r="AT3005" s="182" t="s">
        <v>167</v>
      </c>
      <c r="AU3005" s="182" t="s">
        <v>157</v>
      </c>
      <c r="AV3005" s="14" t="s">
        <v>157</v>
      </c>
      <c r="AW3005" s="14" t="s">
        <v>30</v>
      </c>
      <c r="AX3005" s="14" t="s">
        <v>81</v>
      </c>
      <c r="AY3005" s="182" t="s">
        <v>150</v>
      </c>
    </row>
    <row r="3006" spans="1:65" s="2" customFormat="1" ht="16.5" customHeight="1">
      <c r="A3006" s="33"/>
      <c r="B3006" s="158"/>
      <c r="C3006" s="205" t="s">
        <v>3663</v>
      </c>
      <c r="D3006" s="205" t="s">
        <v>368</v>
      </c>
      <c r="E3006" s="206" t="s">
        <v>3664</v>
      </c>
      <c r="F3006" s="207" t="s">
        <v>3665</v>
      </c>
      <c r="G3006" s="208" t="s">
        <v>165</v>
      </c>
      <c r="H3006" s="209">
        <v>4.5209999999999999</v>
      </c>
      <c r="I3006" s="210"/>
      <c r="J3006" s="209">
        <f>ROUND(I3006*H3006,3)</f>
        <v>0</v>
      </c>
      <c r="K3006" s="211"/>
      <c r="L3006" s="212"/>
      <c r="M3006" s="213" t="s">
        <v>1</v>
      </c>
      <c r="N3006" s="214" t="s">
        <v>42</v>
      </c>
      <c r="O3006" s="59"/>
      <c r="P3006" s="168">
        <f>O3006*H3006</f>
        <v>0</v>
      </c>
      <c r="Q3006" s="168">
        <v>0.55000000000000004</v>
      </c>
      <c r="R3006" s="168">
        <f>Q3006*H3006</f>
        <v>2.4865500000000003</v>
      </c>
      <c r="S3006" s="168">
        <v>0</v>
      </c>
      <c r="T3006" s="169">
        <f>S3006*H3006</f>
        <v>0</v>
      </c>
      <c r="U3006" s="33"/>
      <c r="V3006" s="33"/>
      <c r="W3006" s="33"/>
      <c r="X3006" s="33"/>
      <c r="Y3006" s="33"/>
      <c r="Z3006" s="33"/>
      <c r="AA3006" s="33"/>
      <c r="AB3006" s="33"/>
      <c r="AC3006" s="33"/>
      <c r="AD3006" s="33"/>
      <c r="AE3006" s="33"/>
      <c r="AR3006" s="170" t="s">
        <v>189</v>
      </c>
      <c r="AT3006" s="170" t="s">
        <v>368</v>
      </c>
      <c r="AU3006" s="170" t="s">
        <v>157</v>
      </c>
      <c r="AY3006" s="18" t="s">
        <v>150</v>
      </c>
      <c r="BE3006" s="171">
        <f>IF(N3006="základná",J3006,0)</f>
        <v>0</v>
      </c>
      <c r="BF3006" s="171">
        <f>IF(N3006="znížená",J3006,0)</f>
        <v>0</v>
      </c>
      <c r="BG3006" s="171">
        <f>IF(N3006="zákl. prenesená",J3006,0)</f>
        <v>0</v>
      </c>
      <c r="BH3006" s="171">
        <f>IF(N3006="zníž. prenesená",J3006,0)</f>
        <v>0</v>
      </c>
      <c r="BI3006" s="171">
        <f>IF(N3006="nulová",J3006,0)</f>
        <v>0</v>
      </c>
      <c r="BJ3006" s="18" t="s">
        <v>157</v>
      </c>
      <c r="BK3006" s="172">
        <f>ROUND(I3006*H3006,3)</f>
        <v>0</v>
      </c>
      <c r="BL3006" s="18" t="s">
        <v>156</v>
      </c>
      <c r="BM3006" s="170" t="s">
        <v>3666</v>
      </c>
    </row>
    <row r="3007" spans="1:65" s="14" customFormat="1" ht="11.25">
      <c r="B3007" s="181"/>
      <c r="D3007" s="174" t="s">
        <v>167</v>
      </c>
      <c r="E3007" s="182" t="s">
        <v>1</v>
      </c>
      <c r="F3007" s="183" t="s">
        <v>3667</v>
      </c>
      <c r="H3007" s="184">
        <v>4.5209999999999999</v>
      </c>
      <c r="I3007" s="185"/>
      <c r="L3007" s="181"/>
      <c r="M3007" s="186"/>
      <c r="N3007" s="187"/>
      <c r="O3007" s="187"/>
      <c r="P3007" s="187"/>
      <c r="Q3007" s="187"/>
      <c r="R3007" s="187"/>
      <c r="S3007" s="187"/>
      <c r="T3007" s="188"/>
      <c r="AT3007" s="182" t="s">
        <v>167</v>
      </c>
      <c r="AU3007" s="182" t="s">
        <v>157</v>
      </c>
      <c r="AV3007" s="14" t="s">
        <v>157</v>
      </c>
      <c r="AW3007" s="14" t="s">
        <v>30</v>
      </c>
      <c r="AX3007" s="14" t="s">
        <v>81</v>
      </c>
      <c r="AY3007" s="182" t="s">
        <v>150</v>
      </c>
    </row>
    <row r="3008" spans="1:65" s="2" customFormat="1" ht="24" customHeight="1">
      <c r="A3008" s="33"/>
      <c r="B3008" s="158"/>
      <c r="C3008" s="159" t="s">
        <v>3668</v>
      </c>
      <c r="D3008" s="159" t="s">
        <v>152</v>
      </c>
      <c r="E3008" s="160" t="s">
        <v>3669</v>
      </c>
      <c r="F3008" s="161" t="s">
        <v>3670</v>
      </c>
      <c r="G3008" s="162" t="s">
        <v>459</v>
      </c>
      <c r="H3008" s="163">
        <v>61.75</v>
      </c>
      <c r="I3008" s="164"/>
      <c r="J3008" s="163">
        <f>ROUND(I3008*H3008,3)</f>
        <v>0</v>
      </c>
      <c r="K3008" s="165"/>
      <c r="L3008" s="34"/>
      <c r="M3008" s="166" t="s">
        <v>1</v>
      </c>
      <c r="N3008" s="167" t="s">
        <v>42</v>
      </c>
      <c r="O3008" s="59"/>
      <c r="P3008" s="168">
        <f>O3008*H3008</f>
        <v>0</v>
      </c>
      <c r="Q3008" s="168">
        <v>9.8999999999999999E-4</v>
      </c>
      <c r="R3008" s="168">
        <f>Q3008*H3008</f>
        <v>6.1132499999999999E-2</v>
      </c>
      <c r="S3008" s="168">
        <v>0</v>
      </c>
      <c r="T3008" s="169">
        <f>S3008*H3008</f>
        <v>0</v>
      </c>
      <c r="U3008" s="33"/>
      <c r="V3008" s="33"/>
      <c r="W3008" s="33"/>
      <c r="X3008" s="33"/>
      <c r="Y3008" s="33"/>
      <c r="Z3008" s="33"/>
      <c r="AA3008" s="33"/>
      <c r="AB3008" s="33"/>
      <c r="AC3008" s="33"/>
      <c r="AD3008" s="33"/>
      <c r="AE3008" s="33"/>
      <c r="AR3008" s="170" t="s">
        <v>156</v>
      </c>
      <c r="AT3008" s="170" t="s">
        <v>152</v>
      </c>
      <c r="AU3008" s="170" t="s">
        <v>157</v>
      </c>
      <c r="AY3008" s="18" t="s">
        <v>150</v>
      </c>
      <c r="BE3008" s="171">
        <f>IF(N3008="základná",J3008,0)</f>
        <v>0</v>
      </c>
      <c r="BF3008" s="171">
        <f>IF(N3008="znížená",J3008,0)</f>
        <v>0</v>
      </c>
      <c r="BG3008" s="171">
        <f>IF(N3008="zákl. prenesená",J3008,0)</f>
        <v>0</v>
      </c>
      <c r="BH3008" s="171">
        <f>IF(N3008="zníž. prenesená",J3008,0)</f>
        <v>0</v>
      </c>
      <c r="BI3008" s="171">
        <f>IF(N3008="nulová",J3008,0)</f>
        <v>0</v>
      </c>
      <c r="BJ3008" s="18" t="s">
        <v>157</v>
      </c>
      <c r="BK3008" s="172">
        <f>ROUND(I3008*H3008,3)</f>
        <v>0</v>
      </c>
      <c r="BL3008" s="18" t="s">
        <v>156</v>
      </c>
      <c r="BM3008" s="170" t="s">
        <v>3671</v>
      </c>
    </row>
    <row r="3009" spans="1:65" s="2" customFormat="1" ht="16.5" customHeight="1">
      <c r="A3009" s="33"/>
      <c r="B3009" s="158"/>
      <c r="C3009" s="205" t="s">
        <v>3672</v>
      </c>
      <c r="D3009" s="205" t="s">
        <v>368</v>
      </c>
      <c r="E3009" s="206" t="s">
        <v>3673</v>
      </c>
      <c r="F3009" s="207" t="s">
        <v>3674</v>
      </c>
      <c r="G3009" s="208" t="s">
        <v>165</v>
      </c>
      <c r="H3009" s="209">
        <v>2.1779999999999999</v>
      </c>
      <c r="I3009" s="210"/>
      <c r="J3009" s="209">
        <f>ROUND(I3009*H3009,3)</f>
        <v>0</v>
      </c>
      <c r="K3009" s="211"/>
      <c r="L3009" s="212"/>
      <c r="M3009" s="213" t="s">
        <v>1</v>
      </c>
      <c r="N3009" s="214" t="s">
        <v>42</v>
      </c>
      <c r="O3009" s="59"/>
      <c r="P3009" s="168">
        <f>O3009*H3009</f>
        <v>0</v>
      </c>
      <c r="Q3009" s="168">
        <v>0.55000000000000004</v>
      </c>
      <c r="R3009" s="168">
        <f>Q3009*H3009</f>
        <v>1.1979</v>
      </c>
      <c r="S3009" s="168">
        <v>0</v>
      </c>
      <c r="T3009" s="169">
        <f>S3009*H3009</f>
        <v>0</v>
      </c>
      <c r="U3009" s="33"/>
      <c r="V3009" s="33"/>
      <c r="W3009" s="33"/>
      <c r="X3009" s="33"/>
      <c r="Y3009" s="33"/>
      <c r="Z3009" s="33"/>
      <c r="AA3009" s="33"/>
      <c r="AB3009" s="33"/>
      <c r="AC3009" s="33"/>
      <c r="AD3009" s="33"/>
      <c r="AE3009" s="33"/>
      <c r="AR3009" s="170" t="s">
        <v>189</v>
      </c>
      <c r="AT3009" s="170" t="s">
        <v>368</v>
      </c>
      <c r="AU3009" s="170" t="s">
        <v>157</v>
      </c>
      <c r="AY3009" s="18" t="s">
        <v>150</v>
      </c>
      <c r="BE3009" s="171">
        <f>IF(N3009="základná",J3009,0)</f>
        <v>0</v>
      </c>
      <c r="BF3009" s="171">
        <f>IF(N3009="znížená",J3009,0)</f>
        <v>0</v>
      </c>
      <c r="BG3009" s="171">
        <f>IF(N3009="zákl. prenesená",J3009,0)</f>
        <v>0</v>
      </c>
      <c r="BH3009" s="171">
        <f>IF(N3009="zníž. prenesená",J3009,0)</f>
        <v>0</v>
      </c>
      <c r="BI3009" s="171">
        <f>IF(N3009="nulová",J3009,0)</f>
        <v>0</v>
      </c>
      <c r="BJ3009" s="18" t="s">
        <v>157</v>
      </c>
      <c r="BK3009" s="172">
        <f>ROUND(I3009*H3009,3)</f>
        <v>0</v>
      </c>
      <c r="BL3009" s="18" t="s">
        <v>156</v>
      </c>
      <c r="BM3009" s="170" t="s">
        <v>3675</v>
      </c>
    </row>
    <row r="3010" spans="1:65" s="14" customFormat="1" ht="11.25">
      <c r="B3010" s="181"/>
      <c r="D3010" s="174" t="s">
        <v>167</v>
      </c>
      <c r="E3010" s="182" t="s">
        <v>1</v>
      </c>
      <c r="F3010" s="183" t="s">
        <v>3676</v>
      </c>
      <c r="H3010" s="184">
        <v>2.1779999999999999</v>
      </c>
      <c r="I3010" s="185"/>
      <c r="L3010" s="181"/>
      <c r="M3010" s="186"/>
      <c r="N3010" s="187"/>
      <c r="O3010" s="187"/>
      <c r="P3010" s="187"/>
      <c r="Q3010" s="187"/>
      <c r="R3010" s="187"/>
      <c r="S3010" s="187"/>
      <c r="T3010" s="188"/>
      <c r="AT3010" s="182" t="s">
        <v>167</v>
      </c>
      <c r="AU3010" s="182" t="s">
        <v>157</v>
      </c>
      <c r="AV3010" s="14" t="s">
        <v>157</v>
      </c>
      <c r="AW3010" s="14" t="s">
        <v>30</v>
      </c>
      <c r="AX3010" s="14" t="s">
        <v>81</v>
      </c>
      <c r="AY3010" s="182" t="s">
        <v>150</v>
      </c>
    </row>
    <row r="3011" spans="1:65" s="2" customFormat="1" ht="16.5" customHeight="1">
      <c r="A3011" s="33"/>
      <c r="B3011" s="158"/>
      <c r="C3011" s="159" t="s">
        <v>3677</v>
      </c>
      <c r="D3011" s="159" t="s">
        <v>152</v>
      </c>
      <c r="E3011" s="160" t="s">
        <v>3678</v>
      </c>
      <c r="F3011" s="161" t="s">
        <v>3679</v>
      </c>
      <c r="G3011" s="162" t="s">
        <v>155</v>
      </c>
      <c r="H3011" s="163">
        <v>1060.08</v>
      </c>
      <c r="I3011" s="164"/>
      <c r="J3011" s="163">
        <f>ROUND(I3011*H3011,3)</f>
        <v>0</v>
      </c>
      <c r="K3011" s="165"/>
      <c r="L3011" s="34"/>
      <c r="M3011" s="166" t="s">
        <v>1</v>
      </c>
      <c r="N3011" s="167" t="s">
        <v>42</v>
      </c>
      <c r="O3011" s="59"/>
      <c r="P3011" s="168">
        <f>O3011*H3011</f>
        <v>0</v>
      </c>
      <c r="Q3011" s="168">
        <v>0</v>
      </c>
      <c r="R3011" s="168">
        <f>Q3011*H3011</f>
        <v>0</v>
      </c>
      <c r="S3011" s="168">
        <v>0</v>
      </c>
      <c r="T3011" s="169">
        <f>S3011*H3011</f>
        <v>0</v>
      </c>
      <c r="U3011" s="33"/>
      <c r="V3011" s="33"/>
      <c r="W3011" s="33"/>
      <c r="X3011" s="33"/>
      <c r="Y3011" s="33"/>
      <c r="Z3011" s="33"/>
      <c r="AA3011" s="33"/>
      <c r="AB3011" s="33"/>
      <c r="AC3011" s="33"/>
      <c r="AD3011" s="33"/>
      <c r="AE3011" s="33"/>
      <c r="AR3011" s="170" t="s">
        <v>241</v>
      </c>
      <c r="AT3011" s="170" t="s">
        <v>152</v>
      </c>
      <c r="AU3011" s="170" t="s">
        <v>157</v>
      </c>
      <c r="AY3011" s="18" t="s">
        <v>150</v>
      </c>
      <c r="BE3011" s="171">
        <f>IF(N3011="základná",J3011,0)</f>
        <v>0</v>
      </c>
      <c r="BF3011" s="171">
        <f>IF(N3011="znížená",J3011,0)</f>
        <v>0</v>
      </c>
      <c r="BG3011" s="171">
        <f>IF(N3011="zákl. prenesená",J3011,0)</f>
        <v>0</v>
      </c>
      <c r="BH3011" s="171">
        <f>IF(N3011="zníž. prenesená",J3011,0)</f>
        <v>0</v>
      </c>
      <c r="BI3011" s="171">
        <f>IF(N3011="nulová",J3011,0)</f>
        <v>0</v>
      </c>
      <c r="BJ3011" s="18" t="s">
        <v>157</v>
      </c>
      <c r="BK3011" s="172">
        <f>ROUND(I3011*H3011,3)</f>
        <v>0</v>
      </c>
      <c r="BL3011" s="18" t="s">
        <v>241</v>
      </c>
      <c r="BM3011" s="170" t="s">
        <v>3680</v>
      </c>
    </row>
    <row r="3012" spans="1:65" s="2" customFormat="1" ht="16.5" customHeight="1">
      <c r="A3012" s="33"/>
      <c r="B3012" s="158"/>
      <c r="C3012" s="205" t="s">
        <v>3681</v>
      </c>
      <c r="D3012" s="216" t="s">
        <v>368</v>
      </c>
      <c r="E3012" s="206" t="s">
        <v>3682</v>
      </c>
      <c r="F3012" s="207" t="s">
        <v>3683</v>
      </c>
      <c r="G3012" s="208" t="s">
        <v>165</v>
      </c>
      <c r="H3012" s="209">
        <v>15.265000000000001</v>
      </c>
      <c r="I3012" s="210"/>
      <c r="J3012" s="209">
        <f>ROUND(I3012*H3012,3)</f>
        <v>0</v>
      </c>
      <c r="K3012" s="211"/>
      <c r="L3012" s="212"/>
      <c r="M3012" s="213" t="s">
        <v>1</v>
      </c>
      <c r="N3012" s="214" t="s">
        <v>42</v>
      </c>
      <c r="O3012" s="59"/>
      <c r="P3012" s="168">
        <f>O3012*H3012</f>
        <v>0</v>
      </c>
      <c r="Q3012" s="168">
        <v>0.55000000000000004</v>
      </c>
      <c r="R3012" s="168">
        <f>Q3012*H3012</f>
        <v>8.3957500000000014</v>
      </c>
      <c r="S3012" s="168">
        <v>0</v>
      </c>
      <c r="T3012" s="169">
        <f>S3012*H3012</f>
        <v>0</v>
      </c>
      <c r="U3012" s="33"/>
      <c r="V3012" s="33"/>
      <c r="W3012" s="33"/>
      <c r="X3012" s="33"/>
      <c r="Y3012" s="33"/>
      <c r="Z3012" s="33"/>
      <c r="AA3012" s="33"/>
      <c r="AB3012" s="33"/>
      <c r="AC3012" s="33"/>
      <c r="AD3012" s="33"/>
      <c r="AE3012" s="33"/>
      <c r="AR3012" s="170" t="s">
        <v>361</v>
      </c>
      <c r="AT3012" s="170" t="s">
        <v>368</v>
      </c>
      <c r="AU3012" s="170" t="s">
        <v>157</v>
      </c>
      <c r="AY3012" s="18" t="s">
        <v>150</v>
      </c>
      <c r="BE3012" s="171">
        <f>IF(N3012="základná",J3012,0)</f>
        <v>0</v>
      </c>
      <c r="BF3012" s="171">
        <f>IF(N3012="znížená",J3012,0)</f>
        <v>0</v>
      </c>
      <c r="BG3012" s="171">
        <f>IF(N3012="zákl. prenesená",J3012,0)</f>
        <v>0</v>
      </c>
      <c r="BH3012" s="171">
        <f>IF(N3012="zníž. prenesená",J3012,0)</f>
        <v>0</v>
      </c>
      <c r="BI3012" s="171">
        <f>IF(N3012="nulová",J3012,0)</f>
        <v>0</v>
      </c>
      <c r="BJ3012" s="18" t="s">
        <v>157</v>
      </c>
      <c r="BK3012" s="172">
        <f>ROUND(I3012*H3012,3)</f>
        <v>0</v>
      </c>
      <c r="BL3012" s="18" t="s">
        <v>241</v>
      </c>
      <c r="BM3012" s="170" t="s">
        <v>3684</v>
      </c>
    </row>
    <row r="3013" spans="1:65" s="14" customFormat="1" ht="11.25">
      <c r="B3013" s="181"/>
      <c r="D3013" s="174" t="s">
        <v>167</v>
      </c>
      <c r="E3013" s="182" t="s">
        <v>1</v>
      </c>
      <c r="F3013" s="183" t="s">
        <v>3685</v>
      </c>
      <c r="H3013" s="184">
        <v>15.265000000000001</v>
      </c>
      <c r="I3013" s="185"/>
      <c r="L3013" s="181"/>
      <c r="M3013" s="186"/>
      <c r="N3013" s="187"/>
      <c r="O3013" s="187"/>
      <c r="P3013" s="187"/>
      <c r="Q3013" s="187"/>
      <c r="R3013" s="187"/>
      <c r="S3013" s="187"/>
      <c r="T3013" s="188"/>
      <c r="AT3013" s="182" t="s">
        <v>167</v>
      </c>
      <c r="AU3013" s="182" t="s">
        <v>157</v>
      </c>
      <c r="AV3013" s="14" t="s">
        <v>157</v>
      </c>
      <c r="AW3013" s="14" t="s">
        <v>30</v>
      </c>
      <c r="AX3013" s="14" t="s">
        <v>81</v>
      </c>
      <c r="AY3013" s="182" t="s">
        <v>150</v>
      </c>
    </row>
    <row r="3014" spans="1:65" s="2" customFormat="1" ht="24" customHeight="1">
      <c r="A3014" s="33"/>
      <c r="B3014" s="158"/>
      <c r="C3014" s="159" t="s">
        <v>3686</v>
      </c>
      <c r="D3014" s="159" t="s">
        <v>152</v>
      </c>
      <c r="E3014" s="160" t="s">
        <v>3687</v>
      </c>
      <c r="F3014" s="161" t="s">
        <v>3688</v>
      </c>
      <c r="G3014" s="162" t="s">
        <v>155</v>
      </c>
      <c r="H3014" s="163">
        <v>118.95</v>
      </c>
      <c r="I3014" s="164"/>
      <c r="J3014" s="163">
        <f>ROUND(I3014*H3014,3)</f>
        <v>0</v>
      </c>
      <c r="K3014" s="165"/>
      <c r="L3014" s="34"/>
      <c r="M3014" s="166" t="s">
        <v>1</v>
      </c>
      <c r="N3014" s="167" t="s">
        <v>42</v>
      </c>
      <c r="O3014" s="59"/>
      <c r="P3014" s="168">
        <f>O3014*H3014</f>
        <v>0</v>
      </c>
      <c r="Q3014" s="168">
        <v>0</v>
      </c>
      <c r="R3014" s="168">
        <f>Q3014*H3014</f>
        <v>0</v>
      </c>
      <c r="S3014" s="168">
        <v>0</v>
      </c>
      <c r="T3014" s="169">
        <f>S3014*H3014</f>
        <v>0</v>
      </c>
      <c r="U3014" s="33"/>
      <c r="V3014" s="33"/>
      <c r="W3014" s="33"/>
      <c r="X3014" s="33"/>
      <c r="Y3014" s="33"/>
      <c r="Z3014" s="33"/>
      <c r="AA3014" s="33"/>
      <c r="AB3014" s="33"/>
      <c r="AC3014" s="33"/>
      <c r="AD3014" s="33"/>
      <c r="AE3014" s="33"/>
      <c r="AR3014" s="170" t="s">
        <v>156</v>
      </c>
      <c r="AT3014" s="170" t="s">
        <v>152</v>
      </c>
      <c r="AU3014" s="170" t="s">
        <v>157</v>
      </c>
      <c r="AY3014" s="18" t="s">
        <v>150</v>
      </c>
      <c r="BE3014" s="171">
        <f>IF(N3014="základná",J3014,0)</f>
        <v>0</v>
      </c>
      <c r="BF3014" s="171">
        <f>IF(N3014="znížená",J3014,0)</f>
        <v>0</v>
      </c>
      <c r="BG3014" s="171">
        <f>IF(N3014="zákl. prenesená",J3014,0)</f>
        <v>0</v>
      </c>
      <c r="BH3014" s="171">
        <f>IF(N3014="zníž. prenesená",J3014,0)</f>
        <v>0</v>
      </c>
      <c r="BI3014" s="171">
        <f>IF(N3014="nulová",J3014,0)</f>
        <v>0</v>
      </c>
      <c r="BJ3014" s="18" t="s">
        <v>157</v>
      </c>
      <c r="BK3014" s="172">
        <f>ROUND(I3014*H3014,3)</f>
        <v>0</v>
      </c>
      <c r="BL3014" s="18" t="s">
        <v>156</v>
      </c>
      <c r="BM3014" s="170" t="s">
        <v>3689</v>
      </c>
    </row>
    <row r="3015" spans="1:65" s="2" customFormat="1" ht="16.5" customHeight="1">
      <c r="A3015" s="33"/>
      <c r="B3015" s="158"/>
      <c r="C3015" s="205" t="s">
        <v>3690</v>
      </c>
      <c r="D3015" s="205" t="s">
        <v>368</v>
      </c>
      <c r="E3015" s="206" t="s">
        <v>3691</v>
      </c>
      <c r="F3015" s="207" t="s">
        <v>3692</v>
      </c>
      <c r="G3015" s="208" t="s">
        <v>165</v>
      </c>
      <c r="H3015" s="209">
        <v>2.879</v>
      </c>
      <c r="I3015" s="210"/>
      <c r="J3015" s="209">
        <f>ROUND(I3015*H3015,3)</f>
        <v>0</v>
      </c>
      <c r="K3015" s="211"/>
      <c r="L3015" s="212"/>
      <c r="M3015" s="213" t="s">
        <v>1</v>
      </c>
      <c r="N3015" s="214" t="s">
        <v>42</v>
      </c>
      <c r="O3015" s="59"/>
      <c r="P3015" s="168">
        <f>O3015*H3015</f>
        <v>0</v>
      </c>
      <c r="Q3015" s="168">
        <v>0.55000000000000004</v>
      </c>
      <c r="R3015" s="168">
        <f>Q3015*H3015</f>
        <v>1.58345</v>
      </c>
      <c r="S3015" s="168">
        <v>0</v>
      </c>
      <c r="T3015" s="169">
        <f>S3015*H3015</f>
        <v>0</v>
      </c>
      <c r="U3015" s="33"/>
      <c r="V3015" s="33"/>
      <c r="W3015" s="33"/>
      <c r="X3015" s="33"/>
      <c r="Y3015" s="33"/>
      <c r="Z3015" s="33"/>
      <c r="AA3015" s="33"/>
      <c r="AB3015" s="33"/>
      <c r="AC3015" s="33"/>
      <c r="AD3015" s="33"/>
      <c r="AE3015" s="33"/>
      <c r="AR3015" s="170" t="s">
        <v>189</v>
      </c>
      <c r="AT3015" s="170" t="s">
        <v>368</v>
      </c>
      <c r="AU3015" s="170" t="s">
        <v>157</v>
      </c>
      <c r="AY3015" s="18" t="s">
        <v>150</v>
      </c>
      <c r="BE3015" s="171">
        <f>IF(N3015="základná",J3015,0)</f>
        <v>0</v>
      </c>
      <c r="BF3015" s="171">
        <f>IF(N3015="znížená",J3015,0)</f>
        <v>0</v>
      </c>
      <c r="BG3015" s="171">
        <f>IF(N3015="zákl. prenesená",J3015,0)</f>
        <v>0</v>
      </c>
      <c r="BH3015" s="171">
        <f>IF(N3015="zníž. prenesená",J3015,0)</f>
        <v>0</v>
      </c>
      <c r="BI3015" s="171">
        <f>IF(N3015="nulová",J3015,0)</f>
        <v>0</v>
      </c>
      <c r="BJ3015" s="18" t="s">
        <v>157</v>
      </c>
      <c r="BK3015" s="172">
        <f>ROUND(I3015*H3015,3)</f>
        <v>0</v>
      </c>
      <c r="BL3015" s="18" t="s">
        <v>156</v>
      </c>
      <c r="BM3015" s="170" t="s">
        <v>3693</v>
      </c>
    </row>
    <row r="3016" spans="1:65" s="14" customFormat="1" ht="11.25">
      <c r="B3016" s="181"/>
      <c r="D3016" s="174" t="s">
        <v>167</v>
      </c>
      <c r="E3016" s="182" t="s">
        <v>1</v>
      </c>
      <c r="F3016" s="183" t="s">
        <v>3694</v>
      </c>
      <c r="H3016" s="184">
        <v>2.879</v>
      </c>
      <c r="I3016" s="185"/>
      <c r="L3016" s="181"/>
      <c r="M3016" s="186"/>
      <c r="N3016" s="187"/>
      <c r="O3016" s="187"/>
      <c r="P3016" s="187"/>
      <c r="Q3016" s="187"/>
      <c r="R3016" s="187"/>
      <c r="S3016" s="187"/>
      <c r="T3016" s="188"/>
      <c r="AT3016" s="182" t="s">
        <v>167</v>
      </c>
      <c r="AU3016" s="182" t="s">
        <v>157</v>
      </c>
      <c r="AV3016" s="14" t="s">
        <v>157</v>
      </c>
      <c r="AW3016" s="14" t="s">
        <v>30</v>
      </c>
      <c r="AX3016" s="14" t="s">
        <v>76</v>
      </c>
      <c r="AY3016" s="182" t="s">
        <v>150</v>
      </c>
    </row>
    <row r="3017" spans="1:65" s="15" customFormat="1" ht="11.25">
      <c r="B3017" s="189"/>
      <c r="D3017" s="174" t="s">
        <v>167</v>
      </c>
      <c r="E3017" s="190" t="s">
        <v>1</v>
      </c>
      <c r="F3017" s="191" t="s">
        <v>173</v>
      </c>
      <c r="H3017" s="192">
        <v>2.879</v>
      </c>
      <c r="I3017" s="193"/>
      <c r="L3017" s="189"/>
      <c r="M3017" s="194"/>
      <c r="N3017" s="195"/>
      <c r="O3017" s="195"/>
      <c r="P3017" s="195"/>
      <c r="Q3017" s="195"/>
      <c r="R3017" s="195"/>
      <c r="S3017" s="195"/>
      <c r="T3017" s="196"/>
      <c r="AT3017" s="190" t="s">
        <v>167</v>
      </c>
      <c r="AU3017" s="190" t="s">
        <v>157</v>
      </c>
      <c r="AV3017" s="15" t="s">
        <v>156</v>
      </c>
      <c r="AW3017" s="15" t="s">
        <v>30</v>
      </c>
      <c r="AX3017" s="15" t="s">
        <v>81</v>
      </c>
      <c r="AY3017" s="190" t="s">
        <v>150</v>
      </c>
    </row>
    <row r="3018" spans="1:65" s="2" customFormat="1" ht="24" customHeight="1">
      <c r="A3018" s="33"/>
      <c r="B3018" s="158"/>
      <c r="C3018" s="159" t="s">
        <v>3695</v>
      </c>
      <c r="D3018" s="215" t="s">
        <v>152</v>
      </c>
      <c r="E3018" s="160" t="s">
        <v>3696</v>
      </c>
      <c r="F3018" s="161" t="s">
        <v>3697</v>
      </c>
      <c r="G3018" s="162" t="s">
        <v>165</v>
      </c>
      <c r="H3018" s="163">
        <v>68.567999999999998</v>
      </c>
      <c r="I3018" s="164"/>
      <c r="J3018" s="163">
        <f>ROUND(I3018*H3018,3)</f>
        <v>0</v>
      </c>
      <c r="K3018" s="165"/>
      <c r="L3018" s="34"/>
      <c r="M3018" s="166" t="s">
        <v>1</v>
      </c>
      <c r="N3018" s="167" t="s">
        <v>42</v>
      </c>
      <c r="O3018" s="59"/>
      <c r="P3018" s="168">
        <f>O3018*H3018</f>
        <v>0</v>
      </c>
      <c r="Q3018" s="168">
        <v>2.3570000000000001E-2</v>
      </c>
      <c r="R3018" s="168">
        <f>Q3018*H3018</f>
        <v>1.61614776</v>
      </c>
      <c r="S3018" s="168">
        <v>0</v>
      </c>
      <c r="T3018" s="169">
        <f>S3018*H3018</f>
        <v>0</v>
      </c>
      <c r="U3018" s="33"/>
      <c r="V3018" s="33"/>
      <c r="W3018" s="33"/>
      <c r="X3018" s="33"/>
      <c r="Y3018" s="33"/>
      <c r="Z3018" s="33"/>
      <c r="AA3018" s="33"/>
      <c r="AB3018" s="33"/>
      <c r="AC3018" s="33"/>
      <c r="AD3018" s="33"/>
      <c r="AE3018" s="33"/>
      <c r="AR3018" s="170" t="s">
        <v>156</v>
      </c>
      <c r="AT3018" s="170" t="s">
        <v>152</v>
      </c>
      <c r="AU3018" s="170" t="s">
        <v>157</v>
      </c>
      <c r="AY3018" s="18" t="s">
        <v>150</v>
      </c>
      <c r="BE3018" s="171">
        <f>IF(N3018="základná",J3018,0)</f>
        <v>0</v>
      </c>
      <c r="BF3018" s="171">
        <f>IF(N3018="znížená",J3018,0)</f>
        <v>0</v>
      </c>
      <c r="BG3018" s="171">
        <f>IF(N3018="zákl. prenesená",J3018,0)</f>
        <v>0</v>
      </c>
      <c r="BH3018" s="171">
        <f>IF(N3018="zníž. prenesená",J3018,0)</f>
        <v>0</v>
      </c>
      <c r="BI3018" s="171">
        <f>IF(N3018="nulová",J3018,0)</f>
        <v>0</v>
      </c>
      <c r="BJ3018" s="18" t="s">
        <v>157</v>
      </c>
      <c r="BK3018" s="172">
        <f>ROUND(I3018*H3018,3)</f>
        <v>0</v>
      </c>
      <c r="BL3018" s="18" t="s">
        <v>156</v>
      </c>
      <c r="BM3018" s="170" t="s">
        <v>3698</v>
      </c>
    </row>
    <row r="3019" spans="1:65" s="14" customFormat="1" ht="11.25">
      <c r="B3019" s="181"/>
      <c r="D3019" s="174" t="s">
        <v>167</v>
      </c>
      <c r="E3019" s="182" t="s">
        <v>1</v>
      </c>
      <c r="F3019" s="183" t="s">
        <v>3699</v>
      </c>
      <c r="H3019" s="184">
        <v>68.567999999999998</v>
      </c>
      <c r="I3019" s="185"/>
      <c r="L3019" s="181"/>
      <c r="M3019" s="186"/>
      <c r="N3019" s="187"/>
      <c r="O3019" s="187"/>
      <c r="P3019" s="187"/>
      <c r="Q3019" s="187"/>
      <c r="R3019" s="187"/>
      <c r="S3019" s="187"/>
      <c r="T3019" s="188"/>
      <c r="AT3019" s="182" t="s">
        <v>167</v>
      </c>
      <c r="AU3019" s="182" t="s">
        <v>157</v>
      </c>
      <c r="AV3019" s="14" t="s">
        <v>157</v>
      </c>
      <c r="AW3019" s="14" t="s">
        <v>30</v>
      </c>
      <c r="AX3019" s="14" t="s">
        <v>81</v>
      </c>
      <c r="AY3019" s="182" t="s">
        <v>150</v>
      </c>
    </row>
    <row r="3020" spans="1:65" s="2" customFormat="1" ht="24" customHeight="1">
      <c r="A3020" s="33"/>
      <c r="B3020" s="158"/>
      <c r="C3020" s="159" t="s">
        <v>3700</v>
      </c>
      <c r="D3020" s="159" t="s">
        <v>152</v>
      </c>
      <c r="E3020" s="160" t="s">
        <v>3701</v>
      </c>
      <c r="F3020" s="161" t="s">
        <v>3702</v>
      </c>
      <c r="G3020" s="162" t="s">
        <v>155</v>
      </c>
      <c r="H3020" s="163">
        <v>144.38800000000001</v>
      </c>
      <c r="I3020" s="164"/>
      <c r="J3020" s="163">
        <f>ROUND(I3020*H3020,3)</f>
        <v>0</v>
      </c>
      <c r="K3020" s="165"/>
      <c r="L3020" s="34"/>
      <c r="M3020" s="166" t="s">
        <v>1</v>
      </c>
      <c r="N3020" s="167" t="s">
        <v>42</v>
      </c>
      <c r="O3020" s="59"/>
      <c r="P3020" s="168">
        <f>O3020*H3020</f>
        <v>0</v>
      </c>
      <c r="Q3020" s="168">
        <v>8.9300000000000004E-3</v>
      </c>
      <c r="R3020" s="168">
        <f>Q3020*H3020</f>
        <v>1.2893848400000001</v>
      </c>
      <c r="S3020" s="168">
        <v>0</v>
      </c>
      <c r="T3020" s="169">
        <f>S3020*H3020</f>
        <v>0</v>
      </c>
      <c r="U3020" s="33"/>
      <c r="V3020" s="33"/>
      <c r="W3020" s="33"/>
      <c r="X3020" s="33"/>
      <c r="Y3020" s="33"/>
      <c r="Z3020" s="33"/>
      <c r="AA3020" s="33"/>
      <c r="AB3020" s="33"/>
      <c r="AC3020" s="33"/>
      <c r="AD3020" s="33"/>
      <c r="AE3020" s="33"/>
      <c r="AR3020" s="170" t="s">
        <v>156</v>
      </c>
      <c r="AT3020" s="170" t="s">
        <v>152</v>
      </c>
      <c r="AU3020" s="170" t="s">
        <v>157</v>
      </c>
      <c r="AY3020" s="18" t="s">
        <v>150</v>
      </c>
      <c r="BE3020" s="171">
        <f>IF(N3020="základná",J3020,0)</f>
        <v>0</v>
      </c>
      <c r="BF3020" s="171">
        <f>IF(N3020="znížená",J3020,0)</f>
        <v>0</v>
      </c>
      <c r="BG3020" s="171">
        <f>IF(N3020="zákl. prenesená",J3020,0)</f>
        <v>0</v>
      </c>
      <c r="BH3020" s="171">
        <f>IF(N3020="zníž. prenesená",J3020,0)</f>
        <v>0</v>
      </c>
      <c r="BI3020" s="171">
        <f>IF(N3020="nulová",J3020,0)</f>
        <v>0</v>
      </c>
      <c r="BJ3020" s="18" t="s">
        <v>157</v>
      </c>
      <c r="BK3020" s="172">
        <f>ROUND(I3020*H3020,3)</f>
        <v>0</v>
      </c>
      <c r="BL3020" s="18" t="s">
        <v>156</v>
      </c>
      <c r="BM3020" s="170" t="s">
        <v>3703</v>
      </c>
    </row>
    <row r="3021" spans="1:65" s="14" customFormat="1" ht="11.25">
      <c r="B3021" s="181"/>
      <c r="D3021" s="174" t="s">
        <v>167</v>
      </c>
      <c r="E3021" s="182" t="s">
        <v>1</v>
      </c>
      <c r="F3021" s="183" t="s">
        <v>3704</v>
      </c>
      <c r="H3021" s="184">
        <v>20</v>
      </c>
      <c r="I3021" s="185"/>
      <c r="L3021" s="181"/>
      <c r="M3021" s="186"/>
      <c r="N3021" s="187"/>
      <c r="O3021" s="187"/>
      <c r="P3021" s="187"/>
      <c r="Q3021" s="187"/>
      <c r="R3021" s="187"/>
      <c r="S3021" s="187"/>
      <c r="T3021" s="188"/>
      <c r="AT3021" s="182" t="s">
        <v>167</v>
      </c>
      <c r="AU3021" s="182" t="s">
        <v>157</v>
      </c>
      <c r="AV3021" s="14" t="s">
        <v>157</v>
      </c>
      <c r="AW3021" s="14" t="s">
        <v>30</v>
      </c>
      <c r="AX3021" s="14" t="s">
        <v>76</v>
      </c>
      <c r="AY3021" s="182" t="s">
        <v>150</v>
      </c>
    </row>
    <row r="3022" spans="1:65" s="14" customFormat="1" ht="11.25">
      <c r="B3022" s="181"/>
      <c r="D3022" s="174" t="s">
        <v>167</v>
      </c>
      <c r="E3022" s="182" t="s">
        <v>1</v>
      </c>
      <c r="F3022" s="183" t="s">
        <v>3705</v>
      </c>
      <c r="H3022" s="184">
        <v>6.8879999999999999</v>
      </c>
      <c r="I3022" s="185"/>
      <c r="L3022" s="181"/>
      <c r="M3022" s="186"/>
      <c r="N3022" s="187"/>
      <c r="O3022" s="187"/>
      <c r="P3022" s="187"/>
      <c r="Q3022" s="187"/>
      <c r="R3022" s="187"/>
      <c r="S3022" s="187"/>
      <c r="T3022" s="188"/>
      <c r="AT3022" s="182" t="s">
        <v>167</v>
      </c>
      <c r="AU3022" s="182" t="s">
        <v>157</v>
      </c>
      <c r="AV3022" s="14" t="s">
        <v>157</v>
      </c>
      <c r="AW3022" s="14" t="s">
        <v>30</v>
      </c>
      <c r="AX3022" s="14" t="s">
        <v>76</v>
      </c>
      <c r="AY3022" s="182" t="s">
        <v>150</v>
      </c>
    </row>
    <row r="3023" spans="1:65" s="14" customFormat="1" ht="11.25">
      <c r="B3023" s="181"/>
      <c r="D3023" s="174" t="s">
        <v>167</v>
      </c>
      <c r="E3023" s="182" t="s">
        <v>1</v>
      </c>
      <c r="F3023" s="183" t="s">
        <v>3706</v>
      </c>
      <c r="H3023" s="184">
        <v>117.5</v>
      </c>
      <c r="I3023" s="185"/>
      <c r="L3023" s="181"/>
      <c r="M3023" s="186"/>
      <c r="N3023" s="187"/>
      <c r="O3023" s="187"/>
      <c r="P3023" s="187"/>
      <c r="Q3023" s="187"/>
      <c r="R3023" s="187"/>
      <c r="S3023" s="187"/>
      <c r="T3023" s="188"/>
      <c r="AT3023" s="182" t="s">
        <v>167</v>
      </c>
      <c r="AU3023" s="182" t="s">
        <v>157</v>
      </c>
      <c r="AV3023" s="14" t="s">
        <v>157</v>
      </c>
      <c r="AW3023" s="14" t="s">
        <v>30</v>
      </c>
      <c r="AX3023" s="14" t="s">
        <v>76</v>
      </c>
      <c r="AY3023" s="182" t="s">
        <v>150</v>
      </c>
    </row>
    <row r="3024" spans="1:65" s="15" customFormat="1" ht="11.25">
      <c r="B3024" s="189"/>
      <c r="D3024" s="174" t="s">
        <v>167</v>
      </c>
      <c r="E3024" s="190" t="s">
        <v>1</v>
      </c>
      <c r="F3024" s="191" t="s">
        <v>173</v>
      </c>
      <c r="H3024" s="192">
        <v>144.38800000000001</v>
      </c>
      <c r="I3024" s="193"/>
      <c r="L3024" s="189"/>
      <c r="M3024" s="194"/>
      <c r="N3024" s="195"/>
      <c r="O3024" s="195"/>
      <c r="P3024" s="195"/>
      <c r="Q3024" s="195"/>
      <c r="R3024" s="195"/>
      <c r="S3024" s="195"/>
      <c r="T3024" s="196"/>
      <c r="AT3024" s="190" t="s">
        <v>167</v>
      </c>
      <c r="AU3024" s="190" t="s">
        <v>157</v>
      </c>
      <c r="AV3024" s="15" t="s">
        <v>156</v>
      </c>
      <c r="AW3024" s="15" t="s">
        <v>30</v>
      </c>
      <c r="AX3024" s="15" t="s">
        <v>81</v>
      </c>
      <c r="AY3024" s="190" t="s">
        <v>150</v>
      </c>
    </row>
    <row r="3025" spans="1:65" s="2" customFormat="1" ht="24" customHeight="1">
      <c r="A3025" s="33"/>
      <c r="B3025" s="158"/>
      <c r="C3025" s="159" t="s">
        <v>3707</v>
      </c>
      <c r="D3025" s="159" t="s">
        <v>152</v>
      </c>
      <c r="E3025" s="160" t="s">
        <v>3708</v>
      </c>
      <c r="F3025" s="161" t="s">
        <v>3709</v>
      </c>
      <c r="G3025" s="162" t="s">
        <v>1757</v>
      </c>
      <c r="H3025" s="164"/>
      <c r="I3025" s="164"/>
      <c r="J3025" s="163">
        <f>ROUND(I3025*H3025,3)</f>
        <v>0</v>
      </c>
      <c r="K3025" s="165"/>
      <c r="L3025" s="34"/>
      <c r="M3025" s="166" t="s">
        <v>1</v>
      </c>
      <c r="N3025" s="167" t="s">
        <v>42</v>
      </c>
      <c r="O3025" s="59"/>
      <c r="P3025" s="168">
        <f>O3025*H3025</f>
        <v>0</v>
      </c>
      <c r="Q3025" s="168">
        <v>0</v>
      </c>
      <c r="R3025" s="168">
        <f>Q3025*H3025</f>
        <v>0</v>
      </c>
      <c r="S3025" s="168">
        <v>0</v>
      </c>
      <c r="T3025" s="169">
        <f>S3025*H3025</f>
        <v>0</v>
      </c>
      <c r="U3025" s="33"/>
      <c r="V3025" s="33"/>
      <c r="W3025" s="33"/>
      <c r="X3025" s="33"/>
      <c r="Y3025" s="33"/>
      <c r="Z3025" s="33"/>
      <c r="AA3025" s="33"/>
      <c r="AB3025" s="33"/>
      <c r="AC3025" s="33"/>
      <c r="AD3025" s="33"/>
      <c r="AE3025" s="33"/>
      <c r="AR3025" s="170" t="s">
        <v>156</v>
      </c>
      <c r="AT3025" s="170" t="s">
        <v>152</v>
      </c>
      <c r="AU3025" s="170" t="s">
        <v>157</v>
      </c>
      <c r="AY3025" s="18" t="s">
        <v>150</v>
      </c>
      <c r="BE3025" s="171">
        <f>IF(N3025="základná",J3025,0)</f>
        <v>0</v>
      </c>
      <c r="BF3025" s="171">
        <f>IF(N3025="znížená",J3025,0)</f>
        <v>0</v>
      </c>
      <c r="BG3025" s="171">
        <f>IF(N3025="zákl. prenesená",J3025,0)</f>
        <v>0</v>
      </c>
      <c r="BH3025" s="171">
        <f>IF(N3025="zníž. prenesená",J3025,0)</f>
        <v>0</v>
      </c>
      <c r="BI3025" s="171">
        <f>IF(N3025="nulová",J3025,0)</f>
        <v>0</v>
      </c>
      <c r="BJ3025" s="18" t="s">
        <v>157</v>
      </c>
      <c r="BK3025" s="172">
        <f>ROUND(I3025*H3025,3)</f>
        <v>0</v>
      </c>
      <c r="BL3025" s="18" t="s">
        <v>156</v>
      </c>
      <c r="BM3025" s="170" t="s">
        <v>3710</v>
      </c>
    </row>
    <row r="3026" spans="1:65" s="12" customFormat="1" ht="22.9" customHeight="1">
      <c r="B3026" s="145"/>
      <c r="D3026" s="146" t="s">
        <v>75</v>
      </c>
      <c r="E3026" s="156" t="s">
        <v>3711</v>
      </c>
      <c r="F3026" s="156" t="s">
        <v>3712</v>
      </c>
      <c r="I3026" s="148"/>
      <c r="J3026" s="157">
        <f>BK3026</f>
        <v>0</v>
      </c>
      <c r="L3026" s="145"/>
      <c r="M3026" s="150"/>
      <c r="N3026" s="151"/>
      <c r="O3026" s="151"/>
      <c r="P3026" s="152">
        <f>SUM(P3027:P3030)</f>
        <v>0</v>
      </c>
      <c r="Q3026" s="151"/>
      <c r="R3026" s="152">
        <f>SUM(R3027:R3030)</f>
        <v>0.11325600000000001</v>
      </c>
      <c r="S3026" s="151"/>
      <c r="T3026" s="153">
        <f>SUM(T3027:T3030)</f>
        <v>0</v>
      </c>
      <c r="AR3026" s="146" t="s">
        <v>157</v>
      </c>
      <c r="AT3026" s="154" t="s">
        <v>75</v>
      </c>
      <c r="AU3026" s="154" t="s">
        <v>81</v>
      </c>
      <c r="AY3026" s="146" t="s">
        <v>150</v>
      </c>
      <c r="BK3026" s="155">
        <f>SUM(BK3027:BK3030)</f>
        <v>0</v>
      </c>
    </row>
    <row r="3027" spans="1:65" s="2" customFormat="1" ht="24" customHeight="1">
      <c r="A3027" s="33"/>
      <c r="B3027" s="158"/>
      <c r="C3027" s="159" t="s">
        <v>3713</v>
      </c>
      <c r="D3027" s="159" t="s">
        <v>152</v>
      </c>
      <c r="E3027" s="160" t="s">
        <v>3714</v>
      </c>
      <c r="F3027" s="161" t="s">
        <v>3715</v>
      </c>
      <c r="G3027" s="162" t="s">
        <v>155</v>
      </c>
      <c r="H3027" s="163">
        <v>1.8</v>
      </c>
      <c r="I3027" s="164"/>
      <c r="J3027" s="163">
        <f>ROUND(I3027*H3027,3)</f>
        <v>0</v>
      </c>
      <c r="K3027" s="165"/>
      <c r="L3027" s="34"/>
      <c r="M3027" s="166" t="s">
        <v>1</v>
      </c>
      <c r="N3027" s="167" t="s">
        <v>42</v>
      </c>
      <c r="O3027" s="59"/>
      <c r="P3027" s="168">
        <f>O3027*H3027</f>
        <v>0</v>
      </c>
      <c r="Q3027" s="168">
        <v>6.2920000000000004E-2</v>
      </c>
      <c r="R3027" s="168">
        <f>Q3027*H3027</f>
        <v>0.11325600000000001</v>
      </c>
      <c r="S3027" s="168">
        <v>0</v>
      </c>
      <c r="T3027" s="169">
        <f>S3027*H3027</f>
        <v>0</v>
      </c>
      <c r="U3027" s="33"/>
      <c r="V3027" s="33"/>
      <c r="W3027" s="33"/>
      <c r="X3027" s="33"/>
      <c r="Y3027" s="33"/>
      <c r="Z3027" s="33"/>
      <c r="AA3027" s="33"/>
      <c r="AB3027" s="33"/>
      <c r="AC3027" s="33"/>
      <c r="AD3027" s="33"/>
      <c r="AE3027" s="33"/>
      <c r="AR3027" s="170" t="s">
        <v>241</v>
      </c>
      <c r="AT3027" s="170" t="s">
        <v>152</v>
      </c>
      <c r="AU3027" s="170" t="s">
        <v>157</v>
      </c>
      <c r="AY3027" s="18" t="s">
        <v>150</v>
      </c>
      <c r="BE3027" s="171">
        <f>IF(N3027="základná",J3027,0)</f>
        <v>0</v>
      </c>
      <c r="BF3027" s="171">
        <f>IF(N3027="znížená",J3027,0)</f>
        <v>0</v>
      </c>
      <c r="BG3027" s="171">
        <f>IF(N3027="zákl. prenesená",J3027,0)</f>
        <v>0</v>
      </c>
      <c r="BH3027" s="171">
        <f>IF(N3027="zníž. prenesená",J3027,0)</f>
        <v>0</v>
      </c>
      <c r="BI3027" s="171">
        <f>IF(N3027="nulová",J3027,0)</f>
        <v>0</v>
      </c>
      <c r="BJ3027" s="18" t="s">
        <v>157</v>
      </c>
      <c r="BK3027" s="172">
        <f>ROUND(I3027*H3027,3)</f>
        <v>0</v>
      </c>
      <c r="BL3027" s="18" t="s">
        <v>241</v>
      </c>
      <c r="BM3027" s="170" t="s">
        <v>3716</v>
      </c>
    </row>
    <row r="3028" spans="1:65" s="13" customFormat="1" ht="11.25">
      <c r="B3028" s="173"/>
      <c r="D3028" s="174" t="s">
        <v>167</v>
      </c>
      <c r="E3028" s="175" t="s">
        <v>1</v>
      </c>
      <c r="F3028" s="176" t="s">
        <v>302</v>
      </c>
      <c r="H3028" s="175" t="s">
        <v>1</v>
      </c>
      <c r="I3028" s="177"/>
      <c r="L3028" s="173"/>
      <c r="M3028" s="178"/>
      <c r="N3028" s="179"/>
      <c r="O3028" s="179"/>
      <c r="P3028" s="179"/>
      <c r="Q3028" s="179"/>
      <c r="R3028" s="179"/>
      <c r="S3028" s="179"/>
      <c r="T3028" s="180"/>
      <c r="AT3028" s="175" t="s">
        <v>167</v>
      </c>
      <c r="AU3028" s="175" t="s">
        <v>157</v>
      </c>
      <c r="AV3028" s="13" t="s">
        <v>81</v>
      </c>
      <c r="AW3028" s="13" t="s">
        <v>30</v>
      </c>
      <c r="AX3028" s="13" t="s">
        <v>76</v>
      </c>
      <c r="AY3028" s="175" t="s">
        <v>150</v>
      </c>
    </row>
    <row r="3029" spans="1:65" s="13" customFormat="1" ht="11.25">
      <c r="B3029" s="173"/>
      <c r="D3029" s="174" t="s">
        <v>167</v>
      </c>
      <c r="E3029" s="175" t="s">
        <v>1</v>
      </c>
      <c r="F3029" s="176" t="s">
        <v>3717</v>
      </c>
      <c r="H3029" s="175" t="s">
        <v>1</v>
      </c>
      <c r="I3029" s="177"/>
      <c r="L3029" s="173"/>
      <c r="M3029" s="178"/>
      <c r="N3029" s="179"/>
      <c r="O3029" s="179"/>
      <c r="P3029" s="179"/>
      <c r="Q3029" s="179"/>
      <c r="R3029" s="179"/>
      <c r="S3029" s="179"/>
      <c r="T3029" s="180"/>
      <c r="AT3029" s="175" t="s">
        <v>167</v>
      </c>
      <c r="AU3029" s="175" t="s">
        <v>157</v>
      </c>
      <c r="AV3029" s="13" t="s">
        <v>81</v>
      </c>
      <c r="AW3029" s="13" t="s">
        <v>30</v>
      </c>
      <c r="AX3029" s="13" t="s">
        <v>76</v>
      </c>
      <c r="AY3029" s="175" t="s">
        <v>150</v>
      </c>
    </row>
    <row r="3030" spans="1:65" s="14" customFormat="1" ht="11.25">
      <c r="B3030" s="181"/>
      <c r="D3030" s="174" t="s">
        <v>167</v>
      </c>
      <c r="E3030" s="182" t="s">
        <v>1</v>
      </c>
      <c r="F3030" s="183" t="s">
        <v>3718</v>
      </c>
      <c r="H3030" s="184">
        <v>1.8</v>
      </c>
      <c r="I3030" s="185"/>
      <c r="L3030" s="181"/>
      <c r="M3030" s="186"/>
      <c r="N3030" s="187"/>
      <c r="O3030" s="187"/>
      <c r="P3030" s="187"/>
      <c r="Q3030" s="187"/>
      <c r="R3030" s="187"/>
      <c r="S3030" s="187"/>
      <c r="T3030" s="188"/>
      <c r="AT3030" s="182" t="s">
        <v>167</v>
      </c>
      <c r="AU3030" s="182" t="s">
        <v>157</v>
      </c>
      <c r="AV3030" s="14" t="s">
        <v>157</v>
      </c>
      <c r="AW3030" s="14" t="s">
        <v>30</v>
      </c>
      <c r="AX3030" s="14" t="s">
        <v>81</v>
      </c>
      <c r="AY3030" s="182" t="s">
        <v>150</v>
      </c>
    </row>
    <row r="3031" spans="1:65" s="12" customFormat="1" ht="22.9" customHeight="1">
      <c r="B3031" s="145"/>
      <c r="D3031" s="146" t="s">
        <v>75</v>
      </c>
      <c r="E3031" s="156" t="s">
        <v>3719</v>
      </c>
      <c r="F3031" s="156" t="s">
        <v>3720</v>
      </c>
      <c r="I3031" s="148"/>
      <c r="J3031" s="157">
        <f>BK3031</f>
        <v>0</v>
      </c>
      <c r="L3031" s="145"/>
      <c r="M3031" s="150"/>
      <c r="N3031" s="151"/>
      <c r="O3031" s="151"/>
      <c r="P3031" s="152">
        <f>SUM(P3032:P3079)</f>
        <v>0</v>
      </c>
      <c r="Q3031" s="151"/>
      <c r="R3031" s="152">
        <f>SUM(R3032:R3079)</f>
        <v>22.508277579999998</v>
      </c>
      <c r="S3031" s="151"/>
      <c r="T3031" s="153">
        <f>SUM(T3032:T3079)</f>
        <v>0</v>
      </c>
      <c r="AR3031" s="146" t="s">
        <v>157</v>
      </c>
      <c r="AT3031" s="154" t="s">
        <v>75</v>
      </c>
      <c r="AU3031" s="154" t="s">
        <v>81</v>
      </c>
      <c r="AY3031" s="146" t="s">
        <v>150</v>
      </c>
      <c r="BK3031" s="155">
        <f>SUM(BK3032:BK3079)</f>
        <v>0</v>
      </c>
    </row>
    <row r="3032" spans="1:65" s="2" customFormat="1" ht="24" customHeight="1">
      <c r="A3032" s="33"/>
      <c r="B3032" s="158"/>
      <c r="C3032" s="159" t="s">
        <v>3721</v>
      </c>
      <c r="D3032" s="159" t="s">
        <v>152</v>
      </c>
      <c r="E3032" s="160" t="s">
        <v>3722</v>
      </c>
      <c r="F3032" s="161" t="s">
        <v>3723</v>
      </c>
      <c r="G3032" s="162" t="s">
        <v>155</v>
      </c>
      <c r="H3032" s="163">
        <v>104.273</v>
      </c>
      <c r="I3032" s="164"/>
      <c r="J3032" s="163">
        <f>ROUND(I3032*H3032,3)</f>
        <v>0</v>
      </c>
      <c r="K3032" s="165"/>
      <c r="L3032" s="34"/>
      <c r="M3032" s="166" t="s">
        <v>1</v>
      </c>
      <c r="N3032" s="167" t="s">
        <v>42</v>
      </c>
      <c r="O3032" s="59"/>
      <c r="P3032" s="168">
        <f>O3032*H3032</f>
        <v>0</v>
      </c>
      <c r="Q3032" s="168">
        <v>2.5420000000000002E-2</v>
      </c>
      <c r="R3032" s="168">
        <f>Q3032*H3032</f>
        <v>2.6506196600000003</v>
      </c>
      <c r="S3032" s="168">
        <v>0</v>
      </c>
      <c r="T3032" s="169">
        <f>S3032*H3032</f>
        <v>0</v>
      </c>
      <c r="U3032" s="33"/>
      <c r="V3032" s="33"/>
      <c r="W3032" s="33"/>
      <c r="X3032" s="33"/>
      <c r="Y3032" s="33"/>
      <c r="Z3032" s="33"/>
      <c r="AA3032" s="33"/>
      <c r="AB3032" s="33"/>
      <c r="AC3032" s="33"/>
      <c r="AD3032" s="33"/>
      <c r="AE3032" s="33"/>
      <c r="AR3032" s="170" t="s">
        <v>241</v>
      </c>
      <c r="AT3032" s="170" t="s">
        <v>152</v>
      </c>
      <c r="AU3032" s="170" t="s">
        <v>157</v>
      </c>
      <c r="AY3032" s="18" t="s">
        <v>150</v>
      </c>
      <c r="BE3032" s="171">
        <f>IF(N3032="základná",J3032,0)</f>
        <v>0</v>
      </c>
      <c r="BF3032" s="171">
        <f>IF(N3032="znížená",J3032,0)</f>
        <v>0</v>
      </c>
      <c r="BG3032" s="171">
        <f>IF(N3032="zákl. prenesená",J3032,0)</f>
        <v>0</v>
      </c>
      <c r="BH3032" s="171">
        <f>IF(N3032="zníž. prenesená",J3032,0)</f>
        <v>0</v>
      </c>
      <c r="BI3032" s="171">
        <f>IF(N3032="nulová",J3032,0)</f>
        <v>0</v>
      </c>
      <c r="BJ3032" s="18" t="s">
        <v>157</v>
      </c>
      <c r="BK3032" s="172">
        <f>ROUND(I3032*H3032,3)</f>
        <v>0</v>
      </c>
      <c r="BL3032" s="18" t="s">
        <v>241</v>
      </c>
      <c r="BM3032" s="170" t="s">
        <v>3724</v>
      </c>
    </row>
    <row r="3033" spans="1:65" s="13" customFormat="1" ht="11.25">
      <c r="B3033" s="173"/>
      <c r="D3033" s="174" t="s">
        <v>167</v>
      </c>
      <c r="E3033" s="175" t="s">
        <v>1</v>
      </c>
      <c r="F3033" s="176" t="s">
        <v>215</v>
      </c>
      <c r="H3033" s="175" t="s">
        <v>1</v>
      </c>
      <c r="I3033" s="177"/>
      <c r="L3033" s="173"/>
      <c r="M3033" s="178"/>
      <c r="N3033" s="179"/>
      <c r="O3033" s="179"/>
      <c r="P3033" s="179"/>
      <c r="Q3033" s="179"/>
      <c r="R3033" s="179"/>
      <c r="S3033" s="179"/>
      <c r="T3033" s="180"/>
      <c r="AT3033" s="175" t="s">
        <v>167</v>
      </c>
      <c r="AU3033" s="175" t="s">
        <v>157</v>
      </c>
      <c r="AV3033" s="13" t="s">
        <v>81</v>
      </c>
      <c r="AW3033" s="13" t="s">
        <v>30</v>
      </c>
      <c r="AX3033" s="13" t="s">
        <v>76</v>
      </c>
      <c r="AY3033" s="175" t="s">
        <v>150</v>
      </c>
    </row>
    <row r="3034" spans="1:65" s="14" customFormat="1" ht="11.25">
      <c r="B3034" s="181"/>
      <c r="D3034" s="174" t="s">
        <v>167</v>
      </c>
      <c r="E3034" s="182" t="s">
        <v>1</v>
      </c>
      <c r="F3034" s="183" t="s">
        <v>3725</v>
      </c>
      <c r="H3034" s="184">
        <v>19.765000000000001</v>
      </c>
      <c r="I3034" s="185"/>
      <c r="L3034" s="181"/>
      <c r="M3034" s="186"/>
      <c r="N3034" s="187"/>
      <c r="O3034" s="187"/>
      <c r="P3034" s="187"/>
      <c r="Q3034" s="187"/>
      <c r="R3034" s="187"/>
      <c r="S3034" s="187"/>
      <c r="T3034" s="188"/>
      <c r="AT3034" s="182" t="s">
        <v>167</v>
      </c>
      <c r="AU3034" s="182" t="s">
        <v>157</v>
      </c>
      <c r="AV3034" s="14" t="s">
        <v>157</v>
      </c>
      <c r="AW3034" s="14" t="s">
        <v>30</v>
      </c>
      <c r="AX3034" s="14" t="s">
        <v>76</v>
      </c>
      <c r="AY3034" s="182" t="s">
        <v>150</v>
      </c>
    </row>
    <row r="3035" spans="1:65" s="14" customFormat="1" ht="11.25">
      <c r="B3035" s="181"/>
      <c r="D3035" s="174" t="s">
        <v>167</v>
      </c>
      <c r="E3035" s="182" t="s">
        <v>1</v>
      </c>
      <c r="F3035" s="183" t="s">
        <v>860</v>
      </c>
      <c r="H3035" s="184">
        <v>-3.8</v>
      </c>
      <c r="I3035" s="185"/>
      <c r="L3035" s="181"/>
      <c r="M3035" s="186"/>
      <c r="N3035" s="187"/>
      <c r="O3035" s="187"/>
      <c r="P3035" s="187"/>
      <c r="Q3035" s="187"/>
      <c r="R3035" s="187"/>
      <c r="S3035" s="187"/>
      <c r="T3035" s="188"/>
      <c r="AT3035" s="182" t="s">
        <v>167</v>
      </c>
      <c r="AU3035" s="182" t="s">
        <v>157</v>
      </c>
      <c r="AV3035" s="14" t="s">
        <v>157</v>
      </c>
      <c r="AW3035" s="14" t="s">
        <v>30</v>
      </c>
      <c r="AX3035" s="14" t="s">
        <v>76</v>
      </c>
      <c r="AY3035" s="182" t="s">
        <v>150</v>
      </c>
    </row>
    <row r="3036" spans="1:65" s="14" customFormat="1" ht="11.25">
      <c r="B3036" s="181"/>
      <c r="D3036" s="174" t="s">
        <v>167</v>
      </c>
      <c r="E3036" s="182" t="s">
        <v>1</v>
      </c>
      <c r="F3036" s="183" t="s">
        <v>3726</v>
      </c>
      <c r="H3036" s="184">
        <v>16.225000000000001</v>
      </c>
      <c r="I3036" s="185"/>
      <c r="L3036" s="181"/>
      <c r="M3036" s="186"/>
      <c r="N3036" s="187"/>
      <c r="O3036" s="187"/>
      <c r="P3036" s="187"/>
      <c r="Q3036" s="187"/>
      <c r="R3036" s="187"/>
      <c r="S3036" s="187"/>
      <c r="T3036" s="188"/>
      <c r="AT3036" s="182" t="s">
        <v>167</v>
      </c>
      <c r="AU3036" s="182" t="s">
        <v>157</v>
      </c>
      <c r="AV3036" s="14" t="s">
        <v>157</v>
      </c>
      <c r="AW3036" s="14" t="s">
        <v>30</v>
      </c>
      <c r="AX3036" s="14" t="s">
        <v>76</v>
      </c>
      <c r="AY3036" s="182" t="s">
        <v>150</v>
      </c>
    </row>
    <row r="3037" spans="1:65" s="14" customFormat="1" ht="11.25">
      <c r="B3037" s="181"/>
      <c r="D3037" s="174" t="s">
        <v>167</v>
      </c>
      <c r="E3037" s="182" t="s">
        <v>1</v>
      </c>
      <c r="F3037" s="183" t="s">
        <v>860</v>
      </c>
      <c r="H3037" s="184">
        <v>-3.8</v>
      </c>
      <c r="I3037" s="185"/>
      <c r="L3037" s="181"/>
      <c r="M3037" s="186"/>
      <c r="N3037" s="187"/>
      <c r="O3037" s="187"/>
      <c r="P3037" s="187"/>
      <c r="Q3037" s="187"/>
      <c r="R3037" s="187"/>
      <c r="S3037" s="187"/>
      <c r="T3037" s="188"/>
      <c r="AT3037" s="182" t="s">
        <v>167</v>
      </c>
      <c r="AU3037" s="182" t="s">
        <v>157</v>
      </c>
      <c r="AV3037" s="14" t="s">
        <v>157</v>
      </c>
      <c r="AW3037" s="14" t="s">
        <v>30</v>
      </c>
      <c r="AX3037" s="14" t="s">
        <v>76</v>
      </c>
      <c r="AY3037" s="182" t="s">
        <v>150</v>
      </c>
    </row>
    <row r="3038" spans="1:65" s="14" customFormat="1" ht="11.25">
      <c r="B3038" s="181"/>
      <c r="D3038" s="174" t="s">
        <v>167</v>
      </c>
      <c r="E3038" s="182" t="s">
        <v>1</v>
      </c>
      <c r="F3038" s="183" t="s">
        <v>942</v>
      </c>
      <c r="H3038" s="184">
        <v>8.85</v>
      </c>
      <c r="I3038" s="185"/>
      <c r="L3038" s="181"/>
      <c r="M3038" s="186"/>
      <c r="N3038" s="187"/>
      <c r="O3038" s="187"/>
      <c r="P3038" s="187"/>
      <c r="Q3038" s="187"/>
      <c r="R3038" s="187"/>
      <c r="S3038" s="187"/>
      <c r="T3038" s="188"/>
      <c r="AT3038" s="182" t="s">
        <v>167</v>
      </c>
      <c r="AU3038" s="182" t="s">
        <v>157</v>
      </c>
      <c r="AV3038" s="14" t="s">
        <v>157</v>
      </c>
      <c r="AW3038" s="14" t="s">
        <v>30</v>
      </c>
      <c r="AX3038" s="14" t="s">
        <v>76</v>
      </c>
      <c r="AY3038" s="182" t="s">
        <v>150</v>
      </c>
    </row>
    <row r="3039" spans="1:65" s="14" customFormat="1" ht="11.25">
      <c r="B3039" s="181"/>
      <c r="D3039" s="174" t="s">
        <v>167</v>
      </c>
      <c r="E3039" s="182" t="s">
        <v>1</v>
      </c>
      <c r="F3039" s="183" t="s">
        <v>857</v>
      </c>
      <c r="H3039" s="184">
        <v>-1.9</v>
      </c>
      <c r="I3039" s="185"/>
      <c r="L3039" s="181"/>
      <c r="M3039" s="186"/>
      <c r="N3039" s="187"/>
      <c r="O3039" s="187"/>
      <c r="P3039" s="187"/>
      <c r="Q3039" s="187"/>
      <c r="R3039" s="187"/>
      <c r="S3039" s="187"/>
      <c r="T3039" s="188"/>
      <c r="AT3039" s="182" t="s">
        <v>167</v>
      </c>
      <c r="AU3039" s="182" t="s">
        <v>157</v>
      </c>
      <c r="AV3039" s="14" t="s">
        <v>157</v>
      </c>
      <c r="AW3039" s="14" t="s">
        <v>30</v>
      </c>
      <c r="AX3039" s="14" t="s">
        <v>76</v>
      </c>
      <c r="AY3039" s="182" t="s">
        <v>150</v>
      </c>
    </row>
    <row r="3040" spans="1:65" s="16" customFormat="1" ht="11.25">
      <c r="B3040" s="197"/>
      <c r="D3040" s="174" t="s">
        <v>167</v>
      </c>
      <c r="E3040" s="198" t="s">
        <v>1</v>
      </c>
      <c r="F3040" s="199" t="s">
        <v>299</v>
      </c>
      <c r="H3040" s="200">
        <v>35.340000000000003</v>
      </c>
      <c r="I3040" s="201"/>
      <c r="L3040" s="197"/>
      <c r="M3040" s="202"/>
      <c r="N3040" s="203"/>
      <c r="O3040" s="203"/>
      <c r="P3040" s="203"/>
      <c r="Q3040" s="203"/>
      <c r="R3040" s="203"/>
      <c r="S3040" s="203"/>
      <c r="T3040" s="204"/>
      <c r="AT3040" s="198" t="s">
        <v>167</v>
      </c>
      <c r="AU3040" s="198" t="s">
        <v>157</v>
      </c>
      <c r="AV3040" s="16" t="s">
        <v>162</v>
      </c>
      <c r="AW3040" s="16" t="s">
        <v>30</v>
      </c>
      <c r="AX3040" s="16" t="s">
        <v>76</v>
      </c>
      <c r="AY3040" s="198" t="s">
        <v>150</v>
      </c>
    </row>
    <row r="3041" spans="2:51" s="13" customFormat="1" ht="11.25">
      <c r="B3041" s="173"/>
      <c r="D3041" s="174" t="s">
        <v>167</v>
      </c>
      <c r="E3041" s="175" t="s">
        <v>1</v>
      </c>
      <c r="F3041" s="176" t="s">
        <v>302</v>
      </c>
      <c r="H3041" s="175" t="s">
        <v>1</v>
      </c>
      <c r="I3041" s="177"/>
      <c r="L3041" s="173"/>
      <c r="M3041" s="178"/>
      <c r="N3041" s="179"/>
      <c r="O3041" s="179"/>
      <c r="P3041" s="179"/>
      <c r="Q3041" s="179"/>
      <c r="R3041" s="179"/>
      <c r="S3041" s="179"/>
      <c r="T3041" s="180"/>
      <c r="AT3041" s="175" t="s">
        <v>167</v>
      </c>
      <c r="AU3041" s="175" t="s">
        <v>157</v>
      </c>
      <c r="AV3041" s="13" t="s">
        <v>81</v>
      </c>
      <c r="AW3041" s="13" t="s">
        <v>30</v>
      </c>
      <c r="AX3041" s="13" t="s">
        <v>76</v>
      </c>
      <c r="AY3041" s="175" t="s">
        <v>150</v>
      </c>
    </row>
    <row r="3042" spans="2:51" s="14" customFormat="1" ht="11.25">
      <c r="B3042" s="181"/>
      <c r="D3042" s="174" t="s">
        <v>167</v>
      </c>
      <c r="E3042" s="182" t="s">
        <v>1</v>
      </c>
      <c r="F3042" s="183" t="s">
        <v>3727</v>
      </c>
      <c r="H3042" s="184">
        <v>39.53</v>
      </c>
      <c r="I3042" s="185"/>
      <c r="L3042" s="181"/>
      <c r="M3042" s="186"/>
      <c r="N3042" s="187"/>
      <c r="O3042" s="187"/>
      <c r="P3042" s="187"/>
      <c r="Q3042" s="187"/>
      <c r="R3042" s="187"/>
      <c r="S3042" s="187"/>
      <c r="T3042" s="188"/>
      <c r="AT3042" s="182" t="s">
        <v>167</v>
      </c>
      <c r="AU3042" s="182" t="s">
        <v>157</v>
      </c>
      <c r="AV3042" s="14" t="s">
        <v>157</v>
      </c>
      <c r="AW3042" s="14" t="s">
        <v>30</v>
      </c>
      <c r="AX3042" s="14" t="s">
        <v>76</v>
      </c>
      <c r="AY3042" s="182" t="s">
        <v>150</v>
      </c>
    </row>
    <row r="3043" spans="2:51" s="14" customFormat="1" ht="11.25">
      <c r="B3043" s="181"/>
      <c r="D3043" s="174" t="s">
        <v>167</v>
      </c>
      <c r="E3043" s="182" t="s">
        <v>1</v>
      </c>
      <c r="F3043" s="183" t="s">
        <v>3728</v>
      </c>
      <c r="H3043" s="184">
        <v>-7.6</v>
      </c>
      <c r="I3043" s="185"/>
      <c r="L3043" s="181"/>
      <c r="M3043" s="186"/>
      <c r="N3043" s="187"/>
      <c r="O3043" s="187"/>
      <c r="P3043" s="187"/>
      <c r="Q3043" s="187"/>
      <c r="R3043" s="187"/>
      <c r="S3043" s="187"/>
      <c r="T3043" s="188"/>
      <c r="AT3043" s="182" t="s">
        <v>167</v>
      </c>
      <c r="AU3043" s="182" t="s">
        <v>157</v>
      </c>
      <c r="AV3043" s="14" t="s">
        <v>157</v>
      </c>
      <c r="AW3043" s="14" t="s">
        <v>30</v>
      </c>
      <c r="AX3043" s="14" t="s">
        <v>76</v>
      </c>
      <c r="AY3043" s="182" t="s">
        <v>150</v>
      </c>
    </row>
    <row r="3044" spans="2:51" s="14" customFormat="1" ht="11.25">
      <c r="B3044" s="181"/>
      <c r="D3044" s="174" t="s">
        <v>167</v>
      </c>
      <c r="E3044" s="182" t="s">
        <v>1</v>
      </c>
      <c r="F3044" s="183" t="s">
        <v>3729</v>
      </c>
      <c r="H3044" s="184">
        <v>11.025</v>
      </c>
      <c r="I3044" s="185"/>
      <c r="L3044" s="181"/>
      <c r="M3044" s="186"/>
      <c r="N3044" s="187"/>
      <c r="O3044" s="187"/>
      <c r="P3044" s="187"/>
      <c r="Q3044" s="187"/>
      <c r="R3044" s="187"/>
      <c r="S3044" s="187"/>
      <c r="T3044" s="188"/>
      <c r="AT3044" s="182" t="s">
        <v>167</v>
      </c>
      <c r="AU3044" s="182" t="s">
        <v>157</v>
      </c>
      <c r="AV3044" s="14" t="s">
        <v>157</v>
      </c>
      <c r="AW3044" s="14" t="s">
        <v>30</v>
      </c>
      <c r="AX3044" s="14" t="s">
        <v>76</v>
      </c>
      <c r="AY3044" s="182" t="s">
        <v>150</v>
      </c>
    </row>
    <row r="3045" spans="2:51" s="14" customFormat="1" ht="11.25">
      <c r="B3045" s="181"/>
      <c r="D3045" s="174" t="s">
        <v>167</v>
      </c>
      <c r="E3045" s="182" t="s">
        <v>1</v>
      </c>
      <c r="F3045" s="183" t="s">
        <v>860</v>
      </c>
      <c r="H3045" s="184">
        <v>-3.8</v>
      </c>
      <c r="I3045" s="185"/>
      <c r="L3045" s="181"/>
      <c r="M3045" s="186"/>
      <c r="N3045" s="187"/>
      <c r="O3045" s="187"/>
      <c r="P3045" s="187"/>
      <c r="Q3045" s="187"/>
      <c r="R3045" s="187"/>
      <c r="S3045" s="187"/>
      <c r="T3045" s="188"/>
      <c r="AT3045" s="182" t="s">
        <v>167</v>
      </c>
      <c r="AU3045" s="182" t="s">
        <v>157</v>
      </c>
      <c r="AV3045" s="14" t="s">
        <v>157</v>
      </c>
      <c r="AW3045" s="14" t="s">
        <v>30</v>
      </c>
      <c r="AX3045" s="14" t="s">
        <v>76</v>
      </c>
      <c r="AY3045" s="182" t="s">
        <v>150</v>
      </c>
    </row>
    <row r="3046" spans="2:51" s="16" customFormat="1" ht="11.25">
      <c r="B3046" s="197"/>
      <c r="D3046" s="174" t="s">
        <v>167</v>
      </c>
      <c r="E3046" s="198" t="s">
        <v>1</v>
      </c>
      <c r="F3046" s="199" t="s">
        <v>299</v>
      </c>
      <c r="H3046" s="200">
        <v>39.155000000000001</v>
      </c>
      <c r="I3046" s="201"/>
      <c r="L3046" s="197"/>
      <c r="M3046" s="202"/>
      <c r="N3046" s="203"/>
      <c r="O3046" s="203"/>
      <c r="P3046" s="203"/>
      <c r="Q3046" s="203"/>
      <c r="R3046" s="203"/>
      <c r="S3046" s="203"/>
      <c r="T3046" s="204"/>
      <c r="AT3046" s="198" t="s">
        <v>167</v>
      </c>
      <c r="AU3046" s="198" t="s">
        <v>157</v>
      </c>
      <c r="AV3046" s="16" t="s">
        <v>162</v>
      </c>
      <c r="AW3046" s="16" t="s">
        <v>30</v>
      </c>
      <c r="AX3046" s="16" t="s">
        <v>76</v>
      </c>
      <c r="AY3046" s="198" t="s">
        <v>150</v>
      </c>
    </row>
    <row r="3047" spans="2:51" s="13" customFormat="1" ht="11.25">
      <c r="B3047" s="173"/>
      <c r="D3047" s="174" t="s">
        <v>167</v>
      </c>
      <c r="E3047" s="175" t="s">
        <v>1</v>
      </c>
      <c r="F3047" s="176" t="s">
        <v>396</v>
      </c>
      <c r="H3047" s="175" t="s">
        <v>1</v>
      </c>
      <c r="I3047" s="177"/>
      <c r="L3047" s="173"/>
      <c r="M3047" s="178"/>
      <c r="N3047" s="179"/>
      <c r="O3047" s="179"/>
      <c r="P3047" s="179"/>
      <c r="Q3047" s="179"/>
      <c r="R3047" s="179"/>
      <c r="S3047" s="179"/>
      <c r="T3047" s="180"/>
      <c r="AT3047" s="175" t="s">
        <v>167</v>
      </c>
      <c r="AU3047" s="175" t="s">
        <v>157</v>
      </c>
      <c r="AV3047" s="13" t="s">
        <v>81</v>
      </c>
      <c r="AW3047" s="13" t="s">
        <v>30</v>
      </c>
      <c r="AX3047" s="13" t="s">
        <v>76</v>
      </c>
      <c r="AY3047" s="175" t="s">
        <v>150</v>
      </c>
    </row>
    <row r="3048" spans="2:51" s="13" customFormat="1" ht="11.25">
      <c r="B3048" s="173"/>
      <c r="D3048" s="174" t="s">
        <v>167</v>
      </c>
      <c r="E3048" s="175" t="s">
        <v>1</v>
      </c>
      <c r="F3048" s="176" t="s">
        <v>3730</v>
      </c>
      <c r="H3048" s="175" t="s">
        <v>1</v>
      </c>
      <c r="I3048" s="177"/>
      <c r="L3048" s="173"/>
      <c r="M3048" s="178"/>
      <c r="N3048" s="179"/>
      <c r="O3048" s="179"/>
      <c r="P3048" s="179"/>
      <c r="Q3048" s="179"/>
      <c r="R3048" s="179"/>
      <c r="S3048" s="179"/>
      <c r="T3048" s="180"/>
      <c r="AT3048" s="175" t="s">
        <v>167</v>
      </c>
      <c r="AU3048" s="175" t="s">
        <v>157</v>
      </c>
      <c r="AV3048" s="13" t="s">
        <v>81</v>
      </c>
      <c r="AW3048" s="13" t="s">
        <v>30</v>
      </c>
      <c r="AX3048" s="13" t="s">
        <v>76</v>
      </c>
      <c r="AY3048" s="175" t="s">
        <v>150</v>
      </c>
    </row>
    <row r="3049" spans="2:51" s="14" customFormat="1" ht="11.25">
      <c r="B3049" s="181"/>
      <c r="D3049" s="174" t="s">
        <v>167</v>
      </c>
      <c r="E3049" s="182" t="s">
        <v>1</v>
      </c>
      <c r="F3049" s="183" t="s">
        <v>3731</v>
      </c>
      <c r="H3049" s="184">
        <v>28.14</v>
      </c>
      <c r="I3049" s="185"/>
      <c r="L3049" s="181"/>
      <c r="M3049" s="186"/>
      <c r="N3049" s="187"/>
      <c r="O3049" s="187"/>
      <c r="P3049" s="187"/>
      <c r="Q3049" s="187"/>
      <c r="R3049" s="187"/>
      <c r="S3049" s="187"/>
      <c r="T3049" s="188"/>
      <c r="AT3049" s="182" t="s">
        <v>167</v>
      </c>
      <c r="AU3049" s="182" t="s">
        <v>157</v>
      </c>
      <c r="AV3049" s="14" t="s">
        <v>157</v>
      </c>
      <c r="AW3049" s="14" t="s">
        <v>30</v>
      </c>
      <c r="AX3049" s="14" t="s">
        <v>76</v>
      </c>
      <c r="AY3049" s="182" t="s">
        <v>150</v>
      </c>
    </row>
    <row r="3050" spans="2:51" s="14" customFormat="1" ht="11.25">
      <c r="B3050" s="181"/>
      <c r="D3050" s="174" t="s">
        <v>167</v>
      </c>
      <c r="E3050" s="182" t="s">
        <v>1</v>
      </c>
      <c r="F3050" s="183" t="s">
        <v>3732</v>
      </c>
      <c r="H3050" s="184">
        <v>-5.7</v>
      </c>
      <c r="I3050" s="185"/>
      <c r="L3050" s="181"/>
      <c r="M3050" s="186"/>
      <c r="N3050" s="187"/>
      <c r="O3050" s="187"/>
      <c r="P3050" s="187"/>
      <c r="Q3050" s="187"/>
      <c r="R3050" s="187"/>
      <c r="S3050" s="187"/>
      <c r="T3050" s="188"/>
      <c r="AT3050" s="182" t="s">
        <v>167</v>
      </c>
      <c r="AU3050" s="182" t="s">
        <v>157</v>
      </c>
      <c r="AV3050" s="14" t="s">
        <v>157</v>
      </c>
      <c r="AW3050" s="14" t="s">
        <v>30</v>
      </c>
      <c r="AX3050" s="14" t="s">
        <v>76</v>
      </c>
      <c r="AY3050" s="182" t="s">
        <v>150</v>
      </c>
    </row>
    <row r="3051" spans="2:51" s="13" customFormat="1" ht="11.25">
      <c r="B3051" s="173"/>
      <c r="D3051" s="174" t="s">
        <v>167</v>
      </c>
      <c r="E3051" s="175" t="s">
        <v>1</v>
      </c>
      <c r="F3051" s="176" t="s">
        <v>3733</v>
      </c>
      <c r="H3051" s="175" t="s">
        <v>1</v>
      </c>
      <c r="I3051" s="177"/>
      <c r="L3051" s="173"/>
      <c r="M3051" s="178"/>
      <c r="N3051" s="179"/>
      <c r="O3051" s="179"/>
      <c r="P3051" s="179"/>
      <c r="Q3051" s="179"/>
      <c r="R3051" s="179"/>
      <c r="S3051" s="179"/>
      <c r="T3051" s="180"/>
      <c r="AT3051" s="175" t="s">
        <v>167</v>
      </c>
      <c r="AU3051" s="175" t="s">
        <v>157</v>
      </c>
      <c r="AV3051" s="13" t="s">
        <v>81</v>
      </c>
      <c r="AW3051" s="13" t="s">
        <v>30</v>
      </c>
      <c r="AX3051" s="13" t="s">
        <v>76</v>
      </c>
      <c r="AY3051" s="175" t="s">
        <v>150</v>
      </c>
    </row>
    <row r="3052" spans="2:51" s="14" customFormat="1" ht="11.25">
      <c r="B3052" s="181"/>
      <c r="D3052" s="174" t="s">
        <v>167</v>
      </c>
      <c r="E3052" s="182" t="s">
        <v>1</v>
      </c>
      <c r="F3052" s="183" t="s">
        <v>3734</v>
      </c>
      <c r="H3052" s="184">
        <v>5.5129999999999999</v>
      </c>
      <c r="I3052" s="185"/>
      <c r="L3052" s="181"/>
      <c r="M3052" s="186"/>
      <c r="N3052" s="187"/>
      <c r="O3052" s="187"/>
      <c r="P3052" s="187"/>
      <c r="Q3052" s="187"/>
      <c r="R3052" s="187"/>
      <c r="S3052" s="187"/>
      <c r="T3052" s="188"/>
      <c r="AT3052" s="182" t="s">
        <v>167</v>
      </c>
      <c r="AU3052" s="182" t="s">
        <v>157</v>
      </c>
      <c r="AV3052" s="14" t="s">
        <v>157</v>
      </c>
      <c r="AW3052" s="14" t="s">
        <v>30</v>
      </c>
      <c r="AX3052" s="14" t="s">
        <v>76</v>
      </c>
      <c r="AY3052" s="182" t="s">
        <v>150</v>
      </c>
    </row>
    <row r="3053" spans="2:51" s="14" customFormat="1" ht="11.25">
      <c r="B3053" s="181"/>
      <c r="D3053" s="174" t="s">
        <v>167</v>
      </c>
      <c r="E3053" s="182" t="s">
        <v>1</v>
      </c>
      <c r="F3053" s="183" t="s">
        <v>3735</v>
      </c>
      <c r="H3053" s="184">
        <v>5.625</v>
      </c>
      <c r="I3053" s="185"/>
      <c r="L3053" s="181"/>
      <c r="M3053" s="186"/>
      <c r="N3053" s="187"/>
      <c r="O3053" s="187"/>
      <c r="P3053" s="187"/>
      <c r="Q3053" s="187"/>
      <c r="R3053" s="187"/>
      <c r="S3053" s="187"/>
      <c r="T3053" s="188"/>
      <c r="AT3053" s="182" t="s">
        <v>167</v>
      </c>
      <c r="AU3053" s="182" t="s">
        <v>157</v>
      </c>
      <c r="AV3053" s="14" t="s">
        <v>157</v>
      </c>
      <c r="AW3053" s="14" t="s">
        <v>30</v>
      </c>
      <c r="AX3053" s="14" t="s">
        <v>76</v>
      </c>
      <c r="AY3053" s="182" t="s">
        <v>150</v>
      </c>
    </row>
    <row r="3054" spans="2:51" s="14" customFormat="1" ht="11.25">
      <c r="B3054" s="181"/>
      <c r="D3054" s="174" t="s">
        <v>167</v>
      </c>
      <c r="E3054" s="182" t="s">
        <v>1</v>
      </c>
      <c r="F3054" s="183" t="s">
        <v>860</v>
      </c>
      <c r="H3054" s="184">
        <v>-3.8</v>
      </c>
      <c r="I3054" s="185"/>
      <c r="L3054" s="181"/>
      <c r="M3054" s="186"/>
      <c r="N3054" s="187"/>
      <c r="O3054" s="187"/>
      <c r="P3054" s="187"/>
      <c r="Q3054" s="187"/>
      <c r="R3054" s="187"/>
      <c r="S3054" s="187"/>
      <c r="T3054" s="188"/>
      <c r="AT3054" s="182" t="s">
        <v>167</v>
      </c>
      <c r="AU3054" s="182" t="s">
        <v>157</v>
      </c>
      <c r="AV3054" s="14" t="s">
        <v>157</v>
      </c>
      <c r="AW3054" s="14" t="s">
        <v>30</v>
      </c>
      <c r="AX3054" s="14" t="s">
        <v>76</v>
      </c>
      <c r="AY3054" s="182" t="s">
        <v>150</v>
      </c>
    </row>
    <row r="3055" spans="2:51" s="16" customFormat="1" ht="11.25">
      <c r="B3055" s="197"/>
      <c r="D3055" s="174" t="s">
        <v>167</v>
      </c>
      <c r="E3055" s="198" t="s">
        <v>1</v>
      </c>
      <c r="F3055" s="199" t="s">
        <v>299</v>
      </c>
      <c r="H3055" s="200">
        <v>29.777999999999999</v>
      </c>
      <c r="I3055" s="201"/>
      <c r="L3055" s="197"/>
      <c r="M3055" s="202"/>
      <c r="N3055" s="203"/>
      <c r="O3055" s="203"/>
      <c r="P3055" s="203"/>
      <c r="Q3055" s="203"/>
      <c r="R3055" s="203"/>
      <c r="S3055" s="203"/>
      <c r="T3055" s="204"/>
      <c r="AT3055" s="198" t="s">
        <v>167</v>
      </c>
      <c r="AU3055" s="198" t="s">
        <v>157</v>
      </c>
      <c r="AV3055" s="16" t="s">
        <v>162</v>
      </c>
      <c r="AW3055" s="16" t="s">
        <v>30</v>
      </c>
      <c r="AX3055" s="16" t="s">
        <v>76</v>
      </c>
      <c r="AY3055" s="198" t="s">
        <v>150</v>
      </c>
    </row>
    <row r="3056" spans="2:51" s="15" customFormat="1" ht="11.25">
      <c r="B3056" s="189"/>
      <c r="D3056" s="174" t="s">
        <v>167</v>
      </c>
      <c r="E3056" s="190" t="s">
        <v>1</v>
      </c>
      <c r="F3056" s="191" t="s">
        <v>173</v>
      </c>
      <c r="H3056" s="192">
        <v>104.273</v>
      </c>
      <c r="I3056" s="193"/>
      <c r="L3056" s="189"/>
      <c r="M3056" s="194"/>
      <c r="N3056" s="195"/>
      <c r="O3056" s="195"/>
      <c r="P3056" s="195"/>
      <c r="Q3056" s="195"/>
      <c r="R3056" s="195"/>
      <c r="S3056" s="195"/>
      <c r="T3056" s="196"/>
      <c r="AT3056" s="190" t="s">
        <v>167</v>
      </c>
      <c r="AU3056" s="190" t="s">
        <v>157</v>
      </c>
      <c r="AV3056" s="15" t="s">
        <v>156</v>
      </c>
      <c r="AW3056" s="15" t="s">
        <v>30</v>
      </c>
      <c r="AX3056" s="15" t="s">
        <v>81</v>
      </c>
      <c r="AY3056" s="190" t="s">
        <v>150</v>
      </c>
    </row>
    <row r="3057" spans="1:65" s="2" customFormat="1" ht="24" customHeight="1">
      <c r="A3057" s="33"/>
      <c r="B3057" s="158"/>
      <c r="C3057" s="159" t="s">
        <v>3736</v>
      </c>
      <c r="D3057" s="159" t="s">
        <v>152</v>
      </c>
      <c r="E3057" s="160" t="s">
        <v>3737</v>
      </c>
      <c r="F3057" s="161" t="s">
        <v>3738</v>
      </c>
      <c r="G3057" s="162" t="s">
        <v>155</v>
      </c>
      <c r="H3057" s="163">
        <v>63.576999999999998</v>
      </c>
      <c r="I3057" s="164"/>
      <c r="J3057" s="163">
        <f>ROUND(I3057*H3057,3)</f>
        <v>0</v>
      </c>
      <c r="K3057" s="165"/>
      <c r="L3057" s="34"/>
      <c r="M3057" s="166" t="s">
        <v>1</v>
      </c>
      <c r="N3057" s="167" t="s">
        <v>42</v>
      </c>
      <c r="O3057" s="59"/>
      <c r="P3057" s="168">
        <f>O3057*H3057</f>
        <v>0</v>
      </c>
      <c r="Q3057" s="168">
        <v>2.5420000000000002E-2</v>
      </c>
      <c r="R3057" s="168">
        <f>Q3057*H3057</f>
        <v>1.61612734</v>
      </c>
      <c r="S3057" s="168">
        <v>0</v>
      </c>
      <c r="T3057" s="169">
        <f>S3057*H3057</f>
        <v>0</v>
      </c>
      <c r="U3057" s="33"/>
      <c r="V3057" s="33"/>
      <c r="W3057" s="33"/>
      <c r="X3057" s="33"/>
      <c r="Y3057" s="33"/>
      <c r="Z3057" s="33"/>
      <c r="AA3057" s="33"/>
      <c r="AB3057" s="33"/>
      <c r="AC3057" s="33"/>
      <c r="AD3057" s="33"/>
      <c r="AE3057" s="33"/>
      <c r="AR3057" s="170" t="s">
        <v>241</v>
      </c>
      <c r="AT3057" s="170" t="s">
        <v>152</v>
      </c>
      <c r="AU3057" s="170" t="s">
        <v>157</v>
      </c>
      <c r="AY3057" s="18" t="s">
        <v>150</v>
      </c>
      <c r="BE3057" s="171">
        <f>IF(N3057="základná",J3057,0)</f>
        <v>0</v>
      </c>
      <c r="BF3057" s="171">
        <f>IF(N3057="znížená",J3057,0)</f>
        <v>0</v>
      </c>
      <c r="BG3057" s="171">
        <f>IF(N3057="zákl. prenesená",J3057,0)</f>
        <v>0</v>
      </c>
      <c r="BH3057" s="171">
        <f>IF(N3057="zníž. prenesená",J3057,0)</f>
        <v>0</v>
      </c>
      <c r="BI3057" s="171">
        <f>IF(N3057="nulová",J3057,0)</f>
        <v>0</v>
      </c>
      <c r="BJ3057" s="18" t="s">
        <v>157</v>
      </c>
      <c r="BK3057" s="172">
        <f>ROUND(I3057*H3057,3)</f>
        <v>0</v>
      </c>
      <c r="BL3057" s="18" t="s">
        <v>241</v>
      </c>
      <c r="BM3057" s="170" t="s">
        <v>3739</v>
      </c>
    </row>
    <row r="3058" spans="1:65" s="13" customFormat="1" ht="11.25">
      <c r="B3058" s="173"/>
      <c r="D3058" s="174" t="s">
        <v>167</v>
      </c>
      <c r="E3058" s="175" t="s">
        <v>1</v>
      </c>
      <c r="F3058" s="176" t="s">
        <v>396</v>
      </c>
      <c r="H3058" s="175" t="s">
        <v>1</v>
      </c>
      <c r="I3058" s="177"/>
      <c r="L3058" s="173"/>
      <c r="M3058" s="178"/>
      <c r="N3058" s="179"/>
      <c r="O3058" s="179"/>
      <c r="P3058" s="179"/>
      <c r="Q3058" s="179"/>
      <c r="R3058" s="179"/>
      <c r="S3058" s="179"/>
      <c r="T3058" s="180"/>
      <c r="AT3058" s="175" t="s">
        <v>167</v>
      </c>
      <c r="AU3058" s="175" t="s">
        <v>157</v>
      </c>
      <c r="AV3058" s="13" t="s">
        <v>81</v>
      </c>
      <c r="AW3058" s="13" t="s">
        <v>30</v>
      </c>
      <c r="AX3058" s="13" t="s">
        <v>76</v>
      </c>
      <c r="AY3058" s="175" t="s">
        <v>150</v>
      </c>
    </row>
    <row r="3059" spans="1:65" s="13" customFormat="1" ht="11.25">
      <c r="B3059" s="173"/>
      <c r="D3059" s="174" t="s">
        <v>167</v>
      </c>
      <c r="E3059" s="175" t="s">
        <v>1</v>
      </c>
      <c r="F3059" s="176" t="s">
        <v>3740</v>
      </c>
      <c r="H3059" s="175" t="s">
        <v>1</v>
      </c>
      <c r="I3059" s="177"/>
      <c r="L3059" s="173"/>
      <c r="M3059" s="178"/>
      <c r="N3059" s="179"/>
      <c r="O3059" s="179"/>
      <c r="P3059" s="179"/>
      <c r="Q3059" s="179"/>
      <c r="R3059" s="179"/>
      <c r="S3059" s="179"/>
      <c r="T3059" s="180"/>
      <c r="AT3059" s="175" t="s">
        <v>167</v>
      </c>
      <c r="AU3059" s="175" t="s">
        <v>157</v>
      </c>
      <c r="AV3059" s="13" t="s">
        <v>81</v>
      </c>
      <c r="AW3059" s="13" t="s">
        <v>30</v>
      </c>
      <c r="AX3059" s="13" t="s">
        <v>76</v>
      </c>
      <c r="AY3059" s="175" t="s">
        <v>150</v>
      </c>
    </row>
    <row r="3060" spans="1:65" s="14" customFormat="1" ht="11.25">
      <c r="B3060" s="181"/>
      <c r="D3060" s="174" t="s">
        <v>167</v>
      </c>
      <c r="E3060" s="182" t="s">
        <v>1</v>
      </c>
      <c r="F3060" s="183" t="s">
        <v>3741</v>
      </c>
      <c r="H3060" s="184">
        <v>67.718000000000004</v>
      </c>
      <c r="I3060" s="185"/>
      <c r="L3060" s="181"/>
      <c r="M3060" s="186"/>
      <c r="N3060" s="187"/>
      <c r="O3060" s="187"/>
      <c r="P3060" s="187"/>
      <c r="Q3060" s="187"/>
      <c r="R3060" s="187"/>
      <c r="S3060" s="187"/>
      <c r="T3060" s="188"/>
      <c r="AT3060" s="182" t="s">
        <v>167</v>
      </c>
      <c r="AU3060" s="182" t="s">
        <v>157</v>
      </c>
      <c r="AV3060" s="14" t="s">
        <v>157</v>
      </c>
      <c r="AW3060" s="14" t="s">
        <v>30</v>
      </c>
      <c r="AX3060" s="14" t="s">
        <v>76</v>
      </c>
      <c r="AY3060" s="182" t="s">
        <v>150</v>
      </c>
    </row>
    <row r="3061" spans="1:65" s="14" customFormat="1" ht="11.25">
      <c r="B3061" s="181"/>
      <c r="D3061" s="174" t="s">
        <v>167</v>
      </c>
      <c r="E3061" s="182" t="s">
        <v>1</v>
      </c>
      <c r="F3061" s="183" t="s">
        <v>3742</v>
      </c>
      <c r="H3061" s="184">
        <v>-2.121</v>
      </c>
      <c r="I3061" s="185"/>
      <c r="L3061" s="181"/>
      <c r="M3061" s="186"/>
      <c r="N3061" s="187"/>
      <c r="O3061" s="187"/>
      <c r="P3061" s="187"/>
      <c r="Q3061" s="187"/>
      <c r="R3061" s="187"/>
      <c r="S3061" s="187"/>
      <c r="T3061" s="188"/>
      <c r="AT3061" s="182" t="s">
        <v>167</v>
      </c>
      <c r="AU3061" s="182" t="s">
        <v>157</v>
      </c>
      <c r="AV3061" s="14" t="s">
        <v>157</v>
      </c>
      <c r="AW3061" s="14" t="s">
        <v>30</v>
      </c>
      <c r="AX3061" s="14" t="s">
        <v>76</v>
      </c>
      <c r="AY3061" s="182" t="s">
        <v>150</v>
      </c>
    </row>
    <row r="3062" spans="1:65" s="14" customFormat="1" ht="11.25">
      <c r="B3062" s="181"/>
      <c r="D3062" s="174" t="s">
        <v>167</v>
      </c>
      <c r="E3062" s="182" t="s">
        <v>1</v>
      </c>
      <c r="F3062" s="183" t="s">
        <v>424</v>
      </c>
      <c r="H3062" s="184">
        <v>-2.02</v>
      </c>
      <c r="I3062" s="185"/>
      <c r="L3062" s="181"/>
      <c r="M3062" s="186"/>
      <c r="N3062" s="187"/>
      <c r="O3062" s="187"/>
      <c r="P3062" s="187"/>
      <c r="Q3062" s="187"/>
      <c r="R3062" s="187"/>
      <c r="S3062" s="187"/>
      <c r="T3062" s="188"/>
      <c r="AT3062" s="182" t="s">
        <v>167</v>
      </c>
      <c r="AU3062" s="182" t="s">
        <v>157</v>
      </c>
      <c r="AV3062" s="14" t="s">
        <v>157</v>
      </c>
      <c r="AW3062" s="14" t="s">
        <v>30</v>
      </c>
      <c r="AX3062" s="14" t="s">
        <v>76</v>
      </c>
      <c r="AY3062" s="182" t="s">
        <v>150</v>
      </c>
    </row>
    <row r="3063" spans="1:65" s="15" customFormat="1" ht="11.25">
      <c r="B3063" s="189"/>
      <c r="D3063" s="174" t="s">
        <v>167</v>
      </c>
      <c r="E3063" s="190" t="s">
        <v>1</v>
      </c>
      <c r="F3063" s="191" t="s">
        <v>173</v>
      </c>
      <c r="H3063" s="192">
        <v>63.576999999999998</v>
      </c>
      <c r="I3063" s="193"/>
      <c r="L3063" s="189"/>
      <c r="M3063" s="194"/>
      <c r="N3063" s="195"/>
      <c r="O3063" s="195"/>
      <c r="P3063" s="195"/>
      <c r="Q3063" s="195"/>
      <c r="R3063" s="195"/>
      <c r="S3063" s="195"/>
      <c r="T3063" s="196"/>
      <c r="AT3063" s="190" t="s">
        <v>167</v>
      </c>
      <c r="AU3063" s="190" t="s">
        <v>157</v>
      </c>
      <c r="AV3063" s="15" t="s">
        <v>156</v>
      </c>
      <c r="AW3063" s="15" t="s">
        <v>30</v>
      </c>
      <c r="AX3063" s="15" t="s">
        <v>81</v>
      </c>
      <c r="AY3063" s="190" t="s">
        <v>150</v>
      </c>
    </row>
    <row r="3064" spans="1:65" s="2" customFormat="1" ht="24" customHeight="1">
      <c r="A3064" s="33"/>
      <c r="B3064" s="158"/>
      <c r="C3064" s="159" t="s">
        <v>1732</v>
      </c>
      <c r="D3064" s="159" t="s">
        <v>152</v>
      </c>
      <c r="E3064" s="160" t="s">
        <v>3743</v>
      </c>
      <c r="F3064" s="161" t="s">
        <v>3744</v>
      </c>
      <c r="G3064" s="162" t="s">
        <v>155</v>
      </c>
      <c r="H3064" s="163">
        <v>5</v>
      </c>
      <c r="I3064" s="164"/>
      <c r="J3064" s="163">
        <f>ROUND(I3064*H3064,3)</f>
        <v>0</v>
      </c>
      <c r="K3064" s="165"/>
      <c r="L3064" s="34"/>
      <c r="M3064" s="166" t="s">
        <v>1</v>
      </c>
      <c r="N3064" s="167" t="s">
        <v>42</v>
      </c>
      <c r="O3064" s="59"/>
      <c r="P3064" s="168">
        <f>O3064*H3064</f>
        <v>0</v>
      </c>
      <c r="Q3064" s="168">
        <v>1.545E-2</v>
      </c>
      <c r="R3064" s="168">
        <f>Q3064*H3064</f>
        <v>7.7249999999999999E-2</v>
      </c>
      <c r="S3064" s="168">
        <v>0</v>
      </c>
      <c r="T3064" s="169">
        <f>S3064*H3064</f>
        <v>0</v>
      </c>
      <c r="U3064" s="33"/>
      <c r="V3064" s="33"/>
      <c r="W3064" s="33"/>
      <c r="X3064" s="33"/>
      <c r="Y3064" s="33"/>
      <c r="Z3064" s="33"/>
      <c r="AA3064" s="33"/>
      <c r="AB3064" s="33"/>
      <c r="AC3064" s="33"/>
      <c r="AD3064" s="33"/>
      <c r="AE3064" s="33"/>
      <c r="AR3064" s="170" t="s">
        <v>241</v>
      </c>
      <c r="AT3064" s="170" t="s">
        <v>152</v>
      </c>
      <c r="AU3064" s="170" t="s">
        <v>157</v>
      </c>
      <c r="AY3064" s="18" t="s">
        <v>150</v>
      </c>
      <c r="BE3064" s="171">
        <f>IF(N3064="základná",J3064,0)</f>
        <v>0</v>
      </c>
      <c r="BF3064" s="171">
        <f>IF(N3064="znížená",J3064,0)</f>
        <v>0</v>
      </c>
      <c r="BG3064" s="171">
        <f>IF(N3064="zákl. prenesená",J3064,0)</f>
        <v>0</v>
      </c>
      <c r="BH3064" s="171">
        <f>IF(N3064="zníž. prenesená",J3064,0)</f>
        <v>0</v>
      </c>
      <c r="BI3064" s="171">
        <f>IF(N3064="nulová",J3064,0)</f>
        <v>0</v>
      </c>
      <c r="BJ3064" s="18" t="s">
        <v>157</v>
      </c>
      <c r="BK3064" s="172">
        <f>ROUND(I3064*H3064,3)</f>
        <v>0</v>
      </c>
      <c r="BL3064" s="18" t="s">
        <v>241</v>
      </c>
      <c r="BM3064" s="170" t="s">
        <v>3745</v>
      </c>
    </row>
    <row r="3065" spans="1:65" s="13" customFormat="1" ht="11.25">
      <c r="B3065" s="173"/>
      <c r="D3065" s="174" t="s">
        <v>167</v>
      </c>
      <c r="E3065" s="175" t="s">
        <v>1</v>
      </c>
      <c r="F3065" s="176" t="s">
        <v>212</v>
      </c>
      <c r="H3065" s="175" t="s">
        <v>1</v>
      </c>
      <c r="I3065" s="177"/>
      <c r="L3065" s="173"/>
      <c r="M3065" s="178"/>
      <c r="N3065" s="179"/>
      <c r="O3065" s="179"/>
      <c r="P3065" s="179"/>
      <c r="Q3065" s="179"/>
      <c r="R3065" s="179"/>
      <c r="S3065" s="179"/>
      <c r="T3065" s="180"/>
      <c r="AT3065" s="175" t="s">
        <v>167</v>
      </c>
      <c r="AU3065" s="175" t="s">
        <v>157</v>
      </c>
      <c r="AV3065" s="13" t="s">
        <v>81</v>
      </c>
      <c r="AW3065" s="13" t="s">
        <v>30</v>
      </c>
      <c r="AX3065" s="13" t="s">
        <v>76</v>
      </c>
      <c r="AY3065" s="175" t="s">
        <v>150</v>
      </c>
    </row>
    <row r="3066" spans="1:65" s="14" customFormat="1" ht="11.25">
      <c r="B3066" s="181"/>
      <c r="D3066" s="174" t="s">
        <v>167</v>
      </c>
      <c r="E3066" s="182" t="s">
        <v>1</v>
      </c>
      <c r="F3066" s="183" t="s">
        <v>3746</v>
      </c>
      <c r="H3066" s="184">
        <v>5</v>
      </c>
      <c r="I3066" s="185"/>
      <c r="L3066" s="181"/>
      <c r="M3066" s="186"/>
      <c r="N3066" s="187"/>
      <c r="O3066" s="187"/>
      <c r="P3066" s="187"/>
      <c r="Q3066" s="187"/>
      <c r="R3066" s="187"/>
      <c r="S3066" s="187"/>
      <c r="T3066" s="188"/>
      <c r="AT3066" s="182" t="s">
        <v>167</v>
      </c>
      <c r="AU3066" s="182" t="s">
        <v>157</v>
      </c>
      <c r="AV3066" s="14" t="s">
        <v>157</v>
      </c>
      <c r="AW3066" s="14" t="s">
        <v>30</v>
      </c>
      <c r="AX3066" s="14" t="s">
        <v>81</v>
      </c>
      <c r="AY3066" s="182" t="s">
        <v>150</v>
      </c>
    </row>
    <row r="3067" spans="1:65" s="2" customFormat="1" ht="24" customHeight="1">
      <c r="A3067" s="33"/>
      <c r="B3067" s="158"/>
      <c r="C3067" s="159" t="s">
        <v>3558</v>
      </c>
      <c r="D3067" s="215" t="s">
        <v>152</v>
      </c>
      <c r="E3067" s="160" t="s">
        <v>3747</v>
      </c>
      <c r="F3067" s="161" t="s">
        <v>3748</v>
      </c>
      <c r="G3067" s="162" t="s">
        <v>155</v>
      </c>
      <c r="H3067" s="163">
        <v>699.43399999999997</v>
      </c>
      <c r="I3067" s="164"/>
      <c r="J3067" s="163">
        <f>ROUND(I3067*H3067,3)</f>
        <v>0</v>
      </c>
      <c r="K3067" s="165"/>
      <c r="L3067" s="34"/>
      <c r="M3067" s="166" t="s">
        <v>1</v>
      </c>
      <c r="N3067" s="167" t="s">
        <v>42</v>
      </c>
      <c r="O3067" s="59"/>
      <c r="P3067" s="168">
        <f>O3067*H3067</f>
        <v>0</v>
      </c>
      <c r="Q3067" s="168">
        <v>8.1200000000000005E-3</v>
      </c>
      <c r="R3067" s="168">
        <f>Q3067*H3067</f>
        <v>5.6794040800000003</v>
      </c>
      <c r="S3067" s="168">
        <v>0</v>
      </c>
      <c r="T3067" s="169">
        <f>S3067*H3067</f>
        <v>0</v>
      </c>
      <c r="U3067" s="33"/>
      <c r="V3067" s="33"/>
      <c r="W3067" s="33"/>
      <c r="X3067" s="33"/>
      <c r="Y3067" s="33"/>
      <c r="Z3067" s="33"/>
      <c r="AA3067" s="33"/>
      <c r="AB3067" s="33"/>
      <c r="AC3067" s="33"/>
      <c r="AD3067" s="33"/>
      <c r="AE3067" s="33"/>
      <c r="AR3067" s="170" t="s">
        <v>241</v>
      </c>
      <c r="AT3067" s="170" t="s">
        <v>152</v>
      </c>
      <c r="AU3067" s="170" t="s">
        <v>157</v>
      </c>
      <c r="AY3067" s="18" t="s">
        <v>150</v>
      </c>
      <c r="BE3067" s="171">
        <f>IF(N3067="základná",J3067,0)</f>
        <v>0</v>
      </c>
      <c r="BF3067" s="171">
        <f>IF(N3067="znížená",J3067,0)</f>
        <v>0</v>
      </c>
      <c r="BG3067" s="171">
        <f>IF(N3067="zákl. prenesená",J3067,0)</f>
        <v>0</v>
      </c>
      <c r="BH3067" s="171">
        <f>IF(N3067="zníž. prenesená",J3067,0)</f>
        <v>0</v>
      </c>
      <c r="BI3067" s="171">
        <f>IF(N3067="nulová",J3067,0)</f>
        <v>0</v>
      </c>
      <c r="BJ3067" s="18" t="s">
        <v>157</v>
      </c>
      <c r="BK3067" s="172">
        <f>ROUND(I3067*H3067,3)</f>
        <v>0</v>
      </c>
      <c r="BL3067" s="18" t="s">
        <v>241</v>
      </c>
      <c r="BM3067" s="170" t="s">
        <v>3749</v>
      </c>
    </row>
    <row r="3068" spans="1:65" s="13" customFormat="1" ht="11.25">
      <c r="B3068" s="173"/>
      <c r="D3068" s="174" t="s">
        <v>167</v>
      </c>
      <c r="E3068" s="175" t="s">
        <v>1</v>
      </c>
      <c r="F3068" s="176" t="s">
        <v>215</v>
      </c>
      <c r="H3068" s="175" t="s">
        <v>1</v>
      </c>
      <c r="I3068" s="177"/>
      <c r="L3068" s="173"/>
      <c r="M3068" s="178"/>
      <c r="N3068" s="179"/>
      <c r="O3068" s="179"/>
      <c r="P3068" s="179"/>
      <c r="Q3068" s="179"/>
      <c r="R3068" s="179"/>
      <c r="S3068" s="179"/>
      <c r="T3068" s="180"/>
      <c r="AT3068" s="175" t="s">
        <v>167</v>
      </c>
      <c r="AU3068" s="175" t="s">
        <v>157</v>
      </c>
      <c r="AV3068" s="13" t="s">
        <v>81</v>
      </c>
      <c r="AW3068" s="13" t="s">
        <v>30</v>
      </c>
      <c r="AX3068" s="13" t="s">
        <v>76</v>
      </c>
      <c r="AY3068" s="175" t="s">
        <v>150</v>
      </c>
    </row>
    <row r="3069" spans="1:65" s="14" customFormat="1" ht="11.25">
      <c r="B3069" s="181"/>
      <c r="D3069" s="174" t="s">
        <v>167</v>
      </c>
      <c r="E3069" s="182" t="s">
        <v>1</v>
      </c>
      <c r="F3069" s="183" t="s">
        <v>3750</v>
      </c>
      <c r="H3069" s="184">
        <v>99.867999999999995</v>
      </c>
      <c r="I3069" s="185"/>
      <c r="L3069" s="181"/>
      <c r="M3069" s="186"/>
      <c r="N3069" s="187"/>
      <c r="O3069" s="187"/>
      <c r="P3069" s="187"/>
      <c r="Q3069" s="187"/>
      <c r="R3069" s="187"/>
      <c r="S3069" s="187"/>
      <c r="T3069" s="188"/>
      <c r="AT3069" s="182" t="s">
        <v>167</v>
      </c>
      <c r="AU3069" s="182" t="s">
        <v>157</v>
      </c>
      <c r="AV3069" s="14" t="s">
        <v>157</v>
      </c>
      <c r="AW3069" s="14" t="s">
        <v>30</v>
      </c>
      <c r="AX3069" s="14" t="s">
        <v>76</v>
      </c>
      <c r="AY3069" s="182" t="s">
        <v>150</v>
      </c>
    </row>
    <row r="3070" spans="1:65" s="13" customFormat="1" ht="11.25">
      <c r="B3070" s="173"/>
      <c r="D3070" s="174" t="s">
        <v>167</v>
      </c>
      <c r="E3070" s="175" t="s">
        <v>1</v>
      </c>
      <c r="F3070" s="176" t="s">
        <v>302</v>
      </c>
      <c r="H3070" s="175" t="s">
        <v>1</v>
      </c>
      <c r="I3070" s="177"/>
      <c r="L3070" s="173"/>
      <c r="M3070" s="178"/>
      <c r="N3070" s="179"/>
      <c r="O3070" s="179"/>
      <c r="P3070" s="179"/>
      <c r="Q3070" s="179"/>
      <c r="R3070" s="179"/>
      <c r="S3070" s="179"/>
      <c r="T3070" s="180"/>
      <c r="AT3070" s="175" t="s">
        <v>167</v>
      </c>
      <c r="AU3070" s="175" t="s">
        <v>157</v>
      </c>
      <c r="AV3070" s="13" t="s">
        <v>81</v>
      </c>
      <c r="AW3070" s="13" t="s">
        <v>30</v>
      </c>
      <c r="AX3070" s="13" t="s">
        <v>76</v>
      </c>
      <c r="AY3070" s="175" t="s">
        <v>150</v>
      </c>
    </row>
    <row r="3071" spans="1:65" s="14" customFormat="1" ht="11.25">
      <c r="B3071" s="181"/>
      <c r="D3071" s="174" t="s">
        <v>167</v>
      </c>
      <c r="E3071" s="182" t="s">
        <v>1</v>
      </c>
      <c r="F3071" s="183" t="s">
        <v>3751</v>
      </c>
      <c r="H3071" s="184">
        <v>599.56600000000003</v>
      </c>
      <c r="I3071" s="185"/>
      <c r="L3071" s="181"/>
      <c r="M3071" s="186"/>
      <c r="N3071" s="187"/>
      <c r="O3071" s="187"/>
      <c r="P3071" s="187"/>
      <c r="Q3071" s="187"/>
      <c r="R3071" s="187"/>
      <c r="S3071" s="187"/>
      <c r="T3071" s="188"/>
      <c r="AT3071" s="182" t="s">
        <v>167</v>
      </c>
      <c r="AU3071" s="182" t="s">
        <v>157</v>
      </c>
      <c r="AV3071" s="14" t="s">
        <v>157</v>
      </c>
      <c r="AW3071" s="14" t="s">
        <v>30</v>
      </c>
      <c r="AX3071" s="14" t="s">
        <v>76</v>
      </c>
      <c r="AY3071" s="182" t="s">
        <v>150</v>
      </c>
    </row>
    <row r="3072" spans="1:65" s="15" customFormat="1" ht="11.25">
      <c r="B3072" s="189"/>
      <c r="D3072" s="174" t="s">
        <v>167</v>
      </c>
      <c r="E3072" s="190" t="s">
        <v>1</v>
      </c>
      <c r="F3072" s="191" t="s">
        <v>173</v>
      </c>
      <c r="H3072" s="192">
        <v>699.43399999999997</v>
      </c>
      <c r="I3072" s="193"/>
      <c r="L3072" s="189"/>
      <c r="M3072" s="194"/>
      <c r="N3072" s="195"/>
      <c r="O3072" s="195"/>
      <c r="P3072" s="195"/>
      <c r="Q3072" s="195"/>
      <c r="R3072" s="195"/>
      <c r="S3072" s="195"/>
      <c r="T3072" s="196"/>
      <c r="AT3072" s="190" t="s">
        <v>167</v>
      </c>
      <c r="AU3072" s="190" t="s">
        <v>157</v>
      </c>
      <c r="AV3072" s="15" t="s">
        <v>156</v>
      </c>
      <c r="AW3072" s="15" t="s">
        <v>30</v>
      </c>
      <c r="AX3072" s="15" t="s">
        <v>81</v>
      </c>
      <c r="AY3072" s="190" t="s">
        <v>150</v>
      </c>
    </row>
    <row r="3073" spans="1:65" s="2" customFormat="1" ht="36" customHeight="1">
      <c r="A3073" s="33"/>
      <c r="B3073" s="158"/>
      <c r="C3073" s="159" t="s">
        <v>3752</v>
      </c>
      <c r="D3073" s="215" t="s">
        <v>152</v>
      </c>
      <c r="E3073" s="160" t="s">
        <v>3753</v>
      </c>
      <c r="F3073" s="161" t="s">
        <v>3754</v>
      </c>
      <c r="G3073" s="162" t="s">
        <v>155</v>
      </c>
      <c r="H3073" s="163">
        <v>747.15</v>
      </c>
      <c r="I3073" s="164"/>
      <c r="J3073" s="163">
        <f>ROUND(I3073*H3073,3)</f>
        <v>0</v>
      </c>
      <c r="K3073" s="165"/>
      <c r="L3073" s="34"/>
      <c r="M3073" s="166" t="s">
        <v>1</v>
      </c>
      <c r="N3073" s="167" t="s">
        <v>42</v>
      </c>
      <c r="O3073" s="59"/>
      <c r="P3073" s="168">
        <f>O3073*H3073</f>
        <v>0</v>
      </c>
      <c r="Q3073" s="168">
        <v>1.6709999999999999E-2</v>
      </c>
      <c r="R3073" s="168">
        <f>Q3073*H3073</f>
        <v>12.484876499999999</v>
      </c>
      <c r="S3073" s="168">
        <v>0</v>
      </c>
      <c r="T3073" s="169">
        <f>S3073*H3073</f>
        <v>0</v>
      </c>
      <c r="U3073" s="33"/>
      <c r="V3073" s="33"/>
      <c r="W3073" s="33"/>
      <c r="X3073" s="33"/>
      <c r="Y3073" s="33"/>
      <c r="Z3073" s="33"/>
      <c r="AA3073" s="33"/>
      <c r="AB3073" s="33"/>
      <c r="AC3073" s="33"/>
      <c r="AD3073" s="33"/>
      <c r="AE3073" s="33"/>
      <c r="AR3073" s="170" t="s">
        <v>241</v>
      </c>
      <c r="AT3073" s="170" t="s">
        <v>152</v>
      </c>
      <c r="AU3073" s="170" t="s">
        <v>157</v>
      </c>
      <c r="AY3073" s="18" t="s">
        <v>150</v>
      </c>
      <c r="BE3073" s="171">
        <f>IF(N3073="základná",J3073,0)</f>
        <v>0</v>
      </c>
      <c r="BF3073" s="171">
        <f>IF(N3073="znížená",J3073,0)</f>
        <v>0</v>
      </c>
      <c r="BG3073" s="171">
        <f>IF(N3073="zákl. prenesená",J3073,0)</f>
        <v>0</v>
      </c>
      <c r="BH3073" s="171">
        <f>IF(N3073="zníž. prenesená",J3073,0)</f>
        <v>0</v>
      </c>
      <c r="BI3073" s="171">
        <f>IF(N3073="nulová",J3073,0)</f>
        <v>0</v>
      </c>
      <c r="BJ3073" s="18" t="s">
        <v>157</v>
      </c>
      <c r="BK3073" s="172">
        <f>ROUND(I3073*H3073,3)</f>
        <v>0</v>
      </c>
      <c r="BL3073" s="18" t="s">
        <v>241</v>
      </c>
      <c r="BM3073" s="170" t="s">
        <v>3755</v>
      </c>
    </row>
    <row r="3074" spans="1:65" s="13" customFormat="1" ht="11.25">
      <c r="B3074" s="173"/>
      <c r="D3074" s="174" t="s">
        <v>167</v>
      </c>
      <c r="E3074" s="175" t="s">
        <v>1</v>
      </c>
      <c r="F3074" s="176" t="s">
        <v>212</v>
      </c>
      <c r="H3074" s="175" t="s">
        <v>1</v>
      </c>
      <c r="I3074" s="177"/>
      <c r="L3074" s="173"/>
      <c r="M3074" s="178"/>
      <c r="N3074" s="179"/>
      <c r="O3074" s="179"/>
      <c r="P3074" s="179"/>
      <c r="Q3074" s="179"/>
      <c r="R3074" s="179"/>
      <c r="S3074" s="179"/>
      <c r="T3074" s="180"/>
      <c r="AT3074" s="175" t="s">
        <v>167</v>
      </c>
      <c r="AU3074" s="175" t="s">
        <v>157</v>
      </c>
      <c r="AV3074" s="13" t="s">
        <v>81</v>
      </c>
      <c r="AW3074" s="13" t="s">
        <v>30</v>
      </c>
      <c r="AX3074" s="13" t="s">
        <v>76</v>
      </c>
      <c r="AY3074" s="175" t="s">
        <v>150</v>
      </c>
    </row>
    <row r="3075" spans="1:65" s="14" customFormat="1" ht="11.25">
      <c r="B3075" s="181"/>
      <c r="D3075" s="174" t="s">
        <v>167</v>
      </c>
      <c r="E3075" s="182" t="s">
        <v>1</v>
      </c>
      <c r="F3075" s="183" t="s">
        <v>3756</v>
      </c>
      <c r="H3075" s="184">
        <v>28.05</v>
      </c>
      <c r="I3075" s="185"/>
      <c r="L3075" s="181"/>
      <c r="M3075" s="186"/>
      <c r="N3075" s="187"/>
      <c r="O3075" s="187"/>
      <c r="P3075" s="187"/>
      <c r="Q3075" s="187"/>
      <c r="R3075" s="187"/>
      <c r="S3075" s="187"/>
      <c r="T3075" s="188"/>
      <c r="AT3075" s="182" t="s">
        <v>167</v>
      </c>
      <c r="AU3075" s="182" t="s">
        <v>157</v>
      </c>
      <c r="AV3075" s="14" t="s">
        <v>157</v>
      </c>
      <c r="AW3075" s="14" t="s">
        <v>30</v>
      </c>
      <c r="AX3075" s="14" t="s">
        <v>76</v>
      </c>
      <c r="AY3075" s="182" t="s">
        <v>150</v>
      </c>
    </row>
    <row r="3076" spans="1:65" s="13" customFormat="1" ht="11.25">
      <c r="B3076" s="173"/>
      <c r="D3076" s="174" t="s">
        <v>167</v>
      </c>
      <c r="E3076" s="175" t="s">
        <v>1</v>
      </c>
      <c r="F3076" s="176" t="s">
        <v>396</v>
      </c>
      <c r="H3076" s="175" t="s">
        <v>1</v>
      </c>
      <c r="I3076" s="177"/>
      <c r="L3076" s="173"/>
      <c r="M3076" s="178"/>
      <c r="N3076" s="179"/>
      <c r="O3076" s="179"/>
      <c r="P3076" s="179"/>
      <c r="Q3076" s="179"/>
      <c r="R3076" s="179"/>
      <c r="S3076" s="179"/>
      <c r="T3076" s="180"/>
      <c r="AT3076" s="175" t="s">
        <v>167</v>
      </c>
      <c r="AU3076" s="175" t="s">
        <v>157</v>
      </c>
      <c r="AV3076" s="13" t="s">
        <v>81</v>
      </c>
      <c r="AW3076" s="13" t="s">
        <v>30</v>
      </c>
      <c r="AX3076" s="13" t="s">
        <v>76</v>
      </c>
      <c r="AY3076" s="175" t="s">
        <v>150</v>
      </c>
    </row>
    <row r="3077" spans="1:65" s="14" customFormat="1" ht="11.25">
      <c r="B3077" s="181"/>
      <c r="D3077" s="174" t="s">
        <v>167</v>
      </c>
      <c r="E3077" s="182" t="s">
        <v>1</v>
      </c>
      <c r="F3077" s="183" t="s">
        <v>3757</v>
      </c>
      <c r="H3077" s="184">
        <v>719.1</v>
      </c>
      <c r="I3077" s="185"/>
      <c r="L3077" s="181"/>
      <c r="M3077" s="186"/>
      <c r="N3077" s="187"/>
      <c r="O3077" s="187"/>
      <c r="P3077" s="187"/>
      <c r="Q3077" s="187"/>
      <c r="R3077" s="187"/>
      <c r="S3077" s="187"/>
      <c r="T3077" s="188"/>
      <c r="AT3077" s="182" t="s">
        <v>167</v>
      </c>
      <c r="AU3077" s="182" t="s">
        <v>157</v>
      </c>
      <c r="AV3077" s="14" t="s">
        <v>157</v>
      </c>
      <c r="AW3077" s="14" t="s">
        <v>30</v>
      </c>
      <c r="AX3077" s="14" t="s">
        <v>76</v>
      </c>
      <c r="AY3077" s="182" t="s">
        <v>150</v>
      </c>
    </row>
    <row r="3078" spans="1:65" s="15" customFormat="1" ht="11.25">
      <c r="B3078" s="189"/>
      <c r="D3078" s="174" t="s">
        <v>167</v>
      </c>
      <c r="E3078" s="190" t="s">
        <v>1</v>
      </c>
      <c r="F3078" s="191" t="s">
        <v>173</v>
      </c>
      <c r="H3078" s="192">
        <v>747.15</v>
      </c>
      <c r="I3078" s="193"/>
      <c r="L3078" s="189"/>
      <c r="M3078" s="194"/>
      <c r="N3078" s="195"/>
      <c r="O3078" s="195"/>
      <c r="P3078" s="195"/>
      <c r="Q3078" s="195"/>
      <c r="R3078" s="195"/>
      <c r="S3078" s="195"/>
      <c r="T3078" s="196"/>
      <c r="AT3078" s="190" t="s">
        <v>167</v>
      </c>
      <c r="AU3078" s="190" t="s">
        <v>157</v>
      </c>
      <c r="AV3078" s="15" t="s">
        <v>156</v>
      </c>
      <c r="AW3078" s="15" t="s">
        <v>30</v>
      </c>
      <c r="AX3078" s="15" t="s">
        <v>81</v>
      </c>
      <c r="AY3078" s="190" t="s">
        <v>150</v>
      </c>
    </row>
    <row r="3079" spans="1:65" s="2" customFormat="1" ht="24" customHeight="1">
      <c r="A3079" s="33"/>
      <c r="B3079" s="158"/>
      <c r="C3079" s="159" t="s">
        <v>3758</v>
      </c>
      <c r="D3079" s="159" t="s">
        <v>152</v>
      </c>
      <c r="E3079" s="160" t="s">
        <v>3759</v>
      </c>
      <c r="F3079" s="161" t="s">
        <v>3760</v>
      </c>
      <c r="G3079" s="162" t="s">
        <v>1757</v>
      </c>
      <c r="H3079" s="164"/>
      <c r="I3079" s="164"/>
      <c r="J3079" s="163">
        <f>ROUND(I3079*H3079,3)</f>
        <v>0</v>
      </c>
      <c r="K3079" s="165"/>
      <c r="L3079" s="34"/>
      <c r="M3079" s="166" t="s">
        <v>1</v>
      </c>
      <c r="N3079" s="167" t="s">
        <v>42</v>
      </c>
      <c r="O3079" s="59"/>
      <c r="P3079" s="168">
        <f>O3079*H3079</f>
        <v>0</v>
      </c>
      <c r="Q3079" s="168">
        <v>0</v>
      </c>
      <c r="R3079" s="168">
        <f>Q3079*H3079</f>
        <v>0</v>
      </c>
      <c r="S3079" s="168">
        <v>0</v>
      </c>
      <c r="T3079" s="169">
        <f>S3079*H3079</f>
        <v>0</v>
      </c>
      <c r="U3079" s="33"/>
      <c r="V3079" s="33"/>
      <c r="W3079" s="33"/>
      <c r="X3079" s="33"/>
      <c r="Y3079" s="33"/>
      <c r="Z3079" s="33"/>
      <c r="AA3079" s="33"/>
      <c r="AB3079" s="33"/>
      <c r="AC3079" s="33"/>
      <c r="AD3079" s="33"/>
      <c r="AE3079" s="33"/>
      <c r="AR3079" s="170" t="s">
        <v>241</v>
      </c>
      <c r="AT3079" s="170" t="s">
        <v>152</v>
      </c>
      <c r="AU3079" s="170" t="s">
        <v>157</v>
      </c>
      <c r="AY3079" s="18" t="s">
        <v>150</v>
      </c>
      <c r="BE3079" s="171">
        <f>IF(N3079="základná",J3079,0)</f>
        <v>0</v>
      </c>
      <c r="BF3079" s="171">
        <f>IF(N3079="znížená",J3079,0)</f>
        <v>0</v>
      </c>
      <c r="BG3079" s="171">
        <f>IF(N3079="zákl. prenesená",J3079,0)</f>
        <v>0</v>
      </c>
      <c r="BH3079" s="171">
        <f>IF(N3079="zníž. prenesená",J3079,0)</f>
        <v>0</v>
      </c>
      <c r="BI3079" s="171">
        <f>IF(N3079="nulová",J3079,0)</f>
        <v>0</v>
      </c>
      <c r="BJ3079" s="18" t="s">
        <v>157</v>
      </c>
      <c r="BK3079" s="172">
        <f>ROUND(I3079*H3079,3)</f>
        <v>0</v>
      </c>
      <c r="BL3079" s="18" t="s">
        <v>241</v>
      </c>
      <c r="BM3079" s="170" t="s">
        <v>3761</v>
      </c>
    </row>
    <row r="3080" spans="1:65" s="12" customFormat="1" ht="22.9" customHeight="1">
      <c r="B3080" s="145"/>
      <c r="D3080" s="146" t="s">
        <v>75</v>
      </c>
      <c r="E3080" s="156" t="s">
        <v>3762</v>
      </c>
      <c r="F3080" s="156" t="s">
        <v>3763</v>
      </c>
      <c r="I3080" s="148"/>
      <c r="J3080" s="157">
        <f>BK3080</f>
        <v>0</v>
      </c>
      <c r="L3080" s="145"/>
      <c r="M3080" s="150"/>
      <c r="N3080" s="151"/>
      <c r="O3080" s="151"/>
      <c r="P3080" s="152">
        <f>SUM(P3081:P3104)</f>
        <v>0</v>
      </c>
      <c r="Q3080" s="151"/>
      <c r="R3080" s="152">
        <f>SUM(R3081:R3104)</f>
        <v>7.7731797200000026</v>
      </c>
      <c r="S3080" s="151"/>
      <c r="T3080" s="153">
        <f>SUM(T3081:T3104)</f>
        <v>0</v>
      </c>
      <c r="AR3080" s="146" t="s">
        <v>157</v>
      </c>
      <c r="AT3080" s="154" t="s">
        <v>75</v>
      </c>
      <c r="AU3080" s="154" t="s">
        <v>81</v>
      </c>
      <c r="AY3080" s="146" t="s">
        <v>150</v>
      </c>
      <c r="BK3080" s="155">
        <f>SUM(BK3081:BK3104)</f>
        <v>0</v>
      </c>
    </row>
    <row r="3081" spans="1:65" s="2" customFormat="1" ht="24" customHeight="1">
      <c r="A3081" s="33"/>
      <c r="B3081" s="158"/>
      <c r="C3081" s="159" t="s">
        <v>3764</v>
      </c>
      <c r="D3081" s="159" t="s">
        <v>152</v>
      </c>
      <c r="E3081" s="160" t="s">
        <v>3765</v>
      </c>
      <c r="F3081" s="161" t="s">
        <v>3766</v>
      </c>
      <c r="G3081" s="162" t="s">
        <v>155</v>
      </c>
      <c r="H3081" s="163">
        <v>1113.0840000000001</v>
      </c>
      <c r="I3081" s="164"/>
      <c r="J3081" s="163">
        <f>ROUND(I3081*H3081,3)</f>
        <v>0</v>
      </c>
      <c r="K3081" s="165"/>
      <c r="L3081" s="34"/>
      <c r="M3081" s="166" t="s">
        <v>1</v>
      </c>
      <c r="N3081" s="167" t="s">
        <v>42</v>
      </c>
      <c r="O3081" s="59"/>
      <c r="P3081" s="168">
        <f>O3081*H3081</f>
        <v>0</v>
      </c>
      <c r="Q3081" s="168">
        <v>4.5599999999999998E-3</v>
      </c>
      <c r="R3081" s="168">
        <f>Q3081*H3081</f>
        <v>5.0756630400000002</v>
      </c>
      <c r="S3081" s="168">
        <v>0</v>
      </c>
      <c r="T3081" s="169">
        <f>S3081*H3081</f>
        <v>0</v>
      </c>
      <c r="U3081" s="33"/>
      <c r="V3081" s="33"/>
      <c r="W3081" s="33"/>
      <c r="X3081" s="33"/>
      <c r="Y3081" s="33"/>
      <c r="Z3081" s="33"/>
      <c r="AA3081" s="33"/>
      <c r="AB3081" s="33"/>
      <c r="AC3081" s="33"/>
      <c r="AD3081" s="33"/>
      <c r="AE3081" s="33"/>
      <c r="AR3081" s="170" t="s">
        <v>241</v>
      </c>
      <c r="AT3081" s="170" t="s">
        <v>152</v>
      </c>
      <c r="AU3081" s="170" t="s">
        <v>157</v>
      </c>
      <c r="AY3081" s="18" t="s">
        <v>150</v>
      </c>
      <c r="BE3081" s="171">
        <f>IF(N3081="základná",J3081,0)</f>
        <v>0</v>
      </c>
      <c r="BF3081" s="171">
        <f>IF(N3081="znížená",J3081,0)</f>
        <v>0</v>
      </c>
      <c r="BG3081" s="171">
        <f>IF(N3081="zákl. prenesená",J3081,0)</f>
        <v>0</v>
      </c>
      <c r="BH3081" s="171">
        <f>IF(N3081="zníž. prenesená",J3081,0)</f>
        <v>0</v>
      </c>
      <c r="BI3081" s="171">
        <f>IF(N3081="nulová",J3081,0)</f>
        <v>0</v>
      </c>
      <c r="BJ3081" s="18" t="s">
        <v>157</v>
      </c>
      <c r="BK3081" s="172">
        <f>ROUND(I3081*H3081,3)</f>
        <v>0</v>
      </c>
      <c r="BL3081" s="18" t="s">
        <v>241</v>
      </c>
      <c r="BM3081" s="170" t="s">
        <v>3767</v>
      </c>
    </row>
    <row r="3082" spans="1:65" s="14" customFormat="1" ht="11.25">
      <c r="B3082" s="181"/>
      <c r="D3082" s="174" t="s">
        <v>167</v>
      </c>
      <c r="E3082" s="182" t="s">
        <v>1</v>
      </c>
      <c r="F3082" s="183" t="s">
        <v>3768</v>
      </c>
      <c r="H3082" s="184">
        <v>1113.0840000000001</v>
      </c>
      <c r="I3082" s="185"/>
      <c r="L3082" s="181"/>
      <c r="M3082" s="186"/>
      <c r="N3082" s="187"/>
      <c r="O3082" s="187"/>
      <c r="P3082" s="187"/>
      <c r="Q3082" s="187"/>
      <c r="R3082" s="187"/>
      <c r="S3082" s="187"/>
      <c r="T3082" s="188"/>
      <c r="AT3082" s="182" t="s">
        <v>167</v>
      </c>
      <c r="AU3082" s="182" t="s">
        <v>157</v>
      </c>
      <c r="AV3082" s="14" t="s">
        <v>157</v>
      </c>
      <c r="AW3082" s="14" t="s">
        <v>30</v>
      </c>
      <c r="AX3082" s="14" t="s">
        <v>81</v>
      </c>
      <c r="AY3082" s="182" t="s">
        <v>150</v>
      </c>
    </row>
    <row r="3083" spans="1:65" s="2" customFormat="1" ht="16.5" customHeight="1">
      <c r="A3083" s="33"/>
      <c r="B3083" s="158"/>
      <c r="C3083" s="159" t="s">
        <v>3769</v>
      </c>
      <c r="D3083" s="159" t="s">
        <v>152</v>
      </c>
      <c r="E3083" s="160" t="s">
        <v>3770</v>
      </c>
      <c r="F3083" s="161" t="s">
        <v>3771</v>
      </c>
      <c r="G3083" s="162" t="s">
        <v>155</v>
      </c>
      <c r="H3083" s="163">
        <v>1219.0920000000001</v>
      </c>
      <c r="I3083" s="164"/>
      <c r="J3083" s="163">
        <f>ROUND(I3083*H3083,3)</f>
        <v>0</v>
      </c>
      <c r="K3083" s="165"/>
      <c r="L3083" s="34"/>
      <c r="M3083" s="166" t="s">
        <v>1</v>
      </c>
      <c r="N3083" s="167" t="s">
        <v>42</v>
      </c>
      <c r="O3083" s="59"/>
      <c r="P3083" s="168">
        <f>O3083*H3083</f>
        <v>0</v>
      </c>
      <c r="Q3083" s="168">
        <v>2.9E-4</v>
      </c>
      <c r="R3083" s="168">
        <f>Q3083*H3083</f>
        <v>0.35353668000000005</v>
      </c>
      <c r="S3083" s="168">
        <v>0</v>
      </c>
      <c r="T3083" s="169">
        <f>S3083*H3083</f>
        <v>0</v>
      </c>
      <c r="U3083" s="33"/>
      <c r="V3083" s="33"/>
      <c r="W3083" s="33"/>
      <c r="X3083" s="33"/>
      <c r="Y3083" s="33"/>
      <c r="Z3083" s="33"/>
      <c r="AA3083" s="33"/>
      <c r="AB3083" s="33"/>
      <c r="AC3083" s="33"/>
      <c r="AD3083" s="33"/>
      <c r="AE3083" s="33"/>
      <c r="AR3083" s="170" t="s">
        <v>241</v>
      </c>
      <c r="AT3083" s="170" t="s">
        <v>152</v>
      </c>
      <c r="AU3083" s="170" t="s">
        <v>157</v>
      </c>
      <c r="AY3083" s="18" t="s">
        <v>150</v>
      </c>
      <c r="BE3083" s="171">
        <f>IF(N3083="základná",J3083,0)</f>
        <v>0</v>
      </c>
      <c r="BF3083" s="171">
        <f>IF(N3083="znížená",J3083,0)</f>
        <v>0</v>
      </c>
      <c r="BG3083" s="171">
        <f>IF(N3083="zákl. prenesená",J3083,0)</f>
        <v>0</v>
      </c>
      <c r="BH3083" s="171">
        <f>IF(N3083="zníž. prenesená",J3083,0)</f>
        <v>0</v>
      </c>
      <c r="BI3083" s="171">
        <f>IF(N3083="nulová",J3083,0)</f>
        <v>0</v>
      </c>
      <c r="BJ3083" s="18" t="s">
        <v>157</v>
      </c>
      <c r="BK3083" s="172">
        <f>ROUND(I3083*H3083,3)</f>
        <v>0</v>
      </c>
      <c r="BL3083" s="18" t="s">
        <v>241</v>
      </c>
      <c r="BM3083" s="170" t="s">
        <v>3772</v>
      </c>
    </row>
    <row r="3084" spans="1:65" s="14" customFormat="1" ht="11.25">
      <c r="B3084" s="181"/>
      <c r="D3084" s="174" t="s">
        <v>167</v>
      </c>
      <c r="E3084" s="182" t="s">
        <v>1</v>
      </c>
      <c r="F3084" s="183" t="s">
        <v>3773</v>
      </c>
      <c r="H3084" s="184">
        <v>1219.0920000000001</v>
      </c>
      <c r="I3084" s="185"/>
      <c r="L3084" s="181"/>
      <c r="M3084" s="186"/>
      <c r="N3084" s="187"/>
      <c r="O3084" s="187"/>
      <c r="P3084" s="187"/>
      <c r="Q3084" s="187"/>
      <c r="R3084" s="187"/>
      <c r="S3084" s="187"/>
      <c r="T3084" s="188"/>
      <c r="AT3084" s="182" t="s">
        <v>167</v>
      </c>
      <c r="AU3084" s="182" t="s">
        <v>157</v>
      </c>
      <c r="AV3084" s="14" t="s">
        <v>157</v>
      </c>
      <c r="AW3084" s="14" t="s">
        <v>30</v>
      </c>
      <c r="AX3084" s="14" t="s">
        <v>81</v>
      </c>
      <c r="AY3084" s="182" t="s">
        <v>150</v>
      </c>
    </row>
    <row r="3085" spans="1:65" s="2" customFormat="1" ht="24" customHeight="1">
      <c r="A3085" s="33"/>
      <c r="B3085" s="158"/>
      <c r="C3085" s="159" t="s">
        <v>3774</v>
      </c>
      <c r="D3085" s="159" t="s">
        <v>152</v>
      </c>
      <c r="E3085" s="160" t="s">
        <v>3775</v>
      </c>
      <c r="F3085" s="161" t="s">
        <v>3776</v>
      </c>
      <c r="G3085" s="162" t="s">
        <v>350</v>
      </c>
      <c r="H3085" s="163">
        <v>650</v>
      </c>
      <c r="I3085" s="164"/>
      <c r="J3085" s="163">
        <f t="shared" ref="J3085:J3101" si="250">ROUND(I3085*H3085,3)</f>
        <v>0</v>
      </c>
      <c r="K3085" s="165"/>
      <c r="L3085" s="34"/>
      <c r="M3085" s="166" t="s">
        <v>1</v>
      </c>
      <c r="N3085" s="167" t="s">
        <v>42</v>
      </c>
      <c r="O3085" s="59"/>
      <c r="P3085" s="168">
        <f t="shared" ref="P3085:P3101" si="251">O3085*H3085</f>
        <v>0</v>
      </c>
      <c r="Q3085" s="168">
        <v>8.7000000000000001E-4</v>
      </c>
      <c r="R3085" s="168">
        <f t="shared" ref="R3085:R3101" si="252">Q3085*H3085</f>
        <v>0.5655</v>
      </c>
      <c r="S3085" s="168">
        <v>0</v>
      </c>
      <c r="T3085" s="169">
        <f t="shared" ref="T3085:T3101" si="253">S3085*H3085</f>
        <v>0</v>
      </c>
      <c r="U3085" s="33"/>
      <c r="V3085" s="33"/>
      <c r="W3085" s="33"/>
      <c r="X3085" s="33"/>
      <c r="Y3085" s="33"/>
      <c r="Z3085" s="33"/>
      <c r="AA3085" s="33"/>
      <c r="AB3085" s="33"/>
      <c r="AC3085" s="33"/>
      <c r="AD3085" s="33"/>
      <c r="AE3085" s="33"/>
      <c r="AR3085" s="170" t="s">
        <v>241</v>
      </c>
      <c r="AT3085" s="170" t="s">
        <v>152</v>
      </c>
      <c r="AU3085" s="170" t="s">
        <v>157</v>
      </c>
      <c r="AY3085" s="18" t="s">
        <v>150</v>
      </c>
      <c r="BE3085" s="171">
        <f t="shared" ref="BE3085:BE3101" si="254">IF(N3085="základná",J3085,0)</f>
        <v>0</v>
      </c>
      <c r="BF3085" s="171">
        <f t="shared" ref="BF3085:BF3101" si="255">IF(N3085="znížená",J3085,0)</f>
        <v>0</v>
      </c>
      <c r="BG3085" s="171">
        <f t="shared" ref="BG3085:BG3101" si="256">IF(N3085="zákl. prenesená",J3085,0)</f>
        <v>0</v>
      </c>
      <c r="BH3085" s="171">
        <f t="shared" ref="BH3085:BH3101" si="257">IF(N3085="zníž. prenesená",J3085,0)</f>
        <v>0</v>
      </c>
      <c r="BI3085" s="171">
        <f t="shared" ref="BI3085:BI3101" si="258">IF(N3085="nulová",J3085,0)</f>
        <v>0</v>
      </c>
      <c r="BJ3085" s="18" t="s">
        <v>157</v>
      </c>
      <c r="BK3085" s="172">
        <f t="shared" ref="BK3085:BK3101" si="259">ROUND(I3085*H3085,3)</f>
        <v>0</v>
      </c>
      <c r="BL3085" s="18" t="s">
        <v>241</v>
      </c>
      <c r="BM3085" s="170" t="s">
        <v>3777</v>
      </c>
    </row>
    <row r="3086" spans="1:65" s="2" customFormat="1" ht="16.5" customHeight="1">
      <c r="A3086" s="33"/>
      <c r="B3086" s="158"/>
      <c r="C3086" s="159" t="s">
        <v>3778</v>
      </c>
      <c r="D3086" s="159" t="s">
        <v>152</v>
      </c>
      <c r="E3086" s="160" t="s">
        <v>3779</v>
      </c>
      <c r="F3086" s="161" t="s">
        <v>3780</v>
      </c>
      <c r="G3086" s="162" t="s">
        <v>350</v>
      </c>
      <c r="H3086" s="163">
        <v>20</v>
      </c>
      <c r="I3086" s="164"/>
      <c r="J3086" s="163">
        <f t="shared" si="250"/>
        <v>0</v>
      </c>
      <c r="K3086" s="165"/>
      <c r="L3086" s="34"/>
      <c r="M3086" s="166" t="s">
        <v>1</v>
      </c>
      <c r="N3086" s="167" t="s">
        <v>42</v>
      </c>
      <c r="O3086" s="59"/>
      <c r="P3086" s="168">
        <f t="shared" si="251"/>
        <v>0</v>
      </c>
      <c r="Q3086" s="168">
        <v>2.2200000000000002E-3</v>
      </c>
      <c r="R3086" s="168">
        <f t="shared" si="252"/>
        <v>4.4400000000000002E-2</v>
      </c>
      <c r="S3086" s="168">
        <v>0</v>
      </c>
      <c r="T3086" s="169">
        <f t="shared" si="253"/>
        <v>0</v>
      </c>
      <c r="U3086" s="33"/>
      <c r="V3086" s="33"/>
      <c r="W3086" s="33"/>
      <c r="X3086" s="33"/>
      <c r="Y3086" s="33"/>
      <c r="Z3086" s="33"/>
      <c r="AA3086" s="33"/>
      <c r="AB3086" s="33"/>
      <c r="AC3086" s="33"/>
      <c r="AD3086" s="33"/>
      <c r="AE3086" s="33"/>
      <c r="AR3086" s="170" t="s">
        <v>241</v>
      </c>
      <c r="AT3086" s="170" t="s">
        <v>152</v>
      </c>
      <c r="AU3086" s="170" t="s">
        <v>157</v>
      </c>
      <c r="AY3086" s="18" t="s">
        <v>150</v>
      </c>
      <c r="BE3086" s="171">
        <f t="shared" si="254"/>
        <v>0</v>
      </c>
      <c r="BF3086" s="171">
        <f t="shared" si="255"/>
        <v>0</v>
      </c>
      <c r="BG3086" s="171">
        <f t="shared" si="256"/>
        <v>0</v>
      </c>
      <c r="BH3086" s="171">
        <f t="shared" si="257"/>
        <v>0</v>
      </c>
      <c r="BI3086" s="171">
        <f t="shared" si="258"/>
        <v>0</v>
      </c>
      <c r="BJ3086" s="18" t="s">
        <v>157</v>
      </c>
      <c r="BK3086" s="172">
        <f t="shared" si="259"/>
        <v>0</v>
      </c>
      <c r="BL3086" s="18" t="s">
        <v>241</v>
      </c>
      <c r="BM3086" s="170" t="s">
        <v>3781</v>
      </c>
    </row>
    <row r="3087" spans="1:65" s="2" customFormat="1" ht="24" customHeight="1">
      <c r="A3087" s="33"/>
      <c r="B3087" s="158"/>
      <c r="C3087" s="159" t="s">
        <v>3782</v>
      </c>
      <c r="D3087" s="159" t="s">
        <v>152</v>
      </c>
      <c r="E3087" s="160" t="s">
        <v>3783</v>
      </c>
      <c r="F3087" s="161" t="s">
        <v>3784</v>
      </c>
      <c r="G3087" s="162" t="s">
        <v>350</v>
      </c>
      <c r="H3087" s="163">
        <v>67</v>
      </c>
      <c r="I3087" s="164"/>
      <c r="J3087" s="163">
        <f t="shared" si="250"/>
        <v>0</v>
      </c>
      <c r="K3087" s="165"/>
      <c r="L3087" s="34"/>
      <c r="M3087" s="166" t="s">
        <v>1</v>
      </c>
      <c r="N3087" s="167" t="s">
        <v>42</v>
      </c>
      <c r="O3087" s="59"/>
      <c r="P3087" s="168">
        <f t="shared" si="251"/>
        <v>0</v>
      </c>
      <c r="Q3087" s="168">
        <v>3.5E-4</v>
      </c>
      <c r="R3087" s="168">
        <f t="shared" si="252"/>
        <v>2.3449999999999999E-2</v>
      </c>
      <c r="S3087" s="168">
        <v>0</v>
      </c>
      <c r="T3087" s="169">
        <f t="shared" si="253"/>
        <v>0</v>
      </c>
      <c r="U3087" s="33"/>
      <c r="V3087" s="33"/>
      <c r="W3087" s="33"/>
      <c r="X3087" s="33"/>
      <c r="Y3087" s="33"/>
      <c r="Z3087" s="33"/>
      <c r="AA3087" s="33"/>
      <c r="AB3087" s="33"/>
      <c r="AC3087" s="33"/>
      <c r="AD3087" s="33"/>
      <c r="AE3087" s="33"/>
      <c r="AR3087" s="170" t="s">
        <v>241</v>
      </c>
      <c r="AT3087" s="170" t="s">
        <v>152</v>
      </c>
      <c r="AU3087" s="170" t="s">
        <v>157</v>
      </c>
      <c r="AY3087" s="18" t="s">
        <v>150</v>
      </c>
      <c r="BE3087" s="171">
        <f t="shared" si="254"/>
        <v>0</v>
      </c>
      <c r="BF3087" s="171">
        <f t="shared" si="255"/>
        <v>0</v>
      </c>
      <c r="BG3087" s="171">
        <f t="shared" si="256"/>
        <v>0</v>
      </c>
      <c r="BH3087" s="171">
        <f t="shared" si="257"/>
        <v>0</v>
      </c>
      <c r="BI3087" s="171">
        <f t="shared" si="258"/>
        <v>0</v>
      </c>
      <c r="BJ3087" s="18" t="s">
        <v>157</v>
      </c>
      <c r="BK3087" s="172">
        <f t="shared" si="259"/>
        <v>0</v>
      </c>
      <c r="BL3087" s="18" t="s">
        <v>241</v>
      </c>
      <c r="BM3087" s="170" t="s">
        <v>3785</v>
      </c>
    </row>
    <row r="3088" spans="1:65" s="2" customFormat="1" ht="24" customHeight="1">
      <c r="A3088" s="33"/>
      <c r="B3088" s="158"/>
      <c r="C3088" s="159" t="s">
        <v>1778</v>
      </c>
      <c r="D3088" s="159" t="s">
        <v>152</v>
      </c>
      <c r="E3088" s="160" t="s">
        <v>3786</v>
      </c>
      <c r="F3088" s="161" t="s">
        <v>3787</v>
      </c>
      <c r="G3088" s="162" t="s">
        <v>350</v>
      </c>
      <c r="H3088" s="163">
        <v>81</v>
      </c>
      <c r="I3088" s="164"/>
      <c r="J3088" s="163">
        <f t="shared" si="250"/>
        <v>0</v>
      </c>
      <c r="K3088" s="165"/>
      <c r="L3088" s="34"/>
      <c r="M3088" s="166" t="s">
        <v>1</v>
      </c>
      <c r="N3088" s="167" t="s">
        <v>42</v>
      </c>
      <c r="O3088" s="59"/>
      <c r="P3088" s="168">
        <f t="shared" si="251"/>
        <v>0</v>
      </c>
      <c r="Q3088" s="168">
        <v>1.42E-3</v>
      </c>
      <c r="R3088" s="168">
        <f t="shared" si="252"/>
        <v>0.11502</v>
      </c>
      <c r="S3088" s="168">
        <v>0</v>
      </c>
      <c r="T3088" s="169">
        <f t="shared" si="253"/>
        <v>0</v>
      </c>
      <c r="U3088" s="33"/>
      <c r="V3088" s="33"/>
      <c r="W3088" s="33"/>
      <c r="X3088" s="33"/>
      <c r="Y3088" s="33"/>
      <c r="Z3088" s="33"/>
      <c r="AA3088" s="33"/>
      <c r="AB3088" s="33"/>
      <c r="AC3088" s="33"/>
      <c r="AD3088" s="33"/>
      <c r="AE3088" s="33"/>
      <c r="AR3088" s="170" t="s">
        <v>241</v>
      </c>
      <c r="AT3088" s="170" t="s">
        <v>152</v>
      </c>
      <c r="AU3088" s="170" t="s">
        <v>157</v>
      </c>
      <c r="AY3088" s="18" t="s">
        <v>150</v>
      </c>
      <c r="BE3088" s="171">
        <f t="shared" si="254"/>
        <v>0</v>
      </c>
      <c r="BF3088" s="171">
        <f t="shared" si="255"/>
        <v>0</v>
      </c>
      <c r="BG3088" s="171">
        <f t="shared" si="256"/>
        <v>0</v>
      </c>
      <c r="BH3088" s="171">
        <f t="shared" si="257"/>
        <v>0</v>
      </c>
      <c r="BI3088" s="171">
        <f t="shared" si="258"/>
        <v>0</v>
      </c>
      <c r="BJ3088" s="18" t="s">
        <v>157</v>
      </c>
      <c r="BK3088" s="172">
        <f t="shared" si="259"/>
        <v>0</v>
      </c>
      <c r="BL3088" s="18" t="s">
        <v>241</v>
      </c>
      <c r="BM3088" s="170" t="s">
        <v>3788</v>
      </c>
    </row>
    <row r="3089" spans="1:65" s="2" customFormat="1" ht="24" customHeight="1">
      <c r="A3089" s="33"/>
      <c r="B3089" s="158"/>
      <c r="C3089" s="159" t="s">
        <v>3789</v>
      </c>
      <c r="D3089" s="159" t="s">
        <v>152</v>
      </c>
      <c r="E3089" s="160" t="s">
        <v>3790</v>
      </c>
      <c r="F3089" s="161" t="s">
        <v>3791</v>
      </c>
      <c r="G3089" s="162" t="s">
        <v>350</v>
      </c>
      <c r="H3089" s="163">
        <v>4</v>
      </c>
      <c r="I3089" s="164"/>
      <c r="J3089" s="163">
        <f t="shared" si="250"/>
        <v>0</v>
      </c>
      <c r="K3089" s="165"/>
      <c r="L3089" s="34"/>
      <c r="M3089" s="166" t="s">
        <v>1</v>
      </c>
      <c r="N3089" s="167" t="s">
        <v>42</v>
      </c>
      <c r="O3089" s="59"/>
      <c r="P3089" s="168">
        <f t="shared" si="251"/>
        <v>0</v>
      </c>
      <c r="Q3089" s="168">
        <v>1.42E-3</v>
      </c>
      <c r="R3089" s="168">
        <f t="shared" si="252"/>
        <v>5.6800000000000002E-3</v>
      </c>
      <c r="S3089" s="168">
        <v>0</v>
      </c>
      <c r="T3089" s="169">
        <f t="shared" si="253"/>
        <v>0</v>
      </c>
      <c r="U3089" s="33"/>
      <c r="V3089" s="33"/>
      <c r="W3089" s="33"/>
      <c r="X3089" s="33"/>
      <c r="Y3089" s="33"/>
      <c r="Z3089" s="33"/>
      <c r="AA3089" s="33"/>
      <c r="AB3089" s="33"/>
      <c r="AC3089" s="33"/>
      <c r="AD3089" s="33"/>
      <c r="AE3089" s="33"/>
      <c r="AR3089" s="170" t="s">
        <v>241</v>
      </c>
      <c r="AT3089" s="170" t="s">
        <v>152</v>
      </c>
      <c r="AU3089" s="170" t="s">
        <v>157</v>
      </c>
      <c r="AY3089" s="18" t="s">
        <v>150</v>
      </c>
      <c r="BE3089" s="171">
        <f t="shared" si="254"/>
        <v>0</v>
      </c>
      <c r="BF3089" s="171">
        <f t="shared" si="255"/>
        <v>0</v>
      </c>
      <c r="BG3089" s="171">
        <f t="shared" si="256"/>
        <v>0</v>
      </c>
      <c r="BH3089" s="171">
        <f t="shared" si="257"/>
        <v>0</v>
      </c>
      <c r="BI3089" s="171">
        <f t="shared" si="258"/>
        <v>0</v>
      </c>
      <c r="BJ3089" s="18" t="s">
        <v>157</v>
      </c>
      <c r="BK3089" s="172">
        <f t="shared" si="259"/>
        <v>0</v>
      </c>
      <c r="BL3089" s="18" t="s">
        <v>241</v>
      </c>
      <c r="BM3089" s="170" t="s">
        <v>3792</v>
      </c>
    </row>
    <row r="3090" spans="1:65" s="2" customFormat="1" ht="24" customHeight="1">
      <c r="A3090" s="33"/>
      <c r="B3090" s="158"/>
      <c r="C3090" s="159" t="s">
        <v>3793</v>
      </c>
      <c r="D3090" s="159" t="s">
        <v>152</v>
      </c>
      <c r="E3090" s="160" t="s">
        <v>3794</v>
      </c>
      <c r="F3090" s="161" t="s">
        <v>3795</v>
      </c>
      <c r="G3090" s="162" t="s">
        <v>459</v>
      </c>
      <c r="H3090" s="163">
        <v>160</v>
      </c>
      <c r="I3090" s="164"/>
      <c r="J3090" s="163">
        <f t="shared" si="250"/>
        <v>0</v>
      </c>
      <c r="K3090" s="165"/>
      <c r="L3090" s="34"/>
      <c r="M3090" s="166" t="s">
        <v>1</v>
      </c>
      <c r="N3090" s="167" t="s">
        <v>42</v>
      </c>
      <c r="O3090" s="59"/>
      <c r="P3090" s="168">
        <f t="shared" si="251"/>
        <v>0</v>
      </c>
      <c r="Q3090" s="168">
        <v>2.7000000000000001E-3</v>
      </c>
      <c r="R3090" s="168">
        <f t="shared" si="252"/>
        <v>0.43200000000000005</v>
      </c>
      <c r="S3090" s="168">
        <v>0</v>
      </c>
      <c r="T3090" s="169">
        <f t="shared" si="253"/>
        <v>0</v>
      </c>
      <c r="U3090" s="33"/>
      <c r="V3090" s="33"/>
      <c r="W3090" s="33"/>
      <c r="X3090" s="33"/>
      <c r="Y3090" s="33"/>
      <c r="Z3090" s="33"/>
      <c r="AA3090" s="33"/>
      <c r="AB3090" s="33"/>
      <c r="AC3090" s="33"/>
      <c r="AD3090" s="33"/>
      <c r="AE3090" s="33"/>
      <c r="AR3090" s="170" t="s">
        <v>156</v>
      </c>
      <c r="AT3090" s="170" t="s">
        <v>152</v>
      </c>
      <c r="AU3090" s="170" t="s">
        <v>157</v>
      </c>
      <c r="AY3090" s="18" t="s">
        <v>150</v>
      </c>
      <c r="BE3090" s="171">
        <f t="shared" si="254"/>
        <v>0</v>
      </c>
      <c r="BF3090" s="171">
        <f t="shared" si="255"/>
        <v>0</v>
      </c>
      <c r="BG3090" s="171">
        <f t="shared" si="256"/>
        <v>0</v>
      </c>
      <c r="BH3090" s="171">
        <f t="shared" si="257"/>
        <v>0</v>
      </c>
      <c r="BI3090" s="171">
        <f t="shared" si="258"/>
        <v>0</v>
      </c>
      <c r="BJ3090" s="18" t="s">
        <v>157</v>
      </c>
      <c r="BK3090" s="172">
        <f t="shared" si="259"/>
        <v>0</v>
      </c>
      <c r="BL3090" s="18" t="s">
        <v>156</v>
      </c>
      <c r="BM3090" s="170" t="s">
        <v>3796</v>
      </c>
    </row>
    <row r="3091" spans="1:65" s="2" customFormat="1" ht="24" customHeight="1">
      <c r="A3091" s="33"/>
      <c r="B3091" s="158"/>
      <c r="C3091" s="159" t="s">
        <v>3797</v>
      </c>
      <c r="D3091" s="159" t="s">
        <v>152</v>
      </c>
      <c r="E3091" s="160" t="s">
        <v>3798</v>
      </c>
      <c r="F3091" s="161" t="s">
        <v>3799</v>
      </c>
      <c r="G3091" s="162" t="s">
        <v>459</v>
      </c>
      <c r="H3091" s="163">
        <v>78</v>
      </c>
      <c r="I3091" s="164"/>
      <c r="J3091" s="163">
        <f t="shared" si="250"/>
        <v>0</v>
      </c>
      <c r="K3091" s="165"/>
      <c r="L3091" s="34"/>
      <c r="M3091" s="166" t="s">
        <v>1</v>
      </c>
      <c r="N3091" s="167" t="s">
        <v>42</v>
      </c>
      <c r="O3091" s="59"/>
      <c r="P3091" s="168">
        <f t="shared" si="251"/>
        <v>0</v>
      </c>
      <c r="Q3091" s="168">
        <v>2.6900000000000001E-3</v>
      </c>
      <c r="R3091" s="168">
        <f t="shared" si="252"/>
        <v>0.20982000000000001</v>
      </c>
      <c r="S3091" s="168">
        <v>0</v>
      </c>
      <c r="T3091" s="169">
        <f t="shared" si="253"/>
        <v>0</v>
      </c>
      <c r="U3091" s="33"/>
      <c r="V3091" s="33"/>
      <c r="W3091" s="33"/>
      <c r="X3091" s="33"/>
      <c r="Y3091" s="33"/>
      <c r="Z3091" s="33"/>
      <c r="AA3091" s="33"/>
      <c r="AB3091" s="33"/>
      <c r="AC3091" s="33"/>
      <c r="AD3091" s="33"/>
      <c r="AE3091" s="33"/>
      <c r="AR3091" s="170" t="s">
        <v>156</v>
      </c>
      <c r="AT3091" s="170" t="s">
        <v>152</v>
      </c>
      <c r="AU3091" s="170" t="s">
        <v>157</v>
      </c>
      <c r="AY3091" s="18" t="s">
        <v>150</v>
      </c>
      <c r="BE3091" s="171">
        <f t="shared" si="254"/>
        <v>0</v>
      </c>
      <c r="BF3091" s="171">
        <f t="shared" si="255"/>
        <v>0</v>
      </c>
      <c r="BG3091" s="171">
        <f t="shared" si="256"/>
        <v>0</v>
      </c>
      <c r="BH3091" s="171">
        <f t="shared" si="257"/>
        <v>0</v>
      </c>
      <c r="BI3091" s="171">
        <f t="shared" si="258"/>
        <v>0</v>
      </c>
      <c r="BJ3091" s="18" t="s">
        <v>157</v>
      </c>
      <c r="BK3091" s="172">
        <f t="shared" si="259"/>
        <v>0</v>
      </c>
      <c r="BL3091" s="18" t="s">
        <v>156</v>
      </c>
      <c r="BM3091" s="170" t="s">
        <v>3800</v>
      </c>
    </row>
    <row r="3092" spans="1:65" s="2" customFormat="1" ht="16.5" customHeight="1">
      <c r="A3092" s="33"/>
      <c r="B3092" s="158"/>
      <c r="C3092" s="159" t="s">
        <v>3801</v>
      </c>
      <c r="D3092" s="159" t="s">
        <v>152</v>
      </c>
      <c r="E3092" s="160" t="s">
        <v>3802</v>
      </c>
      <c r="F3092" s="161" t="s">
        <v>3803</v>
      </c>
      <c r="G3092" s="162" t="s">
        <v>350</v>
      </c>
      <c r="H3092" s="163">
        <v>178</v>
      </c>
      <c r="I3092" s="164"/>
      <c r="J3092" s="163">
        <f t="shared" si="250"/>
        <v>0</v>
      </c>
      <c r="K3092" s="165"/>
      <c r="L3092" s="34"/>
      <c r="M3092" s="166" t="s">
        <v>1</v>
      </c>
      <c r="N3092" s="167" t="s">
        <v>42</v>
      </c>
      <c r="O3092" s="59"/>
      <c r="P3092" s="168">
        <f t="shared" si="251"/>
        <v>0</v>
      </c>
      <c r="Q3092" s="168">
        <v>2.5699999999999998E-3</v>
      </c>
      <c r="R3092" s="168">
        <f t="shared" si="252"/>
        <v>0.45745999999999998</v>
      </c>
      <c r="S3092" s="168">
        <v>0</v>
      </c>
      <c r="T3092" s="169">
        <f t="shared" si="253"/>
        <v>0</v>
      </c>
      <c r="U3092" s="33"/>
      <c r="V3092" s="33"/>
      <c r="W3092" s="33"/>
      <c r="X3092" s="33"/>
      <c r="Y3092" s="33"/>
      <c r="Z3092" s="33"/>
      <c r="AA3092" s="33"/>
      <c r="AB3092" s="33"/>
      <c r="AC3092" s="33"/>
      <c r="AD3092" s="33"/>
      <c r="AE3092" s="33"/>
      <c r="AR3092" s="170" t="s">
        <v>156</v>
      </c>
      <c r="AT3092" s="170" t="s">
        <v>152</v>
      </c>
      <c r="AU3092" s="170" t="s">
        <v>157</v>
      </c>
      <c r="AY3092" s="18" t="s">
        <v>150</v>
      </c>
      <c r="BE3092" s="171">
        <f t="shared" si="254"/>
        <v>0</v>
      </c>
      <c r="BF3092" s="171">
        <f t="shared" si="255"/>
        <v>0</v>
      </c>
      <c r="BG3092" s="171">
        <f t="shared" si="256"/>
        <v>0</v>
      </c>
      <c r="BH3092" s="171">
        <f t="shared" si="257"/>
        <v>0</v>
      </c>
      <c r="BI3092" s="171">
        <f t="shared" si="258"/>
        <v>0</v>
      </c>
      <c r="BJ3092" s="18" t="s">
        <v>157</v>
      </c>
      <c r="BK3092" s="172">
        <f t="shared" si="259"/>
        <v>0</v>
      </c>
      <c r="BL3092" s="18" t="s">
        <v>156</v>
      </c>
      <c r="BM3092" s="170" t="s">
        <v>3804</v>
      </c>
    </row>
    <row r="3093" spans="1:65" s="2" customFormat="1" ht="16.5" customHeight="1">
      <c r="A3093" s="33"/>
      <c r="B3093" s="158"/>
      <c r="C3093" s="159" t="s">
        <v>3805</v>
      </c>
      <c r="D3093" s="159" t="s">
        <v>152</v>
      </c>
      <c r="E3093" s="160" t="s">
        <v>3806</v>
      </c>
      <c r="F3093" s="161" t="s">
        <v>3807</v>
      </c>
      <c r="G3093" s="162" t="s">
        <v>350</v>
      </c>
      <c r="H3093" s="163">
        <v>2</v>
      </c>
      <c r="I3093" s="164"/>
      <c r="J3093" s="163">
        <f t="shared" si="250"/>
        <v>0</v>
      </c>
      <c r="K3093" s="165"/>
      <c r="L3093" s="34"/>
      <c r="M3093" s="166" t="s">
        <v>1</v>
      </c>
      <c r="N3093" s="167" t="s">
        <v>42</v>
      </c>
      <c r="O3093" s="59"/>
      <c r="P3093" s="168">
        <f t="shared" si="251"/>
        <v>0</v>
      </c>
      <c r="Q3093" s="168">
        <v>2.5699999999999998E-3</v>
      </c>
      <c r="R3093" s="168">
        <f t="shared" si="252"/>
        <v>5.1399999999999996E-3</v>
      </c>
      <c r="S3093" s="168">
        <v>0</v>
      </c>
      <c r="T3093" s="169">
        <f t="shared" si="253"/>
        <v>0</v>
      </c>
      <c r="U3093" s="33"/>
      <c r="V3093" s="33"/>
      <c r="W3093" s="33"/>
      <c r="X3093" s="33"/>
      <c r="Y3093" s="33"/>
      <c r="Z3093" s="33"/>
      <c r="AA3093" s="33"/>
      <c r="AB3093" s="33"/>
      <c r="AC3093" s="33"/>
      <c r="AD3093" s="33"/>
      <c r="AE3093" s="33"/>
      <c r="AR3093" s="170" t="s">
        <v>156</v>
      </c>
      <c r="AT3093" s="170" t="s">
        <v>152</v>
      </c>
      <c r="AU3093" s="170" t="s">
        <v>157</v>
      </c>
      <c r="AY3093" s="18" t="s">
        <v>150</v>
      </c>
      <c r="BE3093" s="171">
        <f t="shared" si="254"/>
        <v>0</v>
      </c>
      <c r="BF3093" s="171">
        <f t="shared" si="255"/>
        <v>0</v>
      </c>
      <c r="BG3093" s="171">
        <f t="shared" si="256"/>
        <v>0</v>
      </c>
      <c r="BH3093" s="171">
        <f t="shared" si="257"/>
        <v>0</v>
      </c>
      <c r="BI3093" s="171">
        <f t="shared" si="258"/>
        <v>0</v>
      </c>
      <c r="BJ3093" s="18" t="s">
        <v>157</v>
      </c>
      <c r="BK3093" s="172">
        <f t="shared" si="259"/>
        <v>0</v>
      </c>
      <c r="BL3093" s="18" t="s">
        <v>156</v>
      </c>
      <c r="BM3093" s="170" t="s">
        <v>3808</v>
      </c>
    </row>
    <row r="3094" spans="1:65" s="2" customFormat="1" ht="16.5" customHeight="1">
      <c r="A3094" s="33"/>
      <c r="B3094" s="158"/>
      <c r="C3094" s="159" t="s">
        <v>3809</v>
      </c>
      <c r="D3094" s="159" t="s">
        <v>152</v>
      </c>
      <c r="E3094" s="160" t="s">
        <v>3810</v>
      </c>
      <c r="F3094" s="161" t="s">
        <v>3811</v>
      </c>
      <c r="G3094" s="162" t="s">
        <v>350</v>
      </c>
      <c r="H3094" s="163">
        <v>50</v>
      </c>
      <c r="I3094" s="164"/>
      <c r="J3094" s="163">
        <f t="shared" si="250"/>
        <v>0</v>
      </c>
      <c r="K3094" s="165"/>
      <c r="L3094" s="34"/>
      <c r="M3094" s="166" t="s">
        <v>1</v>
      </c>
      <c r="N3094" s="167" t="s">
        <v>42</v>
      </c>
      <c r="O3094" s="59"/>
      <c r="P3094" s="168">
        <f t="shared" si="251"/>
        <v>0</v>
      </c>
      <c r="Q3094" s="168">
        <v>2.5699999999999998E-3</v>
      </c>
      <c r="R3094" s="168">
        <f t="shared" si="252"/>
        <v>0.1285</v>
      </c>
      <c r="S3094" s="168">
        <v>0</v>
      </c>
      <c r="T3094" s="169">
        <f t="shared" si="253"/>
        <v>0</v>
      </c>
      <c r="U3094" s="33"/>
      <c r="V3094" s="33"/>
      <c r="W3094" s="33"/>
      <c r="X3094" s="33"/>
      <c r="Y3094" s="33"/>
      <c r="Z3094" s="33"/>
      <c r="AA3094" s="33"/>
      <c r="AB3094" s="33"/>
      <c r="AC3094" s="33"/>
      <c r="AD3094" s="33"/>
      <c r="AE3094" s="33"/>
      <c r="AR3094" s="170" t="s">
        <v>156</v>
      </c>
      <c r="AT3094" s="170" t="s">
        <v>152</v>
      </c>
      <c r="AU3094" s="170" t="s">
        <v>157</v>
      </c>
      <c r="AY3094" s="18" t="s">
        <v>150</v>
      </c>
      <c r="BE3094" s="171">
        <f t="shared" si="254"/>
        <v>0</v>
      </c>
      <c r="BF3094" s="171">
        <f t="shared" si="255"/>
        <v>0</v>
      </c>
      <c r="BG3094" s="171">
        <f t="shared" si="256"/>
        <v>0</v>
      </c>
      <c r="BH3094" s="171">
        <f t="shared" si="257"/>
        <v>0</v>
      </c>
      <c r="BI3094" s="171">
        <f t="shared" si="258"/>
        <v>0</v>
      </c>
      <c r="BJ3094" s="18" t="s">
        <v>157</v>
      </c>
      <c r="BK3094" s="172">
        <f t="shared" si="259"/>
        <v>0</v>
      </c>
      <c r="BL3094" s="18" t="s">
        <v>156</v>
      </c>
      <c r="BM3094" s="170" t="s">
        <v>3812</v>
      </c>
    </row>
    <row r="3095" spans="1:65" s="2" customFormat="1" ht="16.5" customHeight="1">
      <c r="A3095" s="33"/>
      <c r="B3095" s="158"/>
      <c r="C3095" s="159" t="s">
        <v>3813</v>
      </c>
      <c r="D3095" s="159" t="s">
        <v>152</v>
      </c>
      <c r="E3095" s="160" t="s">
        <v>3814</v>
      </c>
      <c r="F3095" s="161" t="s">
        <v>3815</v>
      </c>
      <c r="G3095" s="162" t="s">
        <v>350</v>
      </c>
      <c r="H3095" s="163">
        <v>9</v>
      </c>
      <c r="I3095" s="164"/>
      <c r="J3095" s="163">
        <f t="shared" si="250"/>
        <v>0</v>
      </c>
      <c r="K3095" s="165"/>
      <c r="L3095" s="34"/>
      <c r="M3095" s="166" t="s">
        <v>1</v>
      </c>
      <c r="N3095" s="167" t="s">
        <v>42</v>
      </c>
      <c r="O3095" s="59"/>
      <c r="P3095" s="168">
        <f t="shared" si="251"/>
        <v>0</v>
      </c>
      <c r="Q3095" s="168">
        <v>1E-3</v>
      </c>
      <c r="R3095" s="168">
        <f t="shared" si="252"/>
        <v>9.0000000000000011E-3</v>
      </c>
      <c r="S3095" s="168">
        <v>0</v>
      </c>
      <c r="T3095" s="169">
        <f t="shared" si="253"/>
        <v>0</v>
      </c>
      <c r="U3095" s="33"/>
      <c r="V3095" s="33"/>
      <c r="W3095" s="33"/>
      <c r="X3095" s="33"/>
      <c r="Y3095" s="33"/>
      <c r="Z3095" s="33"/>
      <c r="AA3095" s="33"/>
      <c r="AB3095" s="33"/>
      <c r="AC3095" s="33"/>
      <c r="AD3095" s="33"/>
      <c r="AE3095" s="33"/>
      <c r="AR3095" s="170" t="s">
        <v>156</v>
      </c>
      <c r="AT3095" s="170" t="s">
        <v>152</v>
      </c>
      <c r="AU3095" s="170" t="s">
        <v>157</v>
      </c>
      <c r="AY3095" s="18" t="s">
        <v>150</v>
      </c>
      <c r="BE3095" s="171">
        <f t="shared" si="254"/>
        <v>0</v>
      </c>
      <c r="BF3095" s="171">
        <f t="shared" si="255"/>
        <v>0</v>
      </c>
      <c r="BG3095" s="171">
        <f t="shared" si="256"/>
        <v>0</v>
      </c>
      <c r="BH3095" s="171">
        <f t="shared" si="257"/>
        <v>0</v>
      </c>
      <c r="BI3095" s="171">
        <f t="shared" si="258"/>
        <v>0</v>
      </c>
      <c r="BJ3095" s="18" t="s">
        <v>157</v>
      </c>
      <c r="BK3095" s="172">
        <f t="shared" si="259"/>
        <v>0</v>
      </c>
      <c r="BL3095" s="18" t="s">
        <v>156</v>
      </c>
      <c r="BM3095" s="170" t="s">
        <v>3816</v>
      </c>
    </row>
    <row r="3096" spans="1:65" s="2" customFormat="1" ht="24" customHeight="1">
      <c r="A3096" s="33"/>
      <c r="B3096" s="158"/>
      <c r="C3096" s="159" t="s">
        <v>3817</v>
      </c>
      <c r="D3096" s="159" t="s">
        <v>152</v>
      </c>
      <c r="E3096" s="160" t="s">
        <v>3818</v>
      </c>
      <c r="F3096" s="161" t="s">
        <v>3819</v>
      </c>
      <c r="G3096" s="162" t="s">
        <v>350</v>
      </c>
      <c r="H3096" s="163">
        <v>18</v>
      </c>
      <c r="I3096" s="164"/>
      <c r="J3096" s="163">
        <f t="shared" si="250"/>
        <v>0</v>
      </c>
      <c r="K3096" s="165"/>
      <c r="L3096" s="34"/>
      <c r="M3096" s="166" t="s">
        <v>1</v>
      </c>
      <c r="N3096" s="167" t="s">
        <v>42</v>
      </c>
      <c r="O3096" s="59"/>
      <c r="P3096" s="168">
        <f t="shared" si="251"/>
        <v>0</v>
      </c>
      <c r="Q3096" s="168">
        <v>2.82E-3</v>
      </c>
      <c r="R3096" s="168">
        <f t="shared" si="252"/>
        <v>5.076E-2</v>
      </c>
      <c r="S3096" s="168">
        <v>0</v>
      </c>
      <c r="T3096" s="169">
        <f t="shared" si="253"/>
        <v>0</v>
      </c>
      <c r="U3096" s="33"/>
      <c r="V3096" s="33"/>
      <c r="W3096" s="33"/>
      <c r="X3096" s="33"/>
      <c r="Y3096" s="33"/>
      <c r="Z3096" s="33"/>
      <c r="AA3096" s="33"/>
      <c r="AB3096" s="33"/>
      <c r="AC3096" s="33"/>
      <c r="AD3096" s="33"/>
      <c r="AE3096" s="33"/>
      <c r="AR3096" s="170" t="s">
        <v>156</v>
      </c>
      <c r="AT3096" s="170" t="s">
        <v>152</v>
      </c>
      <c r="AU3096" s="170" t="s">
        <v>157</v>
      </c>
      <c r="AY3096" s="18" t="s">
        <v>150</v>
      </c>
      <c r="BE3096" s="171">
        <f t="shared" si="254"/>
        <v>0</v>
      </c>
      <c r="BF3096" s="171">
        <f t="shared" si="255"/>
        <v>0</v>
      </c>
      <c r="BG3096" s="171">
        <f t="shared" si="256"/>
        <v>0</v>
      </c>
      <c r="BH3096" s="171">
        <f t="shared" si="257"/>
        <v>0</v>
      </c>
      <c r="BI3096" s="171">
        <f t="shared" si="258"/>
        <v>0</v>
      </c>
      <c r="BJ3096" s="18" t="s">
        <v>157</v>
      </c>
      <c r="BK3096" s="172">
        <f t="shared" si="259"/>
        <v>0</v>
      </c>
      <c r="BL3096" s="18" t="s">
        <v>156</v>
      </c>
      <c r="BM3096" s="170" t="s">
        <v>3820</v>
      </c>
    </row>
    <row r="3097" spans="1:65" s="2" customFormat="1" ht="24" customHeight="1">
      <c r="A3097" s="33"/>
      <c r="B3097" s="158"/>
      <c r="C3097" s="159" t="s">
        <v>3821</v>
      </c>
      <c r="D3097" s="159" t="s">
        <v>152</v>
      </c>
      <c r="E3097" s="160" t="s">
        <v>3822</v>
      </c>
      <c r="F3097" s="161" t="s">
        <v>3823</v>
      </c>
      <c r="G3097" s="162" t="s">
        <v>350</v>
      </c>
      <c r="H3097" s="163">
        <v>9</v>
      </c>
      <c r="I3097" s="164"/>
      <c r="J3097" s="163">
        <f t="shared" si="250"/>
        <v>0</v>
      </c>
      <c r="K3097" s="165"/>
      <c r="L3097" s="34"/>
      <c r="M3097" s="166" t="s">
        <v>1</v>
      </c>
      <c r="N3097" s="167" t="s">
        <v>42</v>
      </c>
      <c r="O3097" s="59"/>
      <c r="P3097" s="168">
        <f t="shared" si="251"/>
        <v>0</v>
      </c>
      <c r="Q3097" s="168">
        <v>1.41E-3</v>
      </c>
      <c r="R3097" s="168">
        <f t="shared" si="252"/>
        <v>1.269E-2</v>
      </c>
      <c r="S3097" s="168">
        <v>0</v>
      </c>
      <c r="T3097" s="169">
        <f t="shared" si="253"/>
        <v>0</v>
      </c>
      <c r="U3097" s="33"/>
      <c r="V3097" s="33"/>
      <c r="W3097" s="33"/>
      <c r="X3097" s="33"/>
      <c r="Y3097" s="33"/>
      <c r="Z3097" s="33"/>
      <c r="AA3097" s="33"/>
      <c r="AB3097" s="33"/>
      <c r="AC3097" s="33"/>
      <c r="AD3097" s="33"/>
      <c r="AE3097" s="33"/>
      <c r="AR3097" s="170" t="s">
        <v>156</v>
      </c>
      <c r="AT3097" s="170" t="s">
        <v>152</v>
      </c>
      <c r="AU3097" s="170" t="s">
        <v>157</v>
      </c>
      <c r="AY3097" s="18" t="s">
        <v>150</v>
      </c>
      <c r="BE3097" s="171">
        <f t="shared" si="254"/>
        <v>0</v>
      </c>
      <c r="BF3097" s="171">
        <f t="shared" si="255"/>
        <v>0</v>
      </c>
      <c r="BG3097" s="171">
        <f t="shared" si="256"/>
        <v>0</v>
      </c>
      <c r="BH3097" s="171">
        <f t="shared" si="257"/>
        <v>0</v>
      </c>
      <c r="BI3097" s="171">
        <f t="shared" si="258"/>
        <v>0</v>
      </c>
      <c r="BJ3097" s="18" t="s">
        <v>157</v>
      </c>
      <c r="BK3097" s="172">
        <f t="shared" si="259"/>
        <v>0</v>
      </c>
      <c r="BL3097" s="18" t="s">
        <v>156</v>
      </c>
      <c r="BM3097" s="170" t="s">
        <v>3824</v>
      </c>
    </row>
    <row r="3098" spans="1:65" s="2" customFormat="1" ht="24" customHeight="1">
      <c r="A3098" s="33"/>
      <c r="B3098" s="158"/>
      <c r="C3098" s="159" t="s">
        <v>3825</v>
      </c>
      <c r="D3098" s="159" t="s">
        <v>152</v>
      </c>
      <c r="E3098" s="160" t="s">
        <v>3826</v>
      </c>
      <c r="F3098" s="161" t="s">
        <v>3827</v>
      </c>
      <c r="G3098" s="162" t="s">
        <v>459</v>
      </c>
      <c r="H3098" s="163">
        <v>9</v>
      </c>
      <c r="I3098" s="164"/>
      <c r="J3098" s="163">
        <f t="shared" si="250"/>
        <v>0</v>
      </c>
      <c r="K3098" s="165"/>
      <c r="L3098" s="34"/>
      <c r="M3098" s="166" t="s">
        <v>1</v>
      </c>
      <c r="N3098" s="167" t="s">
        <v>42</v>
      </c>
      <c r="O3098" s="59"/>
      <c r="P3098" s="168">
        <f t="shared" si="251"/>
        <v>0</v>
      </c>
      <c r="Q3098" s="168">
        <v>2.6900000000000001E-3</v>
      </c>
      <c r="R3098" s="168">
        <f t="shared" si="252"/>
        <v>2.4210000000000002E-2</v>
      </c>
      <c r="S3098" s="168">
        <v>0</v>
      </c>
      <c r="T3098" s="169">
        <f t="shared" si="253"/>
        <v>0</v>
      </c>
      <c r="U3098" s="33"/>
      <c r="V3098" s="33"/>
      <c r="W3098" s="33"/>
      <c r="X3098" s="33"/>
      <c r="Y3098" s="33"/>
      <c r="Z3098" s="33"/>
      <c r="AA3098" s="33"/>
      <c r="AB3098" s="33"/>
      <c r="AC3098" s="33"/>
      <c r="AD3098" s="33"/>
      <c r="AE3098" s="33"/>
      <c r="AR3098" s="170" t="s">
        <v>156</v>
      </c>
      <c r="AT3098" s="170" t="s">
        <v>152</v>
      </c>
      <c r="AU3098" s="170" t="s">
        <v>157</v>
      </c>
      <c r="AY3098" s="18" t="s">
        <v>150</v>
      </c>
      <c r="BE3098" s="171">
        <f t="shared" si="254"/>
        <v>0</v>
      </c>
      <c r="BF3098" s="171">
        <f t="shared" si="255"/>
        <v>0</v>
      </c>
      <c r="BG3098" s="171">
        <f t="shared" si="256"/>
        <v>0</v>
      </c>
      <c r="BH3098" s="171">
        <f t="shared" si="257"/>
        <v>0</v>
      </c>
      <c r="BI3098" s="171">
        <f t="shared" si="258"/>
        <v>0</v>
      </c>
      <c r="BJ3098" s="18" t="s">
        <v>157</v>
      </c>
      <c r="BK3098" s="172">
        <f t="shared" si="259"/>
        <v>0</v>
      </c>
      <c r="BL3098" s="18" t="s">
        <v>156</v>
      </c>
      <c r="BM3098" s="170" t="s">
        <v>3828</v>
      </c>
    </row>
    <row r="3099" spans="1:65" s="2" customFormat="1" ht="16.5" customHeight="1">
      <c r="A3099" s="33"/>
      <c r="B3099" s="158"/>
      <c r="C3099" s="159" t="s">
        <v>3829</v>
      </c>
      <c r="D3099" s="159" t="s">
        <v>152</v>
      </c>
      <c r="E3099" s="160" t="s">
        <v>3830</v>
      </c>
      <c r="F3099" s="161" t="s">
        <v>3831</v>
      </c>
      <c r="G3099" s="162" t="s">
        <v>350</v>
      </c>
      <c r="H3099" s="163">
        <v>8</v>
      </c>
      <c r="I3099" s="164"/>
      <c r="J3099" s="163">
        <f t="shared" si="250"/>
        <v>0</v>
      </c>
      <c r="K3099" s="165"/>
      <c r="L3099" s="34"/>
      <c r="M3099" s="166" t="s">
        <v>1</v>
      </c>
      <c r="N3099" s="167" t="s">
        <v>42</v>
      </c>
      <c r="O3099" s="59"/>
      <c r="P3099" s="168">
        <f t="shared" si="251"/>
        <v>0</v>
      </c>
      <c r="Q3099" s="168">
        <v>2.5699999999999998E-3</v>
      </c>
      <c r="R3099" s="168">
        <f t="shared" si="252"/>
        <v>2.0559999999999998E-2</v>
      </c>
      <c r="S3099" s="168">
        <v>0</v>
      </c>
      <c r="T3099" s="169">
        <f t="shared" si="253"/>
        <v>0</v>
      </c>
      <c r="U3099" s="33"/>
      <c r="V3099" s="33"/>
      <c r="W3099" s="33"/>
      <c r="X3099" s="33"/>
      <c r="Y3099" s="33"/>
      <c r="Z3099" s="33"/>
      <c r="AA3099" s="33"/>
      <c r="AB3099" s="33"/>
      <c r="AC3099" s="33"/>
      <c r="AD3099" s="33"/>
      <c r="AE3099" s="33"/>
      <c r="AR3099" s="170" t="s">
        <v>156</v>
      </c>
      <c r="AT3099" s="170" t="s">
        <v>152</v>
      </c>
      <c r="AU3099" s="170" t="s">
        <v>157</v>
      </c>
      <c r="AY3099" s="18" t="s">
        <v>150</v>
      </c>
      <c r="BE3099" s="171">
        <f t="shared" si="254"/>
        <v>0</v>
      </c>
      <c r="BF3099" s="171">
        <f t="shared" si="255"/>
        <v>0</v>
      </c>
      <c r="BG3099" s="171">
        <f t="shared" si="256"/>
        <v>0</v>
      </c>
      <c r="BH3099" s="171">
        <f t="shared" si="257"/>
        <v>0</v>
      </c>
      <c r="BI3099" s="171">
        <f t="shared" si="258"/>
        <v>0</v>
      </c>
      <c r="BJ3099" s="18" t="s">
        <v>157</v>
      </c>
      <c r="BK3099" s="172">
        <f t="shared" si="259"/>
        <v>0</v>
      </c>
      <c r="BL3099" s="18" t="s">
        <v>156</v>
      </c>
      <c r="BM3099" s="170" t="s">
        <v>3832</v>
      </c>
    </row>
    <row r="3100" spans="1:65" s="2" customFormat="1" ht="16.5" customHeight="1">
      <c r="A3100" s="33"/>
      <c r="B3100" s="158"/>
      <c r="C3100" s="159" t="s">
        <v>3833</v>
      </c>
      <c r="D3100" s="159" t="s">
        <v>152</v>
      </c>
      <c r="E3100" s="160" t="s">
        <v>3834</v>
      </c>
      <c r="F3100" s="161" t="s">
        <v>3835</v>
      </c>
      <c r="G3100" s="162" t="s">
        <v>350</v>
      </c>
      <c r="H3100" s="163">
        <v>39</v>
      </c>
      <c r="I3100" s="164"/>
      <c r="J3100" s="163">
        <f t="shared" si="250"/>
        <v>0</v>
      </c>
      <c r="K3100" s="165"/>
      <c r="L3100" s="34"/>
      <c r="M3100" s="166" t="s">
        <v>1</v>
      </c>
      <c r="N3100" s="167" t="s">
        <v>42</v>
      </c>
      <c r="O3100" s="59"/>
      <c r="P3100" s="168">
        <f t="shared" si="251"/>
        <v>0</v>
      </c>
      <c r="Q3100" s="168">
        <v>2.5699999999999998E-3</v>
      </c>
      <c r="R3100" s="168">
        <f t="shared" si="252"/>
        <v>0.10022999999999999</v>
      </c>
      <c r="S3100" s="168">
        <v>0</v>
      </c>
      <c r="T3100" s="169">
        <f t="shared" si="253"/>
        <v>0</v>
      </c>
      <c r="U3100" s="33"/>
      <c r="V3100" s="33"/>
      <c r="W3100" s="33"/>
      <c r="X3100" s="33"/>
      <c r="Y3100" s="33"/>
      <c r="Z3100" s="33"/>
      <c r="AA3100" s="33"/>
      <c r="AB3100" s="33"/>
      <c r="AC3100" s="33"/>
      <c r="AD3100" s="33"/>
      <c r="AE3100" s="33"/>
      <c r="AR3100" s="170" t="s">
        <v>156</v>
      </c>
      <c r="AT3100" s="170" t="s">
        <v>152</v>
      </c>
      <c r="AU3100" s="170" t="s">
        <v>157</v>
      </c>
      <c r="AY3100" s="18" t="s">
        <v>150</v>
      </c>
      <c r="BE3100" s="171">
        <f t="shared" si="254"/>
        <v>0</v>
      </c>
      <c r="BF3100" s="171">
        <f t="shared" si="255"/>
        <v>0</v>
      </c>
      <c r="BG3100" s="171">
        <f t="shared" si="256"/>
        <v>0</v>
      </c>
      <c r="BH3100" s="171">
        <f t="shared" si="257"/>
        <v>0</v>
      </c>
      <c r="BI3100" s="171">
        <f t="shared" si="258"/>
        <v>0</v>
      </c>
      <c r="BJ3100" s="18" t="s">
        <v>157</v>
      </c>
      <c r="BK3100" s="172">
        <f t="shared" si="259"/>
        <v>0</v>
      </c>
      <c r="BL3100" s="18" t="s">
        <v>156</v>
      </c>
      <c r="BM3100" s="170" t="s">
        <v>3836</v>
      </c>
    </row>
    <row r="3101" spans="1:65" s="2" customFormat="1" ht="24" customHeight="1">
      <c r="A3101" s="33"/>
      <c r="B3101" s="158"/>
      <c r="C3101" s="159" t="s">
        <v>3837</v>
      </c>
      <c r="D3101" s="159" t="s">
        <v>152</v>
      </c>
      <c r="E3101" s="160" t="s">
        <v>3838</v>
      </c>
      <c r="F3101" s="161" t="s">
        <v>3839</v>
      </c>
      <c r="G3101" s="162" t="s">
        <v>459</v>
      </c>
      <c r="H3101" s="163">
        <v>146.1</v>
      </c>
      <c r="I3101" s="164"/>
      <c r="J3101" s="163">
        <f t="shared" si="250"/>
        <v>0</v>
      </c>
      <c r="K3101" s="165"/>
      <c r="L3101" s="34"/>
      <c r="M3101" s="166" t="s">
        <v>1</v>
      </c>
      <c r="N3101" s="167" t="s">
        <v>42</v>
      </c>
      <c r="O3101" s="59"/>
      <c r="P3101" s="168">
        <f t="shared" si="251"/>
        <v>0</v>
      </c>
      <c r="Q3101" s="168">
        <v>8.9999999999999998E-4</v>
      </c>
      <c r="R3101" s="168">
        <f t="shared" si="252"/>
        <v>0.13149</v>
      </c>
      <c r="S3101" s="168">
        <v>0</v>
      </c>
      <c r="T3101" s="169">
        <f t="shared" si="253"/>
        <v>0</v>
      </c>
      <c r="U3101" s="33"/>
      <c r="V3101" s="33"/>
      <c r="W3101" s="33"/>
      <c r="X3101" s="33"/>
      <c r="Y3101" s="33"/>
      <c r="Z3101" s="33"/>
      <c r="AA3101" s="33"/>
      <c r="AB3101" s="33"/>
      <c r="AC3101" s="33"/>
      <c r="AD3101" s="33"/>
      <c r="AE3101" s="33"/>
      <c r="AR3101" s="170" t="s">
        <v>241</v>
      </c>
      <c r="AT3101" s="170" t="s">
        <v>152</v>
      </c>
      <c r="AU3101" s="170" t="s">
        <v>157</v>
      </c>
      <c r="AY3101" s="18" t="s">
        <v>150</v>
      </c>
      <c r="BE3101" s="171">
        <f t="shared" si="254"/>
        <v>0</v>
      </c>
      <c r="BF3101" s="171">
        <f t="shared" si="255"/>
        <v>0</v>
      </c>
      <c r="BG3101" s="171">
        <f t="shared" si="256"/>
        <v>0</v>
      </c>
      <c r="BH3101" s="171">
        <f t="shared" si="257"/>
        <v>0</v>
      </c>
      <c r="BI3101" s="171">
        <f t="shared" si="258"/>
        <v>0</v>
      </c>
      <c r="BJ3101" s="18" t="s">
        <v>157</v>
      </c>
      <c r="BK3101" s="172">
        <f t="shared" si="259"/>
        <v>0</v>
      </c>
      <c r="BL3101" s="18" t="s">
        <v>241</v>
      </c>
      <c r="BM3101" s="170" t="s">
        <v>3840</v>
      </c>
    </row>
    <row r="3102" spans="1:65" s="14" customFormat="1" ht="11.25">
      <c r="B3102" s="181"/>
      <c r="D3102" s="174" t="s">
        <v>167</v>
      </c>
      <c r="E3102" s="182" t="s">
        <v>1</v>
      </c>
      <c r="F3102" s="183" t="s">
        <v>3841</v>
      </c>
      <c r="H3102" s="184">
        <v>146.1</v>
      </c>
      <c r="I3102" s="185"/>
      <c r="L3102" s="181"/>
      <c r="M3102" s="186"/>
      <c r="N3102" s="187"/>
      <c r="O3102" s="187"/>
      <c r="P3102" s="187"/>
      <c r="Q3102" s="187"/>
      <c r="R3102" s="187"/>
      <c r="S3102" s="187"/>
      <c r="T3102" s="188"/>
      <c r="AT3102" s="182" t="s">
        <v>167</v>
      </c>
      <c r="AU3102" s="182" t="s">
        <v>157</v>
      </c>
      <c r="AV3102" s="14" t="s">
        <v>157</v>
      </c>
      <c r="AW3102" s="14" t="s">
        <v>30</v>
      </c>
      <c r="AX3102" s="14" t="s">
        <v>81</v>
      </c>
      <c r="AY3102" s="182" t="s">
        <v>150</v>
      </c>
    </row>
    <row r="3103" spans="1:65" s="2" customFormat="1" ht="24" customHeight="1">
      <c r="A3103" s="33"/>
      <c r="B3103" s="158"/>
      <c r="C3103" s="159" t="s">
        <v>3842</v>
      </c>
      <c r="D3103" s="159" t="s">
        <v>152</v>
      </c>
      <c r="E3103" s="160" t="s">
        <v>3843</v>
      </c>
      <c r="F3103" s="161" t="s">
        <v>3844</v>
      </c>
      <c r="G3103" s="162" t="s">
        <v>459</v>
      </c>
      <c r="H3103" s="163">
        <v>3</v>
      </c>
      <c r="I3103" s="164"/>
      <c r="J3103" s="163">
        <f>ROUND(I3103*H3103,3)</f>
        <v>0</v>
      </c>
      <c r="K3103" s="165"/>
      <c r="L3103" s="34"/>
      <c r="M3103" s="166" t="s">
        <v>1</v>
      </c>
      <c r="N3103" s="167" t="s">
        <v>42</v>
      </c>
      <c r="O3103" s="59"/>
      <c r="P3103" s="168">
        <f>O3103*H3103</f>
        <v>0</v>
      </c>
      <c r="Q3103" s="168">
        <v>2.6900000000000001E-3</v>
      </c>
      <c r="R3103" s="168">
        <f>Q3103*H3103</f>
        <v>8.0700000000000008E-3</v>
      </c>
      <c r="S3103" s="168">
        <v>0</v>
      </c>
      <c r="T3103" s="169">
        <f>S3103*H3103</f>
        <v>0</v>
      </c>
      <c r="U3103" s="33"/>
      <c r="V3103" s="33"/>
      <c r="W3103" s="33"/>
      <c r="X3103" s="33"/>
      <c r="Y3103" s="33"/>
      <c r="Z3103" s="33"/>
      <c r="AA3103" s="33"/>
      <c r="AB3103" s="33"/>
      <c r="AC3103" s="33"/>
      <c r="AD3103" s="33"/>
      <c r="AE3103" s="33"/>
      <c r="AR3103" s="170" t="s">
        <v>156</v>
      </c>
      <c r="AT3103" s="170" t="s">
        <v>152</v>
      </c>
      <c r="AU3103" s="170" t="s">
        <v>157</v>
      </c>
      <c r="AY3103" s="18" t="s">
        <v>150</v>
      </c>
      <c r="BE3103" s="171">
        <f>IF(N3103="základná",J3103,0)</f>
        <v>0</v>
      </c>
      <c r="BF3103" s="171">
        <f>IF(N3103="znížená",J3103,0)</f>
        <v>0</v>
      </c>
      <c r="BG3103" s="171">
        <f>IF(N3103="zákl. prenesená",J3103,0)</f>
        <v>0</v>
      </c>
      <c r="BH3103" s="171">
        <f>IF(N3103="zníž. prenesená",J3103,0)</f>
        <v>0</v>
      </c>
      <c r="BI3103" s="171">
        <f>IF(N3103="nulová",J3103,0)</f>
        <v>0</v>
      </c>
      <c r="BJ3103" s="18" t="s">
        <v>157</v>
      </c>
      <c r="BK3103" s="172">
        <f>ROUND(I3103*H3103,3)</f>
        <v>0</v>
      </c>
      <c r="BL3103" s="18" t="s">
        <v>156</v>
      </c>
      <c r="BM3103" s="170" t="s">
        <v>3845</v>
      </c>
    </row>
    <row r="3104" spans="1:65" s="2" customFormat="1" ht="24" customHeight="1">
      <c r="A3104" s="33"/>
      <c r="B3104" s="158"/>
      <c r="C3104" s="159" t="s">
        <v>3846</v>
      </c>
      <c r="D3104" s="159" t="s">
        <v>152</v>
      </c>
      <c r="E3104" s="160" t="s">
        <v>3847</v>
      </c>
      <c r="F3104" s="161" t="s">
        <v>3848</v>
      </c>
      <c r="G3104" s="162" t="s">
        <v>1757</v>
      </c>
      <c r="H3104" s="164"/>
      <c r="I3104" s="164"/>
      <c r="J3104" s="163">
        <f>ROUND(I3104*H3104,3)</f>
        <v>0</v>
      </c>
      <c r="K3104" s="165"/>
      <c r="L3104" s="34"/>
      <c r="M3104" s="166" t="s">
        <v>1</v>
      </c>
      <c r="N3104" s="167" t="s">
        <v>42</v>
      </c>
      <c r="O3104" s="59"/>
      <c r="P3104" s="168">
        <f>O3104*H3104</f>
        <v>0</v>
      </c>
      <c r="Q3104" s="168">
        <v>0</v>
      </c>
      <c r="R3104" s="168">
        <f>Q3104*H3104</f>
        <v>0</v>
      </c>
      <c r="S3104" s="168">
        <v>0</v>
      </c>
      <c r="T3104" s="169">
        <f>S3104*H3104</f>
        <v>0</v>
      </c>
      <c r="U3104" s="33"/>
      <c r="V3104" s="33"/>
      <c r="W3104" s="33"/>
      <c r="X3104" s="33"/>
      <c r="Y3104" s="33"/>
      <c r="Z3104" s="33"/>
      <c r="AA3104" s="33"/>
      <c r="AB3104" s="33"/>
      <c r="AC3104" s="33"/>
      <c r="AD3104" s="33"/>
      <c r="AE3104" s="33"/>
      <c r="AR3104" s="170" t="s">
        <v>241</v>
      </c>
      <c r="AT3104" s="170" t="s">
        <v>152</v>
      </c>
      <c r="AU3104" s="170" t="s">
        <v>157</v>
      </c>
      <c r="AY3104" s="18" t="s">
        <v>150</v>
      </c>
      <c r="BE3104" s="171">
        <f>IF(N3104="základná",J3104,0)</f>
        <v>0</v>
      </c>
      <c r="BF3104" s="171">
        <f>IF(N3104="znížená",J3104,0)</f>
        <v>0</v>
      </c>
      <c r="BG3104" s="171">
        <f>IF(N3104="zákl. prenesená",J3104,0)</f>
        <v>0</v>
      </c>
      <c r="BH3104" s="171">
        <f>IF(N3104="zníž. prenesená",J3104,0)</f>
        <v>0</v>
      </c>
      <c r="BI3104" s="171">
        <f>IF(N3104="nulová",J3104,0)</f>
        <v>0</v>
      </c>
      <c r="BJ3104" s="18" t="s">
        <v>157</v>
      </c>
      <c r="BK3104" s="172">
        <f>ROUND(I3104*H3104,3)</f>
        <v>0</v>
      </c>
      <c r="BL3104" s="18" t="s">
        <v>241</v>
      </c>
      <c r="BM3104" s="170" t="s">
        <v>3849</v>
      </c>
    </row>
    <row r="3105" spans="1:65" s="12" customFormat="1" ht="22.9" customHeight="1">
      <c r="B3105" s="145"/>
      <c r="D3105" s="146" t="s">
        <v>75</v>
      </c>
      <c r="E3105" s="156" t="s">
        <v>3850</v>
      </c>
      <c r="F3105" s="156" t="s">
        <v>3851</v>
      </c>
      <c r="I3105" s="148"/>
      <c r="J3105" s="157">
        <f>BK3105</f>
        <v>0</v>
      </c>
      <c r="L3105" s="145"/>
      <c r="M3105" s="150"/>
      <c r="N3105" s="151"/>
      <c r="O3105" s="151"/>
      <c r="P3105" s="152">
        <f>SUM(P3106:P3154)</f>
        <v>0</v>
      </c>
      <c r="Q3105" s="151"/>
      <c r="R3105" s="152">
        <f>SUM(R3106:R3154)</f>
        <v>2.3828200000000002</v>
      </c>
      <c r="S3105" s="151"/>
      <c r="T3105" s="153">
        <f>SUM(T3106:T3154)</f>
        <v>0</v>
      </c>
      <c r="AR3105" s="146" t="s">
        <v>157</v>
      </c>
      <c r="AT3105" s="154" t="s">
        <v>75</v>
      </c>
      <c r="AU3105" s="154" t="s">
        <v>81</v>
      </c>
      <c r="AY3105" s="146" t="s">
        <v>150</v>
      </c>
      <c r="BK3105" s="155">
        <f>SUM(BK3106:BK3154)</f>
        <v>0</v>
      </c>
    </row>
    <row r="3106" spans="1:65" s="2" customFormat="1" ht="24" customHeight="1">
      <c r="A3106" s="33"/>
      <c r="B3106" s="158"/>
      <c r="C3106" s="159" t="s">
        <v>3852</v>
      </c>
      <c r="D3106" s="159" t="s">
        <v>152</v>
      </c>
      <c r="E3106" s="160" t="s">
        <v>3853</v>
      </c>
      <c r="F3106" s="161" t="s">
        <v>3854</v>
      </c>
      <c r="G3106" s="162" t="s">
        <v>350</v>
      </c>
      <c r="H3106" s="163">
        <v>76</v>
      </c>
      <c r="I3106" s="164"/>
      <c r="J3106" s="163">
        <f t="shared" ref="J3106:J3140" si="260">ROUND(I3106*H3106,3)</f>
        <v>0</v>
      </c>
      <c r="K3106" s="165"/>
      <c r="L3106" s="34"/>
      <c r="M3106" s="166" t="s">
        <v>1</v>
      </c>
      <c r="N3106" s="167" t="s">
        <v>42</v>
      </c>
      <c r="O3106" s="59"/>
      <c r="P3106" s="168">
        <f t="shared" ref="P3106:P3140" si="261">O3106*H3106</f>
        <v>0</v>
      </c>
      <c r="Q3106" s="168">
        <v>0</v>
      </c>
      <c r="R3106" s="168">
        <f t="shared" ref="R3106:R3140" si="262">Q3106*H3106</f>
        <v>0</v>
      </c>
      <c r="S3106" s="168">
        <v>0</v>
      </c>
      <c r="T3106" s="169">
        <f t="shared" ref="T3106:T3140" si="263">S3106*H3106</f>
        <v>0</v>
      </c>
      <c r="U3106" s="33"/>
      <c r="V3106" s="33"/>
      <c r="W3106" s="33"/>
      <c r="X3106" s="33"/>
      <c r="Y3106" s="33"/>
      <c r="Z3106" s="33"/>
      <c r="AA3106" s="33"/>
      <c r="AB3106" s="33"/>
      <c r="AC3106" s="33"/>
      <c r="AD3106" s="33"/>
      <c r="AE3106" s="33"/>
      <c r="AR3106" s="170" t="s">
        <v>241</v>
      </c>
      <c r="AT3106" s="170" t="s">
        <v>152</v>
      </c>
      <c r="AU3106" s="170" t="s">
        <v>157</v>
      </c>
      <c r="AY3106" s="18" t="s">
        <v>150</v>
      </c>
      <c r="BE3106" s="171">
        <f t="shared" ref="BE3106:BE3140" si="264">IF(N3106="základná",J3106,0)</f>
        <v>0</v>
      </c>
      <c r="BF3106" s="171">
        <f t="shared" ref="BF3106:BF3140" si="265">IF(N3106="znížená",J3106,0)</f>
        <v>0</v>
      </c>
      <c r="BG3106" s="171">
        <f t="shared" ref="BG3106:BG3140" si="266">IF(N3106="zákl. prenesená",J3106,0)</f>
        <v>0</v>
      </c>
      <c r="BH3106" s="171">
        <f t="shared" ref="BH3106:BH3140" si="267">IF(N3106="zníž. prenesená",J3106,0)</f>
        <v>0</v>
      </c>
      <c r="BI3106" s="171">
        <f t="shared" ref="BI3106:BI3140" si="268">IF(N3106="nulová",J3106,0)</f>
        <v>0</v>
      </c>
      <c r="BJ3106" s="18" t="s">
        <v>157</v>
      </c>
      <c r="BK3106" s="172">
        <f t="shared" ref="BK3106:BK3140" si="269">ROUND(I3106*H3106,3)</f>
        <v>0</v>
      </c>
      <c r="BL3106" s="18" t="s">
        <v>241</v>
      </c>
      <c r="BM3106" s="170" t="s">
        <v>3855</v>
      </c>
    </row>
    <row r="3107" spans="1:65" s="2" customFormat="1" ht="48" customHeight="1">
      <c r="A3107" s="33"/>
      <c r="B3107" s="158"/>
      <c r="C3107" s="205" t="s">
        <v>3856</v>
      </c>
      <c r="D3107" s="205" t="s">
        <v>368</v>
      </c>
      <c r="E3107" s="206" t="s">
        <v>3857</v>
      </c>
      <c r="F3107" s="207" t="s">
        <v>3858</v>
      </c>
      <c r="G3107" s="208" t="s">
        <v>350</v>
      </c>
      <c r="H3107" s="209">
        <v>1</v>
      </c>
      <c r="I3107" s="210"/>
      <c r="J3107" s="209">
        <f t="shared" si="260"/>
        <v>0</v>
      </c>
      <c r="K3107" s="211"/>
      <c r="L3107" s="212"/>
      <c r="M3107" s="213" t="s">
        <v>1</v>
      </c>
      <c r="N3107" s="214" t="s">
        <v>42</v>
      </c>
      <c r="O3107" s="59"/>
      <c r="P3107" s="168">
        <f t="shared" si="261"/>
        <v>0</v>
      </c>
      <c r="Q3107" s="168">
        <v>1.55E-2</v>
      </c>
      <c r="R3107" s="168">
        <f t="shared" si="262"/>
        <v>1.55E-2</v>
      </c>
      <c r="S3107" s="168">
        <v>0</v>
      </c>
      <c r="T3107" s="169">
        <f t="shared" si="263"/>
        <v>0</v>
      </c>
      <c r="U3107" s="33"/>
      <c r="V3107" s="33"/>
      <c r="W3107" s="33"/>
      <c r="X3107" s="33"/>
      <c r="Y3107" s="33"/>
      <c r="Z3107" s="33"/>
      <c r="AA3107" s="33"/>
      <c r="AB3107" s="33"/>
      <c r="AC3107" s="33"/>
      <c r="AD3107" s="33"/>
      <c r="AE3107" s="33"/>
      <c r="AR3107" s="170" t="s">
        <v>189</v>
      </c>
      <c r="AT3107" s="170" t="s">
        <v>368</v>
      </c>
      <c r="AU3107" s="170" t="s">
        <v>157</v>
      </c>
      <c r="AY3107" s="18" t="s">
        <v>150</v>
      </c>
      <c r="BE3107" s="171">
        <f t="shared" si="264"/>
        <v>0</v>
      </c>
      <c r="BF3107" s="171">
        <f t="shared" si="265"/>
        <v>0</v>
      </c>
      <c r="BG3107" s="171">
        <f t="shared" si="266"/>
        <v>0</v>
      </c>
      <c r="BH3107" s="171">
        <f t="shared" si="267"/>
        <v>0</v>
      </c>
      <c r="BI3107" s="171">
        <f t="shared" si="268"/>
        <v>0</v>
      </c>
      <c r="BJ3107" s="18" t="s">
        <v>157</v>
      </c>
      <c r="BK3107" s="172">
        <f t="shared" si="269"/>
        <v>0</v>
      </c>
      <c r="BL3107" s="18" t="s">
        <v>156</v>
      </c>
      <c r="BM3107" s="170" t="s">
        <v>3859</v>
      </c>
    </row>
    <row r="3108" spans="1:65" s="2" customFormat="1" ht="48" customHeight="1">
      <c r="A3108" s="33"/>
      <c r="B3108" s="158"/>
      <c r="C3108" s="205" t="s">
        <v>3860</v>
      </c>
      <c r="D3108" s="205" t="s">
        <v>368</v>
      </c>
      <c r="E3108" s="206" t="s">
        <v>3861</v>
      </c>
      <c r="F3108" s="207" t="s">
        <v>3862</v>
      </c>
      <c r="G3108" s="208" t="s">
        <v>350</v>
      </c>
      <c r="H3108" s="209">
        <v>1</v>
      </c>
      <c r="I3108" s="210"/>
      <c r="J3108" s="209">
        <f t="shared" si="260"/>
        <v>0</v>
      </c>
      <c r="K3108" s="211"/>
      <c r="L3108" s="212"/>
      <c r="M3108" s="213" t="s">
        <v>1</v>
      </c>
      <c r="N3108" s="214" t="s">
        <v>42</v>
      </c>
      <c r="O3108" s="59"/>
      <c r="P3108" s="168">
        <f t="shared" si="261"/>
        <v>0</v>
      </c>
      <c r="Q3108" s="168">
        <v>1.55E-2</v>
      </c>
      <c r="R3108" s="168">
        <f t="shared" si="262"/>
        <v>1.55E-2</v>
      </c>
      <c r="S3108" s="168">
        <v>0</v>
      </c>
      <c r="T3108" s="169">
        <f t="shared" si="263"/>
        <v>0</v>
      </c>
      <c r="U3108" s="33"/>
      <c r="V3108" s="33"/>
      <c r="W3108" s="33"/>
      <c r="X3108" s="33"/>
      <c r="Y3108" s="33"/>
      <c r="Z3108" s="33"/>
      <c r="AA3108" s="33"/>
      <c r="AB3108" s="33"/>
      <c r="AC3108" s="33"/>
      <c r="AD3108" s="33"/>
      <c r="AE3108" s="33"/>
      <c r="AR3108" s="170" t="s">
        <v>189</v>
      </c>
      <c r="AT3108" s="170" t="s">
        <v>368</v>
      </c>
      <c r="AU3108" s="170" t="s">
        <v>157</v>
      </c>
      <c r="AY3108" s="18" t="s">
        <v>150</v>
      </c>
      <c r="BE3108" s="171">
        <f t="shared" si="264"/>
        <v>0</v>
      </c>
      <c r="BF3108" s="171">
        <f t="shared" si="265"/>
        <v>0</v>
      </c>
      <c r="BG3108" s="171">
        <f t="shared" si="266"/>
        <v>0</v>
      </c>
      <c r="BH3108" s="171">
        <f t="shared" si="267"/>
        <v>0</v>
      </c>
      <c r="BI3108" s="171">
        <f t="shared" si="268"/>
        <v>0</v>
      </c>
      <c r="BJ3108" s="18" t="s">
        <v>157</v>
      </c>
      <c r="BK3108" s="172">
        <f t="shared" si="269"/>
        <v>0</v>
      </c>
      <c r="BL3108" s="18" t="s">
        <v>156</v>
      </c>
      <c r="BM3108" s="170" t="s">
        <v>3863</v>
      </c>
    </row>
    <row r="3109" spans="1:65" s="2" customFormat="1" ht="48" customHeight="1">
      <c r="A3109" s="33"/>
      <c r="B3109" s="158"/>
      <c r="C3109" s="205" t="s">
        <v>3864</v>
      </c>
      <c r="D3109" s="205" t="s">
        <v>368</v>
      </c>
      <c r="E3109" s="206" t="s">
        <v>3865</v>
      </c>
      <c r="F3109" s="207" t="s">
        <v>3866</v>
      </c>
      <c r="G3109" s="208" t="s">
        <v>350</v>
      </c>
      <c r="H3109" s="209">
        <v>2</v>
      </c>
      <c r="I3109" s="210"/>
      <c r="J3109" s="209">
        <f t="shared" si="260"/>
        <v>0</v>
      </c>
      <c r="K3109" s="211"/>
      <c r="L3109" s="212"/>
      <c r="M3109" s="213" t="s">
        <v>1</v>
      </c>
      <c r="N3109" s="214" t="s">
        <v>42</v>
      </c>
      <c r="O3109" s="59"/>
      <c r="P3109" s="168">
        <f t="shared" si="261"/>
        <v>0</v>
      </c>
      <c r="Q3109" s="168">
        <v>1.55E-2</v>
      </c>
      <c r="R3109" s="168">
        <f t="shared" si="262"/>
        <v>3.1E-2</v>
      </c>
      <c r="S3109" s="168">
        <v>0</v>
      </c>
      <c r="T3109" s="169">
        <f t="shared" si="263"/>
        <v>0</v>
      </c>
      <c r="U3109" s="33"/>
      <c r="V3109" s="33"/>
      <c r="W3109" s="33"/>
      <c r="X3109" s="33"/>
      <c r="Y3109" s="33"/>
      <c r="Z3109" s="33"/>
      <c r="AA3109" s="33"/>
      <c r="AB3109" s="33"/>
      <c r="AC3109" s="33"/>
      <c r="AD3109" s="33"/>
      <c r="AE3109" s="33"/>
      <c r="AR3109" s="170" t="s">
        <v>189</v>
      </c>
      <c r="AT3109" s="170" t="s">
        <v>368</v>
      </c>
      <c r="AU3109" s="170" t="s">
        <v>157</v>
      </c>
      <c r="AY3109" s="18" t="s">
        <v>150</v>
      </c>
      <c r="BE3109" s="171">
        <f t="shared" si="264"/>
        <v>0</v>
      </c>
      <c r="BF3109" s="171">
        <f t="shared" si="265"/>
        <v>0</v>
      </c>
      <c r="BG3109" s="171">
        <f t="shared" si="266"/>
        <v>0</v>
      </c>
      <c r="BH3109" s="171">
        <f t="shared" si="267"/>
        <v>0</v>
      </c>
      <c r="BI3109" s="171">
        <f t="shared" si="268"/>
        <v>0</v>
      </c>
      <c r="BJ3109" s="18" t="s">
        <v>157</v>
      </c>
      <c r="BK3109" s="172">
        <f t="shared" si="269"/>
        <v>0</v>
      </c>
      <c r="BL3109" s="18" t="s">
        <v>156</v>
      </c>
      <c r="BM3109" s="170" t="s">
        <v>3867</v>
      </c>
    </row>
    <row r="3110" spans="1:65" s="2" customFormat="1" ht="48" customHeight="1">
      <c r="A3110" s="33"/>
      <c r="B3110" s="158"/>
      <c r="C3110" s="205" t="s">
        <v>3868</v>
      </c>
      <c r="D3110" s="205" t="s">
        <v>368</v>
      </c>
      <c r="E3110" s="206" t="s">
        <v>3869</v>
      </c>
      <c r="F3110" s="207" t="s">
        <v>3870</v>
      </c>
      <c r="G3110" s="208" t="s">
        <v>350</v>
      </c>
      <c r="H3110" s="209">
        <v>1</v>
      </c>
      <c r="I3110" s="210"/>
      <c r="J3110" s="209">
        <f t="shared" si="260"/>
        <v>0</v>
      </c>
      <c r="K3110" s="211"/>
      <c r="L3110" s="212"/>
      <c r="M3110" s="213" t="s">
        <v>1</v>
      </c>
      <c r="N3110" s="214" t="s">
        <v>42</v>
      </c>
      <c r="O3110" s="59"/>
      <c r="P3110" s="168">
        <f t="shared" si="261"/>
        <v>0</v>
      </c>
      <c r="Q3110" s="168">
        <v>1.55E-2</v>
      </c>
      <c r="R3110" s="168">
        <f t="shared" si="262"/>
        <v>1.55E-2</v>
      </c>
      <c r="S3110" s="168">
        <v>0</v>
      </c>
      <c r="T3110" s="169">
        <f t="shared" si="263"/>
        <v>0</v>
      </c>
      <c r="U3110" s="33"/>
      <c r="V3110" s="33"/>
      <c r="W3110" s="33"/>
      <c r="X3110" s="33"/>
      <c r="Y3110" s="33"/>
      <c r="Z3110" s="33"/>
      <c r="AA3110" s="33"/>
      <c r="AB3110" s="33"/>
      <c r="AC3110" s="33"/>
      <c r="AD3110" s="33"/>
      <c r="AE3110" s="33"/>
      <c r="AR3110" s="170" t="s">
        <v>189</v>
      </c>
      <c r="AT3110" s="170" t="s">
        <v>368</v>
      </c>
      <c r="AU3110" s="170" t="s">
        <v>157</v>
      </c>
      <c r="AY3110" s="18" t="s">
        <v>150</v>
      </c>
      <c r="BE3110" s="171">
        <f t="shared" si="264"/>
        <v>0</v>
      </c>
      <c r="BF3110" s="171">
        <f t="shared" si="265"/>
        <v>0</v>
      </c>
      <c r="BG3110" s="171">
        <f t="shared" si="266"/>
        <v>0</v>
      </c>
      <c r="BH3110" s="171">
        <f t="shared" si="267"/>
        <v>0</v>
      </c>
      <c r="BI3110" s="171">
        <f t="shared" si="268"/>
        <v>0</v>
      </c>
      <c r="BJ3110" s="18" t="s">
        <v>157</v>
      </c>
      <c r="BK3110" s="172">
        <f t="shared" si="269"/>
        <v>0</v>
      </c>
      <c r="BL3110" s="18" t="s">
        <v>156</v>
      </c>
      <c r="BM3110" s="170" t="s">
        <v>3871</v>
      </c>
    </row>
    <row r="3111" spans="1:65" s="2" customFormat="1" ht="48" customHeight="1">
      <c r="A3111" s="33"/>
      <c r="B3111" s="158"/>
      <c r="C3111" s="205" t="s">
        <v>3872</v>
      </c>
      <c r="D3111" s="205" t="s">
        <v>368</v>
      </c>
      <c r="E3111" s="206" t="s">
        <v>3873</v>
      </c>
      <c r="F3111" s="207" t="s">
        <v>3874</v>
      </c>
      <c r="G3111" s="208" t="s">
        <v>350</v>
      </c>
      <c r="H3111" s="209">
        <v>64</v>
      </c>
      <c r="I3111" s="210"/>
      <c r="J3111" s="209">
        <f t="shared" si="260"/>
        <v>0</v>
      </c>
      <c r="K3111" s="211"/>
      <c r="L3111" s="212"/>
      <c r="M3111" s="213" t="s">
        <v>1</v>
      </c>
      <c r="N3111" s="214" t="s">
        <v>42</v>
      </c>
      <c r="O3111" s="59"/>
      <c r="P3111" s="168">
        <f t="shared" si="261"/>
        <v>0</v>
      </c>
      <c r="Q3111" s="168">
        <v>1.55E-2</v>
      </c>
      <c r="R3111" s="168">
        <f t="shared" si="262"/>
        <v>0.99199999999999999</v>
      </c>
      <c r="S3111" s="168">
        <v>0</v>
      </c>
      <c r="T3111" s="169">
        <f t="shared" si="263"/>
        <v>0</v>
      </c>
      <c r="U3111" s="33"/>
      <c r="V3111" s="33"/>
      <c r="W3111" s="33"/>
      <c r="X3111" s="33"/>
      <c r="Y3111" s="33"/>
      <c r="Z3111" s="33"/>
      <c r="AA3111" s="33"/>
      <c r="AB3111" s="33"/>
      <c r="AC3111" s="33"/>
      <c r="AD3111" s="33"/>
      <c r="AE3111" s="33"/>
      <c r="AR3111" s="170" t="s">
        <v>189</v>
      </c>
      <c r="AT3111" s="170" t="s">
        <v>368</v>
      </c>
      <c r="AU3111" s="170" t="s">
        <v>157</v>
      </c>
      <c r="AY3111" s="18" t="s">
        <v>150</v>
      </c>
      <c r="BE3111" s="171">
        <f t="shared" si="264"/>
        <v>0</v>
      </c>
      <c r="BF3111" s="171">
        <f t="shared" si="265"/>
        <v>0</v>
      </c>
      <c r="BG3111" s="171">
        <f t="shared" si="266"/>
        <v>0</v>
      </c>
      <c r="BH3111" s="171">
        <f t="shared" si="267"/>
        <v>0</v>
      </c>
      <c r="BI3111" s="171">
        <f t="shared" si="268"/>
        <v>0</v>
      </c>
      <c r="BJ3111" s="18" t="s">
        <v>157</v>
      </c>
      <c r="BK3111" s="172">
        <f t="shared" si="269"/>
        <v>0</v>
      </c>
      <c r="BL3111" s="18" t="s">
        <v>156</v>
      </c>
      <c r="BM3111" s="170" t="s">
        <v>3875</v>
      </c>
    </row>
    <row r="3112" spans="1:65" s="2" customFormat="1" ht="48" customHeight="1">
      <c r="A3112" s="33"/>
      <c r="B3112" s="158"/>
      <c r="C3112" s="205" t="s">
        <v>3876</v>
      </c>
      <c r="D3112" s="205" t="s">
        <v>368</v>
      </c>
      <c r="E3112" s="206" t="s">
        <v>3877</v>
      </c>
      <c r="F3112" s="207" t="s">
        <v>3878</v>
      </c>
      <c r="G3112" s="208" t="s">
        <v>350</v>
      </c>
      <c r="H3112" s="209">
        <v>4</v>
      </c>
      <c r="I3112" s="210"/>
      <c r="J3112" s="209">
        <f t="shared" si="260"/>
        <v>0</v>
      </c>
      <c r="K3112" s="211"/>
      <c r="L3112" s="212"/>
      <c r="M3112" s="213" t="s">
        <v>1</v>
      </c>
      <c r="N3112" s="214" t="s">
        <v>42</v>
      </c>
      <c r="O3112" s="59"/>
      <c r="P3112" s="168">
        <f t="shared" si="261"/>
        <v>0</v>
      </c>
      <c r="Q3112" s="168">
        <v>1.55E-2</v>
      </c>
      <c r="R3112" s="168">
        <f t="shared" si="262"/>
        <v>6.2E-2</v>
      </c>
      <c r="S3112" s="168">
        <v>0</v>
      </c>
      <c r="T3112" s="169">
        <f t="shared" si="263"/>
        <v>0</v>
      </c>
      <c r="U3112" s="33"/>
      <c r="V3112" s="33"/>
      <c r="W3112" s="33"/>
      <c r="X3112" s="33"/>
      <c r="Y3112" s="33"/>
      <c r="Z3112" s="33"/>
      <c r="AA3112" s="33"/>
      <c r="AB3112" s="33"/>
      <c r="AC3112" s="33"/>
      <c r="AD3112" s="33"/>
      <c r="AE3112" s="33"/>
      <c r="AR3112" s="170" t="s">
        <v>189</v>
      </c>
      <c r="AT3112" s="170" t="s">
        <v>368</v>
      </c>
      <c r="AU3112" s="170" t="s">
        <v>157</v>
      </c>
      <c r="AY3112" s="18" t="s">
        <v>150</v>
      </c>
      <c r="BE3112" s="171">
        <f t="shared" si="264"/>
        <v>0</v>
      </c>
      <c r="BF3112" s="171">
        <f t="shared" si="265"/>
        <v>0</v>
      </c>
      <c r="BG3112" s="171">
        <f t="shared" si="266"/>
        <v>0</v>
      </c>
      <c r="BH3112" s="171">
        <f t="shared" si="267"/>
        <v>0</v>
      </c>
      <c r="BI3112" s="171">
        <f t="shared" si="268"/>
        <v>0</v>
      </c>
      <c r="BJ3112" s="18" t="s">
        <v>157</v>
      </c>
      <c r="BK3112" s="172">
        <f t="shared" si="269"/>
        <v>0</v>
      </c>
      <c r="BL3112" s="18" t="s">
        <v>156</v>
      </c>
      <c r="BM3112" s="170" t="s">
        <v>3879</v>
      </c>
    </row>
    <row r="3113" spans="1:65" s="2" customFormat="1" ht="48" customHeight="1">
      <c r="A3113" s="33"/>
      <c r="B3113" s="158"/>
      <c r="C3113" s="205" t="s">
        <v>3880</v>
      </c>
      <c r="D3113" s="205" t="s">
        <v>368</v>
      </c>
      <c r="E3113" s="206" t="s">
        <v>3881</v>
      </c>
      <c r="F3113" s="207" t="s">
        <v>3882</v>
      </c>
      <c r="G3113" s="208" t="s">
        <v>350</v>
      </c>
      <c r="H3113" s="209">
        <v>1</v>
      </c>
      <c r="I3113" s="210"/>
      <c r="J3113" s="209">
        <f t="shared" si="260"/>
        <v>0</v>
      </c>
      <c r="K3113" s="211"/>
      <c r="L3113" s="212"/>
      <c r="M3113" s="213" t="s">
        <v>1</v>
      </c>
      <c r="N3113" s="214" t="s">
        <v>42</v>
      </c>
      <c r="O3113" s="59"/>
      <c r="P3113" s="168">
        <f t="shared" si="261"/>
        <v>0</v>
      </c>
      <c r="Q3113" s="168">
        <v>1.55E-2</v>
      </c>
      <c r="R3113" s="168">
        <f t="shared" si="262"/>
        <v>1.55E-2</v>
      </c>
      <c r="S3113" s="168">
        <v>0</v>
      </c>
      <c r="T3113" s="169">
        <f t="shared" si="263"/>
        <v>0</v>
      </c>
      <c r="U3113" s="33"/>
      <c r="V3113" s="33"/>
      <c r="W3113" s="33"/>
      <c r="X3113" s="33"/>
      <c r="Y3113" s="33"/>
      <c r="Z3113" s="33"/>
      <c r="AA3113" s="33"/>
      <c r="AB3113" s="33"/>
      <c r="AC3113" s="33"/>
      <c r="AD3113" s="33"/>
      <c r="AE3113" s="33"/>
      <c r="AR3113" s="170" t="s">
        <v>189</v>
      </c>
      <c r="AT3113" s="170" t="s">
        <v>368</v>
      </c>
      <c r="AU3113" s="170" t="s">
        <v>157</v>
      </c>
      <c r="AY3113" s="18" t="s">
        <v>150</v>
      </c>
      <c r="BE3113" s="171">
        <f t="shared" si="264"/>
        <v>0</v>
      </c>
      <c r="BF3113" s="171">
        <f t="shared" si="265"/>
        <v>0</v>
      </c>
      <c r="BG3113" s="171">
        <f t="shared" si="266"/>
        <v>0</v>
      </c>
      <c r="BH3113" s="171">
        <f t="shared" si="267"/>
        <v>0</v>
      </c>
      <c r="BI3113" s="171">
        <f t="shared" si="268"/>
        <v>0</v>
      </c>
      <c r="BJ3113" s="18" t="s">
        <v>157</v>
      </c>
      <c r="BK3113" s="172">
        <f t="shared" si="269"/>
        <v>0</v>
      </c>
      <c r="BL3113" s="18" t="s">
        <v>156</v>
      </c>
      <c r="BM3113" s="170" t="s">
        <v>3883</v>
      </c>
    </row>
    <row r="3114" spans="1:65" s="2" customFormat="1" ht="48" customHeight="1">
      <c r="A3114" s="33"/>
      <c r="B3114" s="158"/>
      <c r="C3114" s="205" t="s">
        <v>3884</v>
      </c>
      <c r="D3114" s="205" t="s">
        <v>368</v>
      </c>
      <c r="E3114" s="206" t="s">
        <v>3885</v>
      </c>
      <c r="F3114" s="207" t="s">
        <v>3886</v>
      </c>
      <c r="G3114" s="208" t="s">
        <v>350</v>
      </c>
      <c r="H3114" s="209">
        <v>1</v>
      </c>
      <c r="I3114" s="210"/>
      <c r="J3114" s="209">
        <f t="shared" si="260"/>
        <v>0</v>
      </c>
      <c r="K3114" s="211"/>
      <c r="L3114" s="212"/>
      <c r="M3114" s="213" t="s">
        <v>1</v>
      </c>
      <c r="N3114" s="214" t="s">
        <v>42</v>
      </c>
      <c r="O3114" s="59"/>
      <c r="P3114" s="168">
        <f t="shared" si="261"/>
        <v>0</v>
      </c>
      <c r="Q3114" s="168">
        <v>1.55E-2</v>
      </c>
      <c r="R3114" s="168">
        <f t="shared" si="262"/>
        <v>1.55E-2</v>
      </c>
      <c r="S3114" s="168">
        <v>0</v>
      </c>
      <c r="T3114" s="169">
        <f t="shared" si="263"/>
        <v>0</v>
      </c>
      <c r="U3114" s="33"/>
      <c r="V3114" s="33"/>
      <c r="W3114" s="33"/>
      <c r="X3114" s="33"/>
      <c r="Y3114" s="33"/>
      <c r="Z3114" s="33"/>
      <c r="AA3114" s="33"/>
      <c r="AB3114" s="33"/>
      <c r="AC3114" s="33"/>
      <c r="AD3114" s="33"/>
      <c r="AE3114" s="33"/>
      <c r="AR3114" s="170" t="s">
        <v>189</v>
      </c>
      <c r="AT3114" s="170" t="s">
        <v>368</v>
      </c>
      <c r="AU3114" s="170" t="s">
        <v>157</v>
      </c>
      <c r="AY3114" s="18" t="s">
        <v>150</v>
      </c>
      <c r="BE3114" s="171">
        <f t="shared" si="264"/>
        <v>0</v>
      </c>
      <c r="BF3114" s="171">
        <f t="shared" si="265"/>
        <v>0</v>
      </c>
      <c r="BG3114" s="171">
        <f t="shared" si="266"/>
        <v>0</v>
      </c>
      <c r="BH3114" s="171">
        <f t="shared" si="267"/>
        <v>0</v>
      </c>
      <c r="BI3114" s="171">
        <f t="shared" si="268"/>
        <v>0</v>
      </c>
      <c r="BJ3114" s="18" t="s">
        <v>157</v>
      </c>
      <c r="BK3114" s="172">
        <f t="shared" si="269"/>
        <v>0</v>
      </c>
      <c r="BL3114" s="18" t="s">
        <v>156</v>
      </c>
      <c r="BM3114" s="170" t="s">
        <v>3887</v>
      </c>
    </row>
    <row r="3115" spans="1:65" s="2" customFormat="1" ht="48" customHeight="1">
      <c r="A3115" s="33"/>
      <c r="B3115" s="158"/>
      <c r="C3115" s="205" t="s">
        <v>3888</v>
      </c>
      <c r="D3115" s="205" t="s">
        <v>368</v>
      </c>
      <c r="E3115" s="206" t="s">
        <v>3889</v>
      </c>
      <c r="F3115" s="207" t="s">
        <v>3890</v>
      </c>
      <c r="G3115" s="208" t="s">
        <v>350</v>
      </c>
      <c r="H3115" s="209">
        <v>1</v>
      </c>
      <c r="I3115" s="210"/>
      <c r="J3115" s="209">
        <f t="shared" si="260"/>
        <v>0</v>
      </c>
      <c r="K3115" s="211"/>
      <c r="L3115" s="212"/>
      <c r="M3115" s="213" t="s">
        <v>1</v>
      </c>
      <c r="N3115" s="214" t="s">
        <v>42</v>
      </c>
      <c r="O3115" s="59"/>
      <c r="P3115" s="168">
        <f t="shared" si="261"/>
        <v>0</v>
      </c>
      <c r="Q3115" s="168">
        <v>1.55E-2</v>
      </c>
      <c r="R3115" s="168">
        <f t="shared" si="262"/>
        <v>1.55E-2</v>
      </c>
      <c r="S3115" s="168">
        <v>0</v>
      </c>
      <c r="T3115" s="169">
        <f t="shared" si="263"/>
        <v>0</v>
      </c>
      <c r="U3115" s="33"/>
      <c r="V3115" s="33"/>
      <c r="W3115" s="33"/>
      <c r="X3115" s="33"/>
      <c r="Y3115" s="33"/>
      <c r="Z3115" s="33"/>
      <c r="AA3115" s="33"/>
      <c r="AB3115" s="33"/>
      <c r="AC3115" s="33"/>
      <c r="AD3115" s="33"/>
      <c r="AE3115" s="33"/>
      <c r="AR3115" s="170" t="s">
        <v>189</v>
      </c>
      <c r="AT3115" s="170" t="s">
        <v>368</v>
      </c>
      <c r="AU3115" s="170" t="s">
        <v>157</v>
      </c>
      <c r="AY3115" s="18" t="s">
        <v>150</v>
      </c>
      <c r="BE3115" s="171">
        <f t="shared" si="264"/>
        <v>0</v>
      </c>
      <c r="BF3115" s="171">
        <f t="shared" si="265"/>
        <v>0</v>
      </c>
      <c r="BG3115" s="171">
        <f t="shared" si="266"/>
        <v>0</v>
      </c>
      <c r="BH3115" s="171">
        <f t="shared" si="267"/>
        <v>0</v>
      </c>
      <c r="BI3115" s="171">
        <f t="shared" si="268"/>
        <v>0</v>
      </c>
      <c r="BJ3115" s="18" t="s">
        <v>157</v>
      </c>
      <c r="BK3115" s="172">
        <f t="shared" si="269"/>
        <v>0</v>
      </c>
      <c r="BL3115" s="18" t="s">
        <v>156</v>
      </c>
      <c r="BM3115" s="170" t="s">
        <v>3891</v>
      </c>
    </row>
    <row r="3116" spans="1:65" s="2" customFormat="1" ht="24" customHeight="1">
      <c r="A3116" s="33"/>
      <c r="B3116" s="158"/>
      <c r="C3116" s="159" t="s">
        <v>3892</v>
      </c>
      <c r="D3116" s="159" t="s">
        <v>152</v>
      </c>
      <c r="E3116" s="160" t="s">
        <v>3893</v>
      </c>
      <c r="F3116" s="161" t="s">
        <v>3894</v>
      </c>
      <c r="G3116" s="162" t="s">
        <v>350</v>
      </c>
      <c r="H3116" s="163">
        <v>1</v>
      </c>
      <c r="I3116" s="164"/>
      <c r="J3116" s="163">
        <f t="shared" si="260"/>
        <v>0</v>
      </c>
      <c r="K3116" s="165"/>
      <c r="L3116" s="34"/>
      <c r="M3116" s="166" t="s">
        <v>1</v>
      </c>
      <c r="N3116" s="167" t="s">
        <v>42</v>
      </c>
      <c r="O3116" s="59"/>
      <c r="P3116" s="168">
        <f t="shared" si="261"/>
        <v>0</v>
      </c>
      <c r="Q3116" s="168">
        <v>0</v>
      </c>
      <c r="R3116" s="168">
        <f t="shared" si="262"/>
        <v>0</v>
      </c>
      <c r="S3116" s="168">
        <v>0</v>
      </c>
      <c r="T3116" s="169">
        <f t="shared" si="263"/>
        <v>0</v>
      </c>
      <c r="U3116" s="33"/>
      <c r="V3116" s="33"/>
      <c r="W3116" s="33"/>
      <c r="X3116" s="33"/>
      <c r="Y3116" s="33"/>
      <c r="Z3116" s="33"/>
      <c r="AA3116" s="33"/>
      <c r="AB3116" s="33"/>
      <c r="AC3116" s="33"/>
      <c r="AD3116" s="33"/>
      <c r="AE3116" s="33"/>
      <c r="AR3116" s="170" t="s">
        <v>241</v>
      </c>
      <c r="AT3116" s="170" t="s">
        <v>152</v>
      </c>
      <c r="AU3116" s="170" t="s">
        <v>157</v>
      </c>
      <c r="AY3116" s="18" t="s">
        <v>150</v>
      </c>
      <c r="BE3116" s="171">
        <f t="shared" si="264"/>
        <v>0</v>
      </c>
      <c r="BF3116" s="171">
        <f t="shared" si="265"/>
        <v>0</v>
      </c>
      <c r="BG3116" s="171">
        <f t="shared" si="266"/>
        <v>0</v>
      </c>
      <c r="BH3116" s="171">
        <f t="shared" si="267"/>
        <v>0</v>
      </c>
      <c r="BI3116" s="171">
        <f t="shared" si="268"/>
        <v>0</v>
      </c>
      <c r="BJ3116" s="18" t="s">
        <v>157</v>
      </c>
      <c r="BK3116" s="172">
        <f t="shared" si="269"/>
        <v>0</v>
      </c>
      <c r="BL3116" s="18" t="s">
        <v>241</v>
      </c>
      <c r="BM3116" s="170" t="s">
        <v>3895</v>
      </c>
    </row>
    <row r="3117" spans="1:65" s="2" customFormat="1" ht="48" customHeight="1">
      <c r="A3117" s="33"/>
      <c r="B3117" s="158"/>
      <c r="C3117" s="205" t="s">
        <v>3896</v>
      </c>
      <c r="D3117" s="205" t="s">
        <v>368</v>
      </c>
      <c r="E3117" s="206" t="s">
        <v>3897</v>
      </c>
      <c r="F3117" s="207" t="s">
        <v>3898</v>
      </c>
      <c r="G3117" s="208" t="s">
        <v>350</v>
      </c>
      <c r="H3117" s="209">
        <v>1</v>
      </c>
      <c r="I3117" s="210"/>
      <c r="J3117" s="209">
        <f t="shared" si="260"/>
        <v>0</v>
      </c>
      <c r="K3117" s="211"/>
      <c r="L3117" s="212"/>
      <c r="M3117" s="213" t="s">
        <v>1</v>
      </c>
      <c r="N3117" s="214" t="s">
        <v>42</v>
      </c>
      <c r="O3117" s="59"/>
      <c r="P3117" s="168">
        <f t="shared" si="261"/>
        <v>0</v>
      </c>
      <c r="Q3117" s="168">
        <v>1.55E-2</v>
      </c>
      <c r="R3117" s="168">
        <f t="shared" si="262"/>
        <v>1.55E-2</v>
      </c>
      <c r="S3117" s="168">
        <v>0</v>
      </c>
      <c r="T3117" s="169">
        <f t="shared" si="263"/>
        <v>0</v>
      </c>
      <c r="U3117" s="33"/>
      <c r="V3117" s="33"/>
      <c r="W3117" s="33"/>
      <c r="X3117" s="33"/>
      <c r="Y3117" s="33"/>
      <c r="Z3117" s="33"/>
      <c r="AA3117" s="33"/>
      <c r="AB3117" s="33"/>
      <c r="AC3117" s="33"/>
      <c r="AD3117" s="33"/>
      <c r="AE3117" s="33"/>
      <c r="AR3117" s="170" t="s">
        <v>189</v>
      </c>
      <c r="AT3117" s="170" t="s">
        <v>368</v>
      </c>
      <c r="AU3117" s="170" t="s">
        <v>157</v>
      </c>
      <c r="AY3117" s="18" t="s">
        <v>150</v>
      </c>
      <c r="BE3117" s="171">
        <f t="shared" si="264"/>
        <v>0</v>
      </c>
      <c r="BF3117" s="171">
        <f t="shared" si="265"/>
        <v>0</v>
      </c>
      <c r="BG3117" s="171">
        <f t="shared" si="266"/>
        <v>0</v>
      </c>
      <c r="BH3117" s="171">
        <f t="shared" si="267"/>
        <v>0</v>
      </c>
      <c r="BI3117" s="171">
        <f t="shared" si="268"/>
        <v>0</v>
      </c>
      <c r="BJ3117" s="18" t="s">
        <v>157</v>
      </c>
      <c r="BK3117" s="172">
        <f t="shared" si="269"/>
        <v>0</v>
      </c>
      <c r="BL3117" s="18" t="s">
        <v>156</v>
      </c>
      <c r="BM3117" s="170" t="s">
        <v>3899</v>
      </c>
    </row>
    <row r="3118" spans="1:65" s="2" customFormat="1" ht="24" customHeight="1">
      <c r="A3118" s="33"/>
      <c r="B3118" s="158"/>
      <c r="C3118" s="159" t="s">
        <v>3900</v>
      </c>
      <c r="D3118" s="159" t="s">
        <v>152</v>
      </c>
      <c r="E3118" s="160" t="s">
        <v>3901</v>
      </c>
      <c r="F3118" s="161" t="s">
        <v>3902</v>
      </c>
      <c r="G3118" s="162" t="s">
        <v>350</v>
      </c>
      <c r="H3118" s="163">
        <v>16</v>
      </c>
      <c r="I3118" s="164"/>
      <c r="J3118" s="163">
        <f t="shared" si="260"/>
        <v>0</v>
      </c>
      <c r="K3118" s="165"/>
      <c r="L3118" s="34"/>
      <c r="M3118" s="166" t="s">
        <v>1</v>
      </c>
      <c r="N3118" s="167" t="s">
        <v>42</v>
      </c>
      <c r="O3118" s="59"/>
      <c r="P3118" s="168">
        <f t="shared" si="261"/>
        <v>0</v>
      </c>
      <c r="Q3118" s="168">
        <v>1.06E-3</v>
      </c>
      <c r="R3118" s="168">
        <f t="shared" si="262"/>
        <v>1.6959999999999999E-2</v>
      </c>
      <c r="S3118" s="168">
        <v>0</v>
      </c>
      <c r="T3118" s="169">
        <f t="shared" si="263"/>
        <v>0</v>
      </c>
      <c r="U3118" s="33"/>
      <c r="V3118" s="33"/>
      <c r="W3118" s="33"/>
      <c r="X3118" s="33"/>
      <c r="Y3118" s="33"/>
      <c r="Z3118" s="33"/>
      <c r="AA3118" s="33"/>
      <c r="AB3118" s="33"/>
      <c r="AC3118" s="33"/>
      <c r="AD3118" s="33"/>
      <c r="AE3118" s="33"/>
      <c r="AR3118" s="170" t="s">
        <v>241</v>
      </c>
      <c r="AT3118" s="170" t="s">
        <v>152</v>
      </c>
      <c r="AU3118" s="170" t="s">
        <v>157</v>
      </c>
      <c r="AY3118" s="18" t="s">
        <v>150</v>
      </c>
      <c r="BE3118" s="171">
        <f t="shared" si="264"/>
        <v>0</v>
      </c>
      <c r="BF3118" s="171">
        <f t="shared" si="265"/>
        <v>0</v>
      </c>
      <c r="BG3118" s="171">
        <f t="shared" si="266"/>
        <v>0</v>
      </c>
      <c r="BH3118" s="171">
        <f t="shared" si="267"/>
        <v>0</v>
      </c>
      <c r="BI3118" s="171">
        <f t="shared" si="268"/>
        <v>0</v>
      </c>
      <c r="BJ3118" s="18" t="s">
        <v>157</v>
      </c>
      <c r="BK3118" s="172">
        <f t="shared" si="269"/>
        <v>0</v>
      </c>
      <c r="BL3118" s="18" t="s">
        <v>241</v>
      </c>
      <c r="BM3118" s="170" t="s">
        <v>3903</v>
      </c>
    </row>
    <row r="3119" spans="1:65" s="2" customFormat="1" ht="16.5" customHeight="1">
      <c r="A3119" s="33"/>
      <c r="B3119" s="158"/>
      <c r="C3119" s="205" t="s">
        <v>3904</v>
      </c>
      <c r="D3119" s="205" t="s">
        <v>368</v>
      </c>
      <c r="E3119" s="206" t="s">
        <v>3905</v>
      </c>
      <c r="F3119" s="207" t="s">
        <v>3906</v>
      </c>
      <c r="G3119" s="208" t="s">
        <v>350</v>
      </c>
      <c r="H3119" s="209">
        <v>16</v>
      </c>
      <c r="I3119" s="210"/>
      <c r="J3119" s="209">
        <f t="shared" si="260"/>
        <v>0</v>
      </c>
      <c r="K3119" s="211"/>
      <c r="L3119" s="212"/>
      <c r="M3119" s="213" t="s">
        <v>1</v>
      </c>
      <c r="N3119" s="214" t="s">
        <v>42</v>
      </c>
      <c r="O3119" s="59"/>
      <c r="P3119" s="168">
        <f t="shared" si="261"/>
        <v>0</v>
      </c>
      <c r="Q3119" s="168">
        <v>1.7999999999999999E-2</v>
      </c>
      <c r="R3119" s="168">
        <f t="shared" si="262"/>
        <v>0.28799999999999998</v>
      </c>
      <c r="S3119" s="168">
        <v>0</v>
      </c>
      <c r="T3119" s="169">
        <f t="shared" si="263"/>
        <v>0</v>
      </c>
      <c r="U3119" s="33"/>
      <c r="V3119" s="33"/>
      <c r="W3119" s="33"/>
      <c r="X3119" s="33"/>
      <c r="Y3119" s="33"/>
      <c r="Z3119" s="33"/>
      <c r="AA3119" s="33"/>
      <c r="AB3119" s="33"/>
      <c r="AC3119" s="33"/>
      <c r="AD3119" s="33"/>
      <c r="AE3119" s="33"/>
      <c r="AR3119" s="170" t="s">
        <v>361</v>
      </c>
      <c r="AT3119" s="170" t="s">
        <v>368</v>
      </c>
      <c r="AU3119" s="170" t="s">
        <v>157</v>
      </c>
      <c r="AY3119" s="18" t="s">
        <v>150</v>
      </c>
      <c r="BE3119" s="171">
        <f t="shared" si="264"/>
        <v>0</v>
      </c>
      <c r="BF3119" s="171">
        <f t="shared" si="265"/>
        <v>0</v>
      </c>
      <c r="BG3119" s="171">
        <f t="shared" si="266"/>
        <v>0</v>
      </c>
      <c r="BH3119" s="171">
        <f t="shared" si="267"/>
        <v>0</v>
      </c>
      <c r="BI3119" s="171">
        <f t="shared" si="268"/>
        <v>0</v>
      </c>
      <c r="BJ3119" s="18" t="s">
        <v>157</v>
      </c>
      <c r="BK3119" s="172">
        <f t="shared" si="269"/>
        <v>0</v>
      </c>
      <c r="BL3119" s="18" t="s">
        <v>241</v>
      </c>
      <c r="BM3119" s="170" t="s">
        <v>3907</v>
      </c>
    </row>
    <row r="3120" spans="1:65" s="2" customFormat="1" ht="36" customHeight="1">
      <c r="A3120" s="33"/>
      <c r="B3120" s="158"/>
      <c r="C3120" s="205" t="s">
        <v>3908</v>
      </c>
      <c r="D3120" s="205" t="s">
        <v>368</v>
      </c>
      <c r="E3120" s="206" t="s">
        <v>3909</v>
      </c>
      <c r="F3120" s="207" t="s">
        <v>3910</v>
      </c>
      <c r="G3120" s="208" t="s">
        <v>350</v>
      </c>
      <c r="H3120" s="209">
        <v>13</v>
      </c>
      <c r="I3120" s="210"/>
      <c r="J3120" s="209">
        <f t="shared" si="260"/>
        <v>0</v>
      </c>
      <c r="K3120" s="211"/>
      <c r="L3120" s="212"/>
      <c r="M3120" s="213" t="s">
        <v>1</v>
      </c>
      <c r="N3120" s="214" t="s">
        <v>42</v>
      </c>
      <c r="O3120" s="59"/>
      <c r="P3120" s="168">
        <f t="shared" si="261"/>
        <v>0</v>
      </c>
      <c r="Q3120" s="168">
        <v>1.7999999999999999E-2</v>
      </c>
      <c r="R3120" s="168">
        <f t="shared" si="262"/>
        <v>0.23399999999999999</v>
      </c>
      <c r="S3120" s="168">
        <v>0</v>
      </c>
      <c r="T3120" s="169">
        <f t="shared" si="263"/>
        <v>0</v>
      </c>
      <c r="U3120" s="33"/>
      <c r="V3120" s="33"/>
      <c r="W3120" s="33"/>
      <c r="X3120" s="33"/>
      <c r="Y3120" s="33"/>
      <c r="Z3120" s="33"/>
      <c r="AA3120" s="33"/>
      <c r="AB3120" s="33"/>
      <c r="AC3120" s="33"/>
      <c r="AD3120" s="33"/>
      <c r="AE3120" s="33"/>
      <c r="AR3120" s="170" t="s">
        <v>189</v>
      </c>
      <c r="AT3120" s="170" t="s">
        <v>368</v>
      </c>
      <c r="AU3120" s="170" t="s">
        <v>157</v>
      </c>
      <c r="AY3120" s="18" t="s">
        <v>150</v>
      </c>
      <c r="BE3120" s="171">
        <f t="shared" si="264"/>
        <v>0</v>
      </c>
      <c r="BF3120" s="171">
        <f t="shared" si="265"/>
        <v>0</v>
      </c>
      <c r="BG3120" s="171">
        <f t="shared" si="266"/>
        <v>0</v>
      </c>
      <c r="BH3120" s="171">
        <f t="shared" si="267"/>
        <v>0</v>
      </c>
      <c r="BI3120" s="171">
        <f t="shared" si="268"/>
        <v>0</v>
      </c>
      <c r="BJ3120" s="18" t="s">
        <v>157</v>
      </c>
      <c r="BK3120" s="172">
        <f t="shared" si="269"/>
        <v>0</v>
      </c>
      <c r="BL3120" s="18" t="s">
        <v>156</v>
      </c>
      <c r="BM3120" s="170" t="s">
        <v>3911</v>
      </c>
    </row>
    <row r="3121" spans="1:65" s="2" customFormat="1" ht="36" customHeight="1">
      <c r="A3121" s="33"/>
      <c r="B3121" s="158"/>
      <c r="C3121" s="205" t="s">
        <v>3912</v>
      </c>
      <c r="D3121" s="205" t="s">
        <v>368</v>
      </c>
      <c r="E3121" s="206" t="s">
        <v>3913</v>
      </c>
      <c r="F3121" s="207" t="s">
        <v>3914</v>
      </c>
      <c r="G3121" s="208" t="s">
        <v>350</v>
      </c>
      <c r="H3121" s="209">
        <v>2</v>
      </c>
      <c r="I3121" s="210"/>
      <c r="J3121" s="209">
        <f t="shared" si="260"/>
        <v>0</v>
      </c>
      <c r="K3121" s="211"/>
      <c r="L3121" s="212"/>
      <c r="M3121" s="213" t="s">
        <v>1</v>
      </c>
      <c r="N3121" s="214" t="s">
        <v>42</v>
      </c>
      <c r="O3121" s="59"/>
      <c r="P3121" s="168">
        <f t="shared" si="261"/>
        <v>0</v>
      </c>
      <c r="Q3121" s="168">
        <v>1.7999999999999999E-2</v>
      </c>
      <c r="R3121" s="168">
        <f t="shared" si="262"/>
        <v>3.5999999999999997E-2</v>
      </c>
      <c r="S3121" s="168">
        <v>0</v>
      </c>
      <c r="T3121" s="169">
        <f t="shared" si="263"/>
        <v>0</v>
      </c>
      <c r="U3121" s="33"/>
      <c r="V3121" s="33"/>
      <c r="W3121" s="33"/>
      <c r="X3121" s="33"/>
      <c r="Y3121" s="33"/>
      <c r="Z3121" s="33"/>
      <c r="AA3121" s="33"/>
      <c r="AB3121" s="33"/>
      <c r="AC3121" s="33"/>
      <c r="AD3121" s="33"/>
      <c r="AE3121" s="33"/>
      <c r="AR3121" s="170" t="s">
        <v>189</v>
      </c>
      <c r="AT3121" s="170" t="s">
        <v>368</v>
      </c>
      <c r="AU3121" s="170" t="s">
        <v>157</v>
      </c>
      <c r="AY3121" s="18" t="s">
        <v>150</v>
      </c>
      <c r="BE3121" s="171">
        <f t="shared" si="264"/>
        <v>0</v>
      </c>
      <c r="BF3121" s="171">
        <f t="shared" si="265"/>
        <v>0</v>
      </c>
      <c r="BG3121" s="171">
        <f t="shared" si="266"/>
        <v>0</v>
      </c>
      <c r="BH3121" s="171">
        <f t="shared" si="267"/>
        <v>0</v>
      </c>
      <c r="BI3121" s="171">
        <f t="shared" si="268"/>
        <v>0</v>
      </c>
      <c r="BJ3121" s="18" t="s">
        <v>157</v>
      </c>
      <c r="BK3121" s="172">
        <f t="shared" si="269"/>
        <v>0</v>
      </c>
      <c r="BL3121" s="18" t="s">
        <v>156</v>
      </c>
      <c r="BM3121" s="170" t="s">
        <v>3915</v>
      </c>
    </row>
    <row r="3122" spans="1:65" s="2" customFormat="1" ht="36" customHeight="1">
      <c r="A3122" s="33"/>
      <c r="B3122" s="158"/>
      <c r="C3122" s="205" t="s">
        <v>3916</v>
      </c>
      <c r="D3122" s="205" t="s">
        <v>368</v>
      </c>
      <c r="E3122" s="206" t="s">
        <v>3917</v>
      </c>
      <c r="F3122" s="207" t="s">
        <v>3918</v>
      </c>
      <c r="G3122" s="208" t="s">
        <v>350</v>
      </c>
      <c r="H3122" s="209">
        <v>1</v>
      </c>
      <c r="I3122" s="210"/>
      <c r="J3122" s="209">
        <f t="shared" si="260"/>
        <v>0</v>
      </c>
      <c r="K3122" s="211"/>
      <c r="L3122" s="212"/>
      <c r="M3122" s="213" t="s">
        <v>1</v>
      </c>
      <c r="N3122" s="214" t="s">
        <v>42</v>
      </c>
      <c r="O3122" s="59"/>
      <c r="P3122" s="168">
        <f t="shared" si="261"/>
        <v>0</v>
      </c>
      <c r="Q3122" s="168">
        <v>1.7999999999999999E-2</v>
      </c>
      <c r="R3122" s="168">
        <f t="shared" si="262"/>
        <v>1.7999999999999999E-2</v>
      </c>
      <c r="S3122" s="168">
        <v>0</v>
      </c>
      <c r="T3122" s="169">
        <f t="shared" si="263"/>
        <v>0</v>
      </c>
      <c r="U3122" s="33"/>
      <c r="V3122" s="33"/>
      <c r="W3122" s="33"/>
      <c r="X3122" s="33"/>
      <c r="Y3122" s="33"/>
      <c r="Z3122" s="33"/>
      <c r="AA3122" s="33"/>
      <c r="AB3122" s="33"/>
      <c r="AC3122" s="33"/>
      <c r="AD3122" s="33"/>
      <c r="AE3122" s="33"/>
      <c r="AR3122" s="170" t="s">
        <v>189</v>
      </c>
      <c r="AT3122" s="170" t="s">
        <v>368</v>
      </c>
      <c r="AU3122" s="170" t="s">
        <v>157</v>
      </c>
      <c r="AY3122" s="18" t="s">
        <v>150</v>
      </c>
      <c r="BE3122" s="171">
        <f t="shared" si="264"/>
        <v>0</v>
      </c>
      <c r="BF3122" s="171">
        <f t="shared" si="265"/>
        <v>0</v>
      </c>
      <c r="BG3122" s="171">
        <f t="shared" si="266"/>
        <v>0</v>
      </c>
      <c r="BH3122" s="171">
        <f t="shared" si="267"/>
        <v>0</v>
      </c>
      <c r="BI3122" s="171">
        <f t="shared" si="268"/>
        <v>0</v>
      </c>
      <c r="BJ3122" s="18" t="s">
        <v>157</v>
      </c>
      <c r="BK3122" s="172">
        <f t="shared" si="269"/>
        <v>0</v>
      </c>
      <c r="BL3122" s="18" t="s">
        <v>156</v>
      </c>
      <c r="BM3122" s="170" t="s">
        <v>3919</v>
      </c>
    </row>
    <row r="3123" spans="1:65" s="2" customFormat="1" ht="24" customHeight="1">
      <c r="A3123" s="33"/>
      <c r="B3123" s="158"/>
      <c r="C3123" s="159" t="s">
        <v>3920</v>
      </c>
      <c r="D3123" s="159" t="s">
        <v>152</v>
      </c>
      <c r="E3123" s="160" t="s">
        <v>3921</v>
      </c>
      <c r="F3123" s="161" t="s">
        <v>3922</v>
      </c>
      <c r="G3123" s="162" t="s">
        <v>350</v>
      </c>
      <c r="H3123" s="163">
        <v>1</v>
      </c>
      <c r="I3123" s="164"/>
      <c r="J3123" s="163">
        <f t="shared" si="260"/>
        <v>0</v>
      </c>
      <c r="K3123" s="165"/>
      <c r="L3123" s="34"/>
      <c r="M3123" s="166" t="s">
        <v>1</v>
      </c>
      <c r="N3123" s="167" t="s">
        <v>42</v>
      </c>
      <c r="O3123" s="59"/>
      <c r="P3123" s="168">
        <f t="shared" si="261"/>
        <v>0</v>
      </c>
      <c r="Q3123" s="168">
        <v>5.0000000000000001E-4</v>
      </c>
      <c r="R3123" s="168">
        <f t="shared" si="262"/>
        <v>5.0000000000000001E-4</v>
      </c>
      <c r="S3123" s="168">
        <v>0</v>
      </c>
      <c r="T3123" s="169">
        <f t="shared" si="263"/>
        <v>0</v>
      </c>
      <c r="U3123" s="33"/>
      <c r="V3123" s="33"/>
      <c r="W3123" s="33"/>
      <c r="X3123" s="33"/>
      <c r="Y3123" s="33"/>
      <c r="Z3123" s="33"/>
      <c r="AA3123" s="33"/>
      <c r="AB3123" s="33"/>
      <c r="AC3123" s="33"/>
      <c r="AD3123" s="33"/>
      <c r="AE3123" s="33"/>
      <c r="AR3123" s="170" t="s">
        <v>241</v>
      </c>
      <c r="AT3123" s="170" t="s">
        <v>152</v>
      </c>
      <c r="AU3123" s="170" t="s">
        <v>157</v>
      </c>
      <c r="AY3123" s="18" t="s">
        <v>150</v>
      </c>
      <c r="BE3123" s="171">
        <f t="shared" si="264"/>
        <v>0</v>
      </c>
      <c r="BF3123" s="171">
        <f t="shared" si="265"/>
        <v>0</v>
      </c>
      <c r="BG3123" s="171">
        <f t="shared" si="266"/>
        <v>0</v>
      </c>
      <c r="BH3123" s="171">
        <f t="shared" si="267"/>
        <v>0</v>
      </c>
      <c r="BI3123" s="171">
        <f t="shared" si="268"/>
        <v>0</v>
      </c>
      <c r="BJ3123" s="18" t="s">
        <v>157</v>
      </c>
      <c r="BK3123" s="172">
        <f t="shared" si="269"/>
        <v>0</v>
      </c>
      <c r="BL3123" s="18" t="s">
        <v>241</v>
      </c>
      <c r="BM3123" s="170" t="s">
        <v>3923</v>
      </c>
    </row>
    <row r="3124" spans="1:65" s="2" customFormat="1" ht="24" customHeight="1">
      <c r="A3124" s="33"/>
      <c r="B3124" s="158"/>
      <c r="C3124" s="205" t="s">
        <v>3924</v>
      </c>
      <c r="D3124" s="205" t="s">
        <v>368</v>
      </c>
      <c r="E3124" s="206" t="s">
        <v>3925</v>
      </c>
      <c r="F3124" s="207" t="s">
        <v>3926</v>
      </c>
      <c r="G3124" s="208" t="s">
        <v>350</v>
      </c>
      <c r="H3124" s="209">
        <v>1</v>
      </c>
      <c r="I3124" s="210"/>
      <c r="J3124" s="209">
        <f t="shared" si="260"/>
        <v>0</v>
      </c>
      <c r="K3124" s="211"/>
      <c r="L3124" s="212"/>
      <c r="M3124" s="213" t="s">
        <v>1</v>
      </c>
      <c r="N3124" s="214" t="s">
        <v>42</v>
      </c>
      <c r="O3124" s="59"/>
      <c r="P3124" s="168">
        <f t="shared" si="261"/>
        <v>0</v>
      </c>
      <c r="Q3124" s="168">
        <v>0.02</v>
      </c>
      <c r="R3124" s="168">
        <f t="shared" si="262"/>
        <v>0.02</v>
      </c>
      <c r="S3124" s="168">
        <v>0</v>
      </c>
      <c r="T3124" s="169">
        <f t="shared" si="263"/>
        <v>0</v>
      </c>
      <c r="U3124" s="33"/>
      <c r="V3124" s="33"/>
      <c r="W3124" s="33"/>
      <c r="X3124" s="33"/>
      <c r="Y3124" s="33"/>
      <c r="Z3124" s="33"/>
      <c r="AA3124" s="33"/>
      <c r="AB3124" s="33"/>
      <c r="AC3124" s="33"/>
      <c r="AD3124" s="33"/>
      <c r="AE3124" s="33"/>
      <c r="AR3124" s="170" t="s">
        <v>361</v>
      </c>
      <c r="AT3124" s="170" t="s">
        <v>368</v>
      </c>
      <c r="AU3124" s="170" t="s">
        <v>157</v>
      </c>
      <c r="AY3124" s="18" t="s">
        <v>150</v>
      </c>
      <c r="BE3124" s="171">
        <f t="shared" si="264"/>
        <v>0</v>
      </c>
      <c r="BF3124" s="171">
        <f t="shared" si="265"/>
        <v>0</v>
      </c>
      <c r="BG3124" s="171">
        <f t="shared" si="266"/>
        <v>0</v>
      </c>
      <c r="BH3124" s="171">
        <f t="shared" si="267"/>
        <v>0</v>
      </c>
      <c r="BI3124" s="171">
        <f t="shared" si="268"/>
        <v>0</v>
      </c>
      <c r="BJ3124" s="18" t="s">
        <v>157</v>
      </c>
      <c r="BK3124" s="172">
        <f t="shared" si="269"/>
        <v>0</v>
      </c>
      <c r="BL3124" s="18" t="s">
        <v>241</v>
      </c>
      <c r="BM3124" s="170" t="s">
        <v>3927</v>
      </c>
    </row>
    <row r="3125" spans="1:65" s="2" customFormat="1" ht="36" customHeight="1">
      <c r="A3125" s="33"/>
      <c r="B3125" s="158"/>
      <c r="C3125" s="205" t="s">
        <v>3928</v>
      </c>
      <c r="D3125" s="205" t="s">
        <v>368</v>
      </c>
      <c r="E3125" s="206" t="s">
        <v>3929</v>
      </c>
      <c r="F3125" s="207" t="s">
        <v>3930</v>
      </c>
      <c r="G3125" s="208" t="s">
        <v>350</v>
      </c>
      <c r="H3125" s="209">
        <v>1</v>
      </c>
      <c r="I3125" s="210"/>
      <c r="J3125" s="209">
        <f t="shared" si="260"/>
        <v>0</v>
      </c>
      <c r="K3125" s="211"/>
      <c r="L3125" s="212"/>
      <c r="M3125" s="213" t="s">
        <v>1</v>
      </c>
      <c r="N3125" s="214" t="s">
        <v>42</v>
      </c>
      <c r="O3125" s="59"/>
      <c r="P3125" s="168">
        <f t="shared" si="261"/>
        <v>0</v>
      </c>
      <c r="Q3125" s="168">
        <v>1.7999999999999999E-2</v>
      </c>
      <c r="R3125" s="168">
        <f t="shared" si="262"/>
        <v>1.7999999999999999E-2</v>
      </c>
      <c r="S3125" s="168">
        <v>0</v>
      </c>
      <c r="T3125" s="169">
        <f t="shared" si="263"/>
        <v>0</v>
      </c>
      <c r="U3125" s="33"/>
      <c r="V3125" s="33"/>
      <c r="W3125" s="33"/>
      <c r="X3125" s="33"/>
      <c r="Y3125" s="33"/>
      <c r="Z3125" s="33"/>
      <c r="AA3125" s="33"/>
      <c r="AB3125" s="33"/>
      <c r="AC3125" s="33"/>
      <c r="AD3125" s="33"/>
      <c r="AE3125" s="33"/>
      <c r="AR3125" s="170" t="s">
        <v>189</v>
      </c>
      <c r="AT3125" s="170" t="s">
        <v>368</v>
      </c>
      <c r="AU3125" s="170" t="s">
        <v>157</v>
      </c>
      <c r="AY3125" s="18" t="s">
        <v>150</v>
      </c>
      <c r="BE3125" s="171">
        <f t="shared" si="264"/>
        <v>0</v>
      </c>
      <c r="BF3125" s="171">
        <f t="shared" si="265"/>
        <v>0</v>
      </c>
      <c r="BG3125" s="171">
        <f t="shared" si="266"/>
        <v>0</v>
      </c>
      <c r="BH3125" s="171">
        <f t="shared" si="267"/>
        <v>0</v>
      </c>
      <c r="BI3125" s="171">
        <f t="shared" si="268"/>
        <v>0</v>
      </c>
      <c r="BJ3125" s="18" t="s">
        <v>157</v>
      </c>
      <c r="BK3125" s="172">
        <f t="shared" si="269"/>
        <v>0</v>
      </c>
      <c r="BL3125" s="18" t="s">
        <v>156</v>
      </c>
      <c r="BM3125" s="170" t="s">
        <v>3931</v>
      </c>
    </row>
    <row r="3126" spans="1:65" s="2" customFormat="1" ht="24" customHeight="1">
      <c r="A3126" s="33"/>
      <c r="B3126" s="158"/>
      <c r="C3126" s="159" t="s">
        <v>3932</v>
      </c>
      <c r="D3126" s="159" t="s">
        <v>152</v>
      </c>
      <c r="E3126" s="160" t="s">
        <v>3933</v>
      </c>
      <c r="F3126" s="161" t="s">
        <v>3934</v>
      </c>
      <c r="G3126" s="162" t="s">
        <v>350</v>
      </c>
      <c r="H3126" s="163">
        <v>21</v>
      </c>
      <c r="I3126" s="164"/>
      <c r="J3126" s="163">
        <f t="shared" si="260"/>
        <v>0</v>
      </c>
      <c r="K3126" s="165"/>
      <c r="L3126" s="34"/>
      <c r="M3126" s="166" t="s">
        <v>1</v>
      </c>
      <c r="N3126" s="167" t="s">
        <v>42</v>
      </c>
      <c r="O3126" s="59"/>
      <c r="P3126" s="168">
        <f t="shared" si="261"/>
        <v>0</v>
      </c>
      <c r="Q3126" s="168">
        <v>0</v>
      </c>
      <c r="R3126" s="168">
        <f t="shared" si="262"/>
        <v>0</v>
      </c>
      <c r="S3126" s="168">
        <v>0</v>
      </c>
      <c r="T3126" s="169">
        <f t="shared" si="263"/>
        <v>0</v>
      </c>
      <c r="U3126" s="33"/>
      <c r="V3126" s="33"/>
      <c r="W3126" s="33"/>
      <c r="X3126" s="33"/>
      <c r="Y3126" s="33"/>
      <c r="Z3126" s="33"/>
      <c r="AA3126" s="33"/>
      <c r="AB3126" s="33"/>
      <c r="AC3126" s="33"/>
      <c r="AD3126" s="33"/>
      <c r="AE3126" s="33"/>
      <c r="AR3126" s="170" t="s">
        <v>241</v>
      </c>
      <c r="AT3126" s="170" t="s">
        <v>152</v>
      </c>
      <c r="AU3126" s="170" t="s">
        <v>157</v>
      </c>
      <c r="AY3126" s="18" t="s">
        <v>150</v>
      </c>
      <c r="BE3126" s="171">
        <f t="shared" si="264"/>
        <v>0</v>
      </c>
      <c r="BF3126" s="171">
        <f t="shared" si="265"/>
        <v>0</v>
      </c>
      <c r="BG3126" s="171">
        <f t="shared" si="266"/>
        <v>0</v>
      </c>
      <c r="BH3126" s="171">
        <f t="shared" si="267"/>
        <v>0</v>
      </c>
      <c r="BI3126" s="171">
        <f t="shared" si="268"/>
        <v>0</v>
      </c>
      <c r="BJ3126" s="18" t="s">
        <v>157</v>
      </c>
      <c r="BK3126" s="172">
        <f t="shared" si="269"/>
        <v>0</v>
      </c>
      <c r="BL3126" s="18" t="s">
        <v>241</v>
      </c>
      <c r="BM3126" s="170" t="s">
        <v>3935</v>
      </c>
    </row>
    <row r="3127" spans="1:65" s="2" customFormat="1" ht="60" customHeight="1">
      <c r="A3127" s="33"/>
      <c r="B3127" s="158"/>
      <c r="C3127" s="205" t="s">
        <v>3936</v>
      </c>
      <c r="D3127" s="205" t="s">
        <v>368</v>
      </c>
      <c r="E3127" s="206" t="s">
        <v>3937</v>
      </c>
      <c r="F3127" s="207" t="s">
        <v>3938</v>
      </c>
      <c r="G3127" s="208" t="s">
        <v>350</v>
      </c>
      <c r="H3127" s="209">
        <v>1</v>
      </c>
      <c r="I3127" s="210"/>
      <c r="J3127" s="209">
        <f t="shared" si="260"/>
        <v>0</v>
      </c>
      <c r="K3127" s="211"/>
      <c r="L3127" s="212"/>
      <c r="M3127" s="213" t="s">
        <v>1</v>
      </c>
      <c r="N3127" s="214" t="s">
        <v>42</v>
      </c>
      <c r="O3127" s="59"/>
      <c r="P3127" s="168">
        <f t="shared" si="261"/>
        <v>0</v>
      </c>
      <c r="Q3127" s="168">
        <v>1.55E-2</v>
      </c>
      <c r="R3127" s="168">
        <f t="shared" si="262"/>
        <v>1.55E-2</v>
      </c>
      <c r="S3127" s="168">
        <v>0</v>
      </c>
      <c r="T3127" s="169">
        <f t="shared" si="263"/>
        <v>0</v>
      </c>
      <c r="U3127" s="33"/>
      <c r="V3127" s="33"/>
      <c r="W3127" s="33"/>
      <c r="X3127" s="33"/>
      <c r="Y3127" s="33"/>
      <c r="Z3127" s="33"/>
      <c r="AA3127" s="33"/>
      <c r="AB3127" s="33"/>
      <c r="AC3127" s="33"/>
      <c r="AD3127" s="33"/>
      <c r="AE3127" s="33"/>
      <c r="AR3127" s="170" t="s">
        <v>189</v>
      </c>
      <c r="AT3127" s="170" t="s">
        <v>368</v>
      </c>
      <c r="AU3127" s="170" t="s">
        <v>157</v>
      </c>
      <c r="AY3127" s="18" t="s">
        <v>150</v>
      </c>
      <c r="BE3127" s="171">
        <f t="shared" si="264"/>
        <v>0</v>
      </c>
      <c r="BF3127" s="171">
        <f t="shared" si="265"/>
        <v>0</v>
      </c>
      <c r="BG3127" s="171">
        <f t="shared" si="266"/>
        <v>0</v>
      </c>
      <c r="BH3127" s="171">
        <f t="shared" si="267"/>
        <v>0</v>
      </c>
      <c r="BI3127" s="171">
        <f t="shared" si="268"/>
        <v>0</v>
      </c>
      <c r="BJ3127" s="18" t="s">
        <v>157</v>
      </c>
      <c r="BK3127" s="172">
        <f t="shared" si="269"/>
        <v>0</v>
      </c>
      <c r="BL3127" s="18" t="s">
        <v>156</v>
      </c>
      <c r="BM3127" s="170" t="s">
        <v>3939</v>
      </c>
    </row>
    <row r="3128" spans="1:65" s="2" customFormat="1" ht="36" customHeight="1">
      <c r="A3128" s="33"/>
      <c r="B3128" s="158"/>
      <c r="C3128" s="205" t="s">
        <v>3940</v>
      </c>
      <c r="D3128" s="205" t="s">
        <v>368</v>
      </c>
      <c r="E3128" s="206" t="s">
        <v>3941</v>
      </c>
      <c r="F3128" s="207" t="s">
        <v>3942</v>
      </c>
      <c r="G3128" s="208" t="s">
        <v>350</v>
      </c>
      <c r="H3128" s="209">
        <v>5</v>
      </c>
      <c r="I3128" s="210"/>
      <c r="J3128" s="209">
        <f t="shared" si="260"/>
        <v>0</v>
      </c>
      <c r="K3128" s="211"/>
      <c r="L3128" s="212"/>
      <c r="M3128" s="213" t="s">
        <v>1</v>
      </c>
      <c r="N3128" s="214" t="s">
        <v>42</v>
      </c>
      <c r="O3128" s="59"/>
      <c r="P3128" s="168">
        <f t="shared" si="261"/>
        <v>0</v>
      </c>
      <c r="Q3128" s="168">
        <v>1.55E-2</v>
      </c>
      <c r="R3128" s="168">
        <f t="shared" si="262"/>
        <v>7.7499999999999999E-2</v>
      </c>
      <c r="S3128" s="168">
        <v>0</v>
      </c>
      <c r="T3128" s="169">
        <f t="shared" si="263"/>
        <v>0</v>
      </c>
      <c r="U3128" s="33"/>
      <c r="V3128" s="33"/>
      <c r="W3128" s="33"/>
      <c r="X3128" s="33"/>
      <c r="Y3128" s="33"/>
      <c r="Z3128" s="33"/>
      <c r="AA3128" s="33"/>
      <c r="AB3128" s="33"/>
      <c r="AC3128" s="33"/>
      <c r="AD3128" s="33"/>
      <c r="AE3128" s="33"/>
      <c r="AR3128" s="170" t="s">
        <v>189</v>
      </c>
      <c r="AT3128" s="170" t="s">
        <v>368</v>
      </c>
      <c r="AU3128" s="170" t="s">
        <v>157</v>
      </c>
      <c r="AY3128" s="18" t="s">
        <v>150</v>
      </c>
      <c r="BE3128" s="171">
        <f t="shared" si="264"/>
        <v>0</v>
      </c>
      <c r="BF3128" s="171">
        <f t="shared" si="265"/>
        <v>0</v>
      </c>
      <c r="BG3128" s="171">
        <f t="shared" si="266"/>
        <v>0</v>
      </c>
      <c r="BH3128" s="171">
        <f t="shared" si="267"/>
        <v>0</v>
      </c>
      <c r="BI3128" s="171">
        <f t="shared" si="268"/>
        <v>0</v>
      </c>
      <c r="BJ3128" s="18" t="s">
        <v>157</v>
      </c>
      <c r="BK3128" s="172">
        <f t="shared" si="269"/>
        <v>0</v>
      </c>
      <c r="BL3128" s="18" t="s">
        <v>156</v>
      </c>
      <c r="BM3128" s="170" t="s">
        <v>3943</v>
      </c>
    </row>
    <row r="3129" spans="1:65" s="2" customFormat="1" ht="36" customHeight="1">
      <c r="A3129" s="33"/>
      <c r="B3129" s="158"/>
      <c r="C3129" s="205" t="s">
        <v>3944</v>
      </c>
      <c r="D3129" s="205" t="s">
        <v>368</v>
      </c>
      <c r="E3129" s="206" t="s">
        <v>3945</v>
      </c>
      <c r="F3129" s="207" t="s">
        <v>3946</v>
      </c>
      <c r="G3129" s="208" t="s">
        <v>350</v>
      </c>
      <c r="H3129" s="209">
        <v>3</v>
      </c>
      <c r="I3129" s="210"/>
      <c r="J3129" s="209">
        <f t="shared" si="260"/>
        <v>0</v>
      </c>
      <c r="K3129" s="211"/>
      <c r="L3129" s="212"/>
      <c r="M3129" s="213" t="s">
        <v>1</v>
      </c>
      <c r="N3129" s="214" t="s">
        <v>42</v>
      </c>
      <c r="O3129" s="59"/>
      <c r="P3129" s="168">
        <f t="shared" si="261"/>
        <v>0</v>
      </c>
      <c r="Q3129" s="168">
        <v>1.55E-2</v>
      </c>
      <c r="R3129" s="168">
        <f t="shared" si="262"/>
        <v>4.65E-2</v>
      </c>
      <c r="S3129" s="168">
        <v>0</v>
      </c>
      <c r="T3129" s="169">
        <f t="shared" si="263"/>
        <v>0</v>
      </c>
      <c r="U3129" s="33"/>
      <c r="V3129" s="33"/>
      <c r="W3129" s="33"/>
      <c r="X3129" s="33"/>
      <c r="Y3129" s="33"/>
      <c r="Z3129" s="33"/>
      <c r="AA3129" s="33"/>
      <c r="AB3129" s="33"/>
      <c r="AC3129" s="33"/>
      <c r="AD3129" s="33"/>
      <c r="AE3129" s="33"/>
      <c r="AR3129" s="170" t="s">
        <v>189</v>
      </c>
      <c r="AT3129" s="170" t="s">
        <v>368</v>
      </c>
      <c r="AU3129" s="170" t="s">
        <v>157</v>
      </c>
      <c r="AY3129" s="18" t="s">
        <v>150</v>
      </c>
      <c r="BE3129" s="171">
        <f t="shared" si="264"/>
        <v>0</v>
      </c>
      <c r="BF3129" s="171">
        <f t="shared" si="265"/>
        <v>0</v>
      </c>
      <c r="BG3129" s="171">
        <f t="shared" si="266"/>
        <v>0</v>
      </c>
      <c r="BH3129" s="171">
        <f t="shared" si="267"/>
        <v>0</v>
      </c>
      <c r="BI3129" s="171">
        <f t="shared" si="268"/>
        <v>0</v>
      </c>
      <c r="BJ3129" s="18" t="s">
        <v>157</v>
      </c>
      <c r="BK3129" s="172">
        <f t="shared" si="269"/>
        <v>0</v>
      </c>
      <c r="BL3129" s="18" t="s">
        <v>156</v>
      </c>
      <c r="BM3129" s="170" t="s">
        <v>3947</v>
      </c>
    </row>
    <row r="3130" spans="1:65" s="2" customFormat="1" ht="36" customHeight="1">
      <c r="A3130" s="33"/>
      <c r="B3130" s="158"/>
      <c r="C3130" s="205" t="s">
        <v>3711</v>
      </c>
      <c r="D3130" s="205" t="s">
        <v>368</v>
      </c>
      <c r="E3130" s="206" t="s">
        <v>3948</v>
      </c>
      <c r="F3130" s="207" t="s">
        <v>3949</v>
      </c>
      <c r="G3130" s="208" t="s">
        <v>350</v>
      </c>
      <c r="H3130" s="209">
        <v>2</v>
      </c>
      <c r="I3130" s="210"/>
      <c r="J3130" s="209">
        <f t="shared" si="260"/>
        <v>0</v>
      </c>
      <c r="K3130" s="211"/>
      <c r="L3130" s="212"/>
      <c r="M3130" s="213" t="s">
        <v>1</v>
      </c>
      <c r="N3130" s="214" t="s">
        <v>42</v>
      </c>
      <c r="O3130" s="59"/>
      <c r="P3130" s="168">
        <f t="shared" si="261"/>
        <v>0</v>
      </c>
      <c r="Q3130" s="168">
        <v>1.55E-2</v>
      </c>
      <c r="R3130" s="168">
        <f t="shared" si="262"/>
        <v>3.1E-2</v>
      </c>
      <c r="S3130" s="168">
        <v>0</v>
      </c>
      <c r="T3130" s="169">
        <f t="shared" si="263"/>
        <v>0</v>
      </c>
      <c r="U3130" s="33"/>
      <c r="V3130" s="33"/>
      <c r="W3130" s="33"/>
      <c r="X3130" s="33"/>
      <c r="Y3130" s="33"/>
      <c r="Z3130" s="33"/>
      <c r="AA3130" s="33"/>
      <c r="AB3130" s="33"/>
      <c r="AC3130" s="33"/>
      <c r="AD3130" s="33"/>
      <c r="AE3130" s="33"/>
      <c r="AR3130" s="170" t="s">
        <v>189</v>
      </c>
      <c r="AT3130" s="170" t="s">
        <v>368</v>
      </c>
      <c r="AU3130" s="170" t="s">
        <v>157</v>
      </c>
      <c r="AY3130" s="18" t="s">
        <v>150</v>
      </c>
      <c r="BE3130" s="171">
        <f t="shared" si="264"/>
        <v>0</v>
      </c>
      <c r="BF3130" s="171">
        <f t="shared" si="265"/>
        <v>0</v>
      </c>
      <c r="BG3130" s="171">
        <f t="shared" si="266"/>
        <v>0</v>
      </c>
      <c r="BH3130" s="171">
        <f t="shared" si="267"/>
        <v>0</v>
      </c>
      <c r="BI3130" s="171">
        <f t="shared" si="268"/>
        <v>0</v>
      </c>
      <c r="BJ3130" s="18" t="s">
        <v>157</v>
      </c>
      <c r="BK3130" s="172">
        <f t="shared" si="269"/>
        <v>0</v>
      </c>
      <c r="BL3130" s="18" t="s">
        <v>156</v>
      </c>
      <c r="BM3130" s="170" t="s">
        <v>3950</v>
      </c>
    </row>
    <row r="3131" spans="1:65" s="2" customFormat="1" ht="36" customHeight="1">
      <c r="A3131" s="33"/>
      <c r="B3131" s="158"/>
      <c r="C3131" s="205" t="s">
        <v>3609</v>
      </c>
      <c r="D3131" s="205" t="s">
        <v>368</v>
      </c>
      <c r="E3131" s="206" t="s">
        <v>3951</v>
      </c>
      <c r="F3131" s="207" t="s">
        <v>3952</v>
      </c>
      <c r="G3131" s="208" t="s">
        <v>350</v>
      </c>
      <c r="H3131" s="209">
        <v>4</v>
      </c>
      <c r="I3131" s="210"/>
      <c r="J3131" s="209">
        <f t="shared" si="260"/>
        <v>0</v>
      </c>
      <c r="K3131" s="211"/>
      <c r="L3131" s="212"/>
      <c r="M3131" s="213" t="s">
        <v>1</v>
      </c>
      <c r="N3131" s="214" t="s">
        <v>42</v>
      </c>
      <c r="O3131" s="59"/>
      <c r="P3131" s="168">
        <f t="shared" si="261"/>
        <v>0</v>
      </c>
      <c r="Q3131" s="168">
        <v>1.55E-2</v>
      </c>
      <c r="R3131" s="168">
        <f t="shared" si="262"/>
        <v>6.2E-2</v>
      </c>
      <c r="S3131" s="168">
        <v>0</v>
      </c>
      <c r="T3131" s="169">
        <f t="shared" si="263"/>
        <v>0</v>
      </c>
      <c r="U3131" s="33"/>
      <c r="V3131" s="33"/>
      <c r="W3131" s="33"/>
      <c r="X3131" s="33"/>
      <c r="Y3131" s="33"/>
      <c r="Z3131" s="33"/>
      <c r="AA3131" s="33"/>
      <c r="AB3131" s="33"/>
      <c r="AC3131" s="33"/>
      <c r="AD3131" s="33"/>
      <c r="AE3131" s="33"/>
      <c r="AR3131" s="170" t="s">
        <v>189</v>
      </c>
      <c r="AT3131" s="170" t="s">
        <v>368</v>
      </c>
      <c r="AU3131" s="170" t="s">
        <v>157</v>
      </c>
      <c r="AY3131" s="18" t="s">
        <v>150</v>
      </c>
      <c r="BE3131" s="171">
        <f t="shared" si="264"/>
        <v>0</v>
      </c>
      <c r="BF3131" s="171">
        <f t="shared" si="265"/>
        <v>0</v>
      </c>
      <c r="BG3131" s="171">
        <f t="shared" si="266"/>
        <v>0</v>
      </c>
      <c r="BH3131" s="171">
        <f t="shared" si="267"/>
        <v>0</v>
      </c>
      <c r="BI3131" s="171">
        <f t="shared" si="268"/>
        <v>0</v>
      </c>
      <c r="BJ3131" s="18" t="s">
        <v>157</v>
      </c>
      <c r="BK3131" s="172">
        <f t="shared" si="269"/>
        <v>0</v>
      </c>
      <c r="BL3131" s="18" t="s">
        <v>156</v>
      </c>
      <c r="BM3131" s="170" t="s">
        <v>3953</v>
      </c>
    </row>
    <row r="3132" spans="1:65" s="2" customFormat="1" ht="36" customHeight="1">
      <c r="A3132" s="33"/>
      <c r="B3132" s="158"/>
      <c r="C3132" s="205" t="s">
        <v>3719</v>
      </c>
      <c r="D3132" s="205" t="s">
        <v>368</v>
      </c>
      <c r="E3132" s="206" t="s">
        <v>3954</v>
      </c>
      <c r="F3132" s="207" t="s">
        <v>3955</v>
      </c>
      <c r="G3132" s="208" t="s">
        <v>350</v>
      </c>
      <c r="H3132" s="209">
        <v>4</v>
      </c>
      <c r="I3132" s="210"/>
      <c r="J3132" s="209">
        <f t="shared" si="260"/>
        <v>0</v>
      </c>
      <c r="K3132" s="211"/>
      <c r="L3132" s="212"/>
      <c r="M3132" s="213" t="s">
        <v>1</v>
      </c>
      <c r="N3132" s="214" t="s">
        <v>42</v>
      </c>
      <c r="O3132" s="59"/>
      <c r="P3132" s="168">
        <f t="shared" si="261"/>
        <v>0</v>
      </c>
      <c r="Q3132" s="168">
        <v>1.55E-2</v>
      </c>
      <c r="R3132" s="168">
        <f t="shared" si="262"/>
        <v>6.2E-2</v>
      </c>
      <c r="S3132" s="168">
        <v>0</v>
      </c>
      <c r="T3132" s="169">
        <f t="shared" si="263"/>
        <v>0</v>
      </c>
      <c r="U3132" s="33"/>
      <c r="V3132" s="33"/>
      <c r="W3132" s="33"/>
      <c r="X3132" s="33"/>
      <c r="Y3132" s="33"/>
      <c r="Z3132" s="33"/>
      <c r="AA3132" s="33"/>
      <c r="AB3132" s="33"/>
      <c r="AC3132" s="33"/>
      <c r="AD3132" s="33"/>
      <c r="AE3132" s="33"/>
      <c r="AR3132" s="170" t="s">
        <v>189</v>
      </c>
      <c r="AT3132" s="170" t="s">
        <v>368</v>
      </c>
      <c r="AU3132" s="170" t="s">
        <v>157</v>
      </c>
      <c r="AY3132" s="18" t="s">
        <v>150</v>
      </c>
      <c r="BE3132" s="171">
        <f t="shared" si="264"/>
        <v>0</v>
      </c>
      <c r="BF3132" s="171">
        <f t="shared" si="265"/>
        <v>0</v>
      </c>
      <c r="BG3132" s="171">
        <f t="shared" si="266"/>
        <v>0</v>
      </c>
      <c r="BH3132" s="171">
        <f t="shared" si="267"/>
        <v>0</v>
      </c>
      <c r="BI3132" s="171">
        <f t="shared" si="268"/>
        <v>0</v>
      </c>
      <c r="BJ3132" s="18" t="s">
        <v>157</v>
      </c>
      <c r="BK3132" s="172">
        <f t="shared" si="269"/>
        <v>0</v>
      </c>
      <c r="BL3132" s="18" t="s">
        <v>156</v>
      </c>
      <c r="BM3132" s="170" t="s">
        <v>3956</v>
      </c>
    </row>
    <row r="3133" spans="1:65" s="2" customFormat="1" ht="36" customHeight="1">
      <c r="A3133" s="33"/>
      <c r="B3133" s="158"/>
      <c r="C3133" s="205" t="s">
        <v>3762</v>
      </c>
      <c r="D3133" s="205" t="s">
        <v>368</v>
      </c>
      <c r="E3133" s="206" t="s">
        <v>3957</v>
      </c>
      <c r="F3133" s="207" t="s">
        <v>3958</v>
      </c>
      <c r="G3133" s="208" t="s">
        <v>350</v>
      </c>
      <c r="H3133" s="209">
        <v>2</v>
      </c>
      <c r="I3133" s="210"/>
      <c r="J3133" s="209">
        <f t="shared" si="260"/>
        <v>0</v>
      </c>
      <c r="K3133" s="211"/>
      <c r="L3133" s="212"/>
      <c r="M3133" s="213" t="s">
        <v>1</v>
      </c>
      <c r="N3133" s="214" t="s">
        <v>42</v>
      </c>
      <c r="O3133" s="59"/>
      <c r="P3133" s="168">
        <f t="shared" si="261"/>
        <v>0</v>
      </c>
      <c r="Q3133" s="168">
        <v>1.55E-2</v>
      </c>
      <c r="R3133" s="168">
        <f t="shared" si="262"/>
        <v>3.1E-2</v>
      </c>
      <c r="S3133" s="168">
        <v>0</v>
      </c>
      <c r="T3133" s="169">
        <f t="shared" si="263"/>
        <v>0</v>
      </c>
      <c r="U3133" s="33"/>
      <c r="V3133" s="33"/>
      <c r="W3133" s="33"/>
      <c r="X3133" s="33"/>
      <c r="Y3133" s="33"/>
      <c r="Z3133" s="33"/>
      <c r="AA3133" s="33"/>
      <c r="AB3133" s="33"/>
      <c r="AC3133" s="33"/>
      <c r="AD3133" s="33"/>
      <c r="AE3133" s="33"/>
      <c r="AR3133" s="170" t="s">
        <v>189</v>
      </c>
      <c r="AT3133" s="170" t="s">
        <v>368</v>
      </c>
      <c r="AU3133" s="170" t="s">
        <v>157</v>
      </c>
      <c r="AY3133" s="18" t="s">
        <v>150</v>
      </c>
      <c r="BE3133" s="171">
        <f t="shared" si="264"/>
        <v>0</v>
      </c>
      <c r="BF3133" s="171">
        <f t="shared" si="265"/>
        <v>0</v>
      </c>
      <c r="BG3133" s="171">
        <f t="shared" si="266"/>
        <v>0</v>
      </c>
      <c r="BH3133" s="171">
        <f t="shared" si="267"/>
        <v>0</v>
      </c>
      <c r="BI3133" s="171">
        <f t="shared" si="268"/>
        <v>0</v>
      </c>
      <c r="BJ3133" s="18" t="s">
        <v>157</v>
      </c>
      <c r="BK3133" s="172">
        <f t="shared" si="269"/>
        <v>0</v>
      </c>
      <c r="BL3133" s="18" t="s">
        <v>156</v>
      </c>
      <c r="BM3133" s="170" t="s">
        <v>3959</v>
      </c>
    </row>
    <row r="3134" spans="1:65" s="2" customFormat="1" ht="24" customHeight="1">
      <c r="A3134" s="33"/>
      <c r="B3134" s="158"/>
      <c r="C3134" s="159" t="s">
        <v>3960</v>
      </c>
      <c r="D3134" s="159" t="s">
        <v>152</v>
      </c>
      <c r="E3134" s="160" t="s">
        <v>3961</v>
      </c>
      <c r="F3134" s="161" t="s">
        <v>3962</v>
      </c>
      <c r="G3134" s="162" t="s">
        <v>350</v>
      </c>
      <c r="H3134" s="163">
        <v>6</v>
      </c>
      <c r="I3134" s="164"/>
      <c r="J3134" s="163">
        <f t="shared" si="260"/>
        <v>0</v>
      </c>
      <c r="K3134" s="165"/>
      <c r="L3134" s="34"/>
      <c r="M3134" s="166" t="s">
        <v>1</v>
      </c>
      <c r="N3134" s="167" t="s">
        <v>42</v>
      </c>
      <c r="O3134" s="59"/>
      <c r="P3134" s="168">
        <f t="shared" si="261"/>
        <v>0</v>
      </c>
      <c r="Q3134" s="168">
        <v>0</v>
      </c>
      <c r="R3134" s="168">
        <f t="shared" si="262"/>
        <v>0</v>
      </c>
      <c r="S3134" s="168">
        <v>0</v>
      </c>
      <c r="T3134" s="169">
        <f t="shared" si="263"/>
        <v>0</v>
      </c>
      <c r="U3134" s="33"/>
      <c r="V3134" s="33"/>
      <c r="W3134" s="33"/>
      <c r="X3134" s="33"/>
      <c r="Y3134" s="33"/>
      <c r="Z3134" s="33"/>
      <c r="AA3134" s="33"/>
      <c r="AB3134" s="33"/>
      <c r="AC3134" s="33"/>
      <c r="AD3134" s="33"/>
      <c r="AE3134" s="33"/>
      <c r="AR3134" s="170" t="s">
        <v>241</v>
      </c>
      <c r="AT3134" s="170" t="s">
        <v>152</v>
      </c>
      <c r="AU3134" s="170" t="s">
        <v>157</v>
      </c>
      <c r="AY3134" s="18" t="s">
        <v>150</v>
      </c>
      <c r="BE3134" s="171">
        <f t="shared" si="264"/>
        <v>0</v>
      </c>
      <c r="BF3134" s="171">
        <f t="shared" si="265"/>
        <v>0</v>
      </c>
      <c r="BG3134" s="171">
        <f t="shared" si="266"/>
        <v>0</v>
      </c>
      <c r="BH3134" s="171">
        <f t="shared" si="267"/>
        <v>0</v>
      </c>
      <c r="BI3134" s="171">
        <f t="shared" si="268"/>
        <v>0</v>
      </c>
      <c r="BJ3134" s="18" t="s">
        <v>157</v>
      </c>
      <c r="BK3134" s="172">
        <f t="shared" si="269"/>
        <v>0</v>
      </c>
      <c r="BL3134" s="18" t="s">
        <v>241</v>
      </c>
      <c r="BM3134" s="170" t="s">
        <v>3963</v>
      </c>
    </row>
    <row r="3135" spans="1:65" s="2" customFormat="1" ht="36" customHeight="1">
      <c r="A3135" s="33"/>
      <c r="B3135" s="158"/>
      <c r="C3135" s="205" t="s">
        <v>3850</v>
      </c>
      <c r="D3135" s="205" t="s">
        <v>368</v>
      </c>
      <c r="E3135" s="206" t="s">
        <v>3964</v>
      </c>
      <c r="F3135" s="207" t="s">
        <v>3965</v>
      </c>
      <c r="G3135" s="208" t="s">
        <v>350</v>
      </c>
      <c r="H3135" s="209">
        <v>2</v>
      </c>
      <c r="I3135" s="210"/>
      <c r="J3135" s="209">
        <f t="shared" si="260"/>
        <v>0</v>
      </c>
      <c r="K3135" s="211"/>
      <c r="L3135" s="212"/>
      <c r="M3135" s="213" t="s">
        <v>1</v>
      </c>
      <c r="N3135" s="214" t="s">
        <v>42</v>
      </c>
      <c r="O3135" s="59"/>
      <c r="P3135" s="168">
        <f t="shared" si="261"/>
        <v>0</v>
      </c>
      <c r="Q3135" s="168">
        <v>1.55E-2</v>
      </c>
      <c r="R3135" s="168">
        <f t="shared" si="262"/>
        <v>3.1E-2</v>
      </c>
      <c r="S3135" s="168">
        <v>0</v>
      </c>
      <c r="T3135" s="169">
        <f t="shared" si="263"/>
        <v>0</v>
      </c>
      <c r="U3135" s="33"/>
      <c r="V3135" s="33"/>
      <c r="W3135" s="33"/>
      <c r="X3135" s="33"/>
      <c r="Y3135" s="33"/>
      <c r="Z3135" s="33"/>
      <c r="AA3135" s="33"/>
      <c r="AB3135" s="33"/>
      <c r="AC3135" s="33"/>
      <c r="AD3135" s="33"/>
      <c r="AE3135" s="33"/>
      <c r="AR3135" s="170" t="s">
        <v>189</v>
      </c>
      <c r="AT3135" s="170" t="s">
        <v>368</v>
      </c>
      <c r="AU3135" s="170" t="s">
        <v>157</v>
      </c>
      <c r="AY3135" s="18" t="s">
        <v>150</v>
      </c>
      <c r="BE3135" s="171">
        <f t="shared" si="264"/>
        <v>0</v>
      </c>
      <c r="BF3135" s="171">
        <f t="shared" si="265"/>
        <v>0</v>
      </c>
      <c r="BG3135" s="171">
        <f t="shared" si="266"/>
        <v>0</v>
      </c>
      <c r="BH3135" s="171">
        <f t="shared" si="267"/>
        <v>0</v>
      </c>
      <c r="BI3135" s="171">
        <f t="shared" si="268"/>
        <v>0</v>
      </c>
      <c r="BJ3135" s="18" t="s">
        <v>157</v>
      </c>
      <c r="BK3135" s="172">
        <f t="shared" si="269"/>
        <v>0</v>
      </c>
      <c r="BL3135" s="18" t="s">
        <v>156</v>
      </c>
      <c r="BM3135" s="170" t="s">
        <v>3966</v>
      </c>
    </row>
    <row r="3136" spans="1:65" s="2" customFormat="1" ht="36" customHeight="1">
      <c r="A3136" s="33"/>
      <c r="B3136" s="158"/>
      <c r="C3136" s="205" t="s">
        <v>3967</v>
      </c>
      <c r="D3136" s="205" t="s">
        <v>368</v>
      </c>
      <c r="E3136" s="206" t="s">
        <v>3968</v>
      </c>
      <c r="F3136" s="207" t="s">
        <v>3969</v>
      </c>
      <c r="G3136" s="208" t="s">
        <v>350</v>
      </c>
      <c r="H3136" s="209">
        <v>2</v>
      </c>
      <c r="I3136" s="210"/>
      <c r="J3136" s="209">
        <f t="shared" si="260"/>
        <v>0</v>
      </c>
      <c r="K3136" s="211"/>
      <c r="L3136" s="212"/>
      <c r="M3136" s="213" t="s">
        <v>1</v>
      </c>
      <c r="N3136" s="214" t="s">
        <v>42</v>
      </c>
      <c r="O3136" s="59"/>
      <c r="P3136" s="168">
        <f t="shared" si="261"/>
        <v>0</v>
      </c>
      <c r="Q3136" s="168">
        <v>1.55E-2</v>
      </c>
      <c r="R3136" s="168">
        <f t="shared" si="262"/>
        <v>3.1E-2</v>
      </c>
      <c r="S3136" s="168">
        <v>0</v>
      </c>
      <c r="T3136" s="169">
        <f t="shared" si="263"/>
        <v>0</v>
      </c>
      <c r="U3136" s="33"/>
      <c r="V3136" s="33"/>
      <c r="W3136" s="33"/>
      <c r="X3136" s="33"/>
      <c r="Y3136" s="33"/>
      <c r="Z3136" s="33"/>
      <c r="AA3136" s="33"/>
      <c r="AB3136" s="33"/>
      <c r="AC3136" s="33"/>
      <c r="AD3136" s="33"/>
      <c r="AE3136" s="33"/>
      <c r="AR3136" s="170" t="s">
        <v>189</v>
      </c>
      <c r="AT3136" s="170" t="s">
        <v>368</v>
      </c>
      <c r="AU3136" s="170" t="s">
        <v>157</v>
      </c>
      <c r="AY3136" s="18" t="s">
        <v>150</v>
      </c>
      <c r="BE3136" s="171">
        <f t="shared" si="264"/>
        <v>0</v>
      </c>
      <c r="BF3136" s="171">
        <f t="shared" si="265"/>
        <v>0</v>
      </c>
      <c r="BG3136" s="171">
        <f t="shared" si="266"/>
        <v>0</v>
      </c>
      <c r="BH3136" s="171">
        <f t="shared" si="267"/>
        <v>0</v>
      </c>
      <c r="BI3136" s="171">
        <f t="shared" si="268"/>
        <v>0</v>
      </c>
      <c r="BJ3136" s="18" t="s">
        <v>157</v>
      </c>
      <c r="BK3136" s="172">
        <f t="shared" si="269"/>
        <v>0</v>
      </c>
      <c r="BL3136" s="18" t="s">
        <v>156</v>
      </c>
      <c r="BM3136" s="170" t="s">
        <v>3970</v>
      </c>
    </row>
    <row r="3137" spans="1:65" s="2" customFormat="1" ht="36" customHeight="1">
      <c r="A3137" s="33"/>
      <c r="B3137" s="158"/>
      <c r="C3137" s="205" t="s">
        <v>3971</v>
      </c>
      <c r="D3137" s="205" t="s">
        <v>368</v>
      </c>
      <c r="E3137" s="206" t="s">
        <v>3972</v>
      </c>
      <c r="F3137" s="207" t="s">
        <v>3973</v>
      </c>
      <c r="G3137" s="208" t="s">
        <v>350</v>
      </c>
      <c r="H3137" s="209">
        <v>1</v>
      </c>
      <c r="I3137" s="210"/>
      <c r="J3137" s="209">
        <f t="shared" si="260"/>
        <v>0</v>
      </c>
      <c r="K3137" s="211"/>
      <c r="L3137" s="212"/>
      <c r="M3137" s="213" t="s">
        <v>1</v>
      </c>
      <c r="N3137" s="214" t="s">
        <v>42</v>
      </c>
      <c r="O3137" s="59"/>
      <c r="P3137" s="168">
        <f t="shared" si="261"/>
        <v>0</v>
      </c>
      <c r="Q3137" s="168">
        <v>1.55E-2</v>
      </c>
      <c r="R3137" s="168">
        <f t="shared" si="262"/>
        <v>1.55E-2</v>
      </c>
      <c r="S3137" s="168">
        <v>0</v>
      </c>
      <c r="T3137" s="169">
        <f t="shared" si="263"/>
        <v>0</v>
      </c>
      <c r="U3137" s="33"/>
      <c r="V3137" s="33"/>
      <c r="W3137" s="33"/>
      <c r="X3137" s="33"/>
      <c r="Y3137" s="33"/>
      <c r="Z3137" s="33"/>
      <c r="AA3137" s="33"/>
      <c r="AB3137" s="33"/>
      <c r="AC3137" s="33"/>
      <c r="AD3137" s="33"/>
      <c r="AE3137" s="33"/>
      <c r="AR3137" s="170" t="s">
        <v>189</v>
      </c>
      <c r="AT3137" s="170" t="s">
        <v>368</v>
      </c>
      <c r="AU3137" s="170" t="s">
        <v>157</v>
      </c>
      <c r="AY3137" s="18" t="s">
        <v>150</v>
      </c>
      <c r="BE3137" s="171">
        <f t="shared" si="264"/>
        <v>0</v>
      </c>
      <c r="BF3137" s="171">
        <f t="shared" si="265"/>
        <v>0</v>
      </c>
      <c r="BG3137" s="171">
        <f t="shared" si="266"/>
        <v>0</v>
      </c>
      <c r="BH3137" s="171">
        <f t="shared" si="267"/>
        <v>0</v>
      </c>
      <c r="BI3137" s="171">
        <f t="shared" si="268"/>
        <v>0</v>
      </c>
      <c r="BJ3137" s="18" t="s">
        <v>157</v>
      </c>
      <c r="BK3137" s="172">
        <f t="shared" si="269"/>
        <v>0</v>
      </c>
      <c r="BL3137" s="18" t="s">
        <v>156</v>
      </c>
      <c r="BM3137" s="170" t="s">
        <v>3974</v>
      </c>
    </row>
    <row r="3138" spans="1:65" s="2" customFormat="1" ht="36" customHeight="1">
      <c r="A3138" s="33"/>
      <c r="B3138" s="158"/>
      <c r="C3138" s="205" t="s">
        <v>3975</v>
      </c>
      <c r="D3138" s="205" t="s">
        <v>368</v>
      </c>
      <c r="E3138" s="206" t="s">
        <v>3976</v>
      </c>
      <c r="F3138" s="207" t="s">
        <v>3977</v>
      </c>
      <c r="G3138" s="208" t="s">
        <v>350</v>
      </c>
      <c r="H3138" s="209">
        <v>1</v>
      </c>
      <c r="I3138" s="210"/>
      <c r="J3138" s="209">
        <f t="shared" si="260"/>
        <v>0</v>
      </c>
      <c r="K3138" s="211"/>
      <c r="L3138" s="212"/>
      <c r="M3138" s="213" t="s">
        <v>1</v>
      </c>
      <c r="N3138" s="214" t="s">
        <v>42</v>
      </c>
      <c r="O3138" s="59"/>
      <c r="P3138" s="168">
        <f t="shared" si="261"/>
        <v>0</v>
      </c>
      <c r="Q3138" s="168">
        <v>1.55E-2</v>
      </c>
      <c r="R3138" s="168">
        <f t="shared" si="262"/>
        <v>1.55E-2</v>
      </c>
      <c r="S3138" s="168">
        <v>0</v>
      </c>
      <c r="T3138" s="169">
        <f t="shared" si="263"/>
        <v>0</v>
      </c>
      <c r="U3138" s="33"/>
      <c r="V3138" s="33"/>
      <c r="W3138" s="33"/>
      <c r="X3138" s="33"/>
      <c r="Y3138" s="33"/>
      <c r="Z3138" s="33"/>
      <c r="AA3138" s="33"/>
      <c r="AB3138" s="33"/>
      <c r="AC3138" s="33"/>
      <c r="AD3138" s="33"/>
      <c r="AE3138" s="33"/>
      <c r="AR3138" s="170" t="s">
        <v>189</v>
      </c>
      <c r="AT3138" s="170" t="s">
        <v>368</v>
      </c>
      <c r="AU3138" s="170" t="s">
        <v>157</v>
      </c>
      <c r="AY3138" s="18" t="s">
        <v>150</v>
      </c>
      <c r="BE3138" s="171">
        <f t="shared" si="264"/>
        <v>0</v>
      </c>
      <c r="BF3138" s="171">
        <f t="shared" si="265"/>
        <v>0</v>
      </c>
      <c r="BG3138" s="171">
        <f t="shared" si="266"/>
        <v>0</v>
      </c>
      <c r="BH3138" s="171">
        <f t="shared" si="267"/>
        <v>0</v>
      </c>
      <c r="BI3138" s="171">
        <f t="shared" si="268"/>
        <v>0</v>
      </c>
      <c r="BJ3138" s="18" t="s">
        <v>157</v>
      </c>
      <c r="BK3138" s="172">
        <f t="shared" si="269"/>
        <v>0</v>
      </c>
      <c r="BL3138" s="18" t="s">
        <v>156</v>
      </c>
      <c r="BM3138" s="170" t="s">
        <v>3978</v>
      </c>
    </row>
    <row r="3139" spans="1:65" s="2" customFormat="1" ht="36" customHeight="1">
      <c r="A3139" s="33"/>
      <c r="B3139" s="158"/>
      <c r="C3139" s="159" t="s">
        <v>3979</v>
      </c>
      <c r="D3139" s="159" t="s">
        <v>152</v>
      </c>
      <c r="E3139" s="160" t="s">
        <v>3980</v>
      </c>
      <c r="F3139" s="161" t="s">
        <v>3981</v>
      </c>
      <c r="G3139" s="162" t="s">
        <v>350</v>
      </c>
      <c r="H3139" s="163">
        <v>16</v>
      </c>
      <c r="I3139" s="164"/>
      <c r="J3139" s="163">
        <f t="shared" si="260"/>
        <v>0</v>
      </c>
      <c r="K3139" s="165"/>
      <c r="L3139" s="34"/>
      <c r="M3139" s="166" t="s">
        <v>1</v>
      </c>
      <c r="N3139" s="167" t="s">
        <v>42</v>
      </c>
      <c r="O3139" s="59"/>
      <c r="P3139" s="168">
        <f t="shared" si="261"/>
        <v>0</v>
      </c>
      <c r="Q3139" s="168">
        <v>1.0499999999999999E-3</v>
      </c>
      <c r="R3139" s="168">
        <f t="shared" si="262"/>
        <v>1.6799999999999999E-2</v>
      </c>
      <c r="S3139" s="168">
        <v>0</v>
      </c>
      <c r="T3139" s="169">
        <f t="shared" si="263"/>
        <v>0</v>
      </c>
      <c r="U3139" s="33"/>
      <c r="V3139" s="33"/>
      <c r="W3139" s="33"/>
      <c r="X3139" s="33"/>
      <c r="Y3139" s="33"/>
      <c r="Z3139" s="33"/>
      <c r="AA3139" s="33"/>
      <c r="AB3139" s="33"/>
      <c r="AC3139" s="33"/>
      <c r="AD3139" s="33"/>
      <c r="AE3139" s="33"/>
      <c r="AR3139" s="170" t="s">
        <v>241</v>
      </c>
      <c r="AT3139" s="170" t="s">
        <v>152</v>
      </c>
      <c r="AU3139" s="170" t="s">
        <v>157</v>
      </c>
      <c r="AY3139" s="18" t="s">
        <v>150</v>
      </c>
      <c r="BE3139" s="171">
        <f t="shared" si="264"/>
        <v>0</v>
      </c>
      <c r="BF3139" s="171">
        <f t="shared" si="265"/>
        <v>0</v>
      </c>
      <c r="BG3139" s="171">
        <f t="shared" si="266"/>
        <v>0</v>
      </c>
      <c r="BH3139" s="171">
        <f t="shared" si="267"/>
        <v>0</v>
      </c>
      <c r="BI3139" s="171">
        <f t="shared" si="268"/>
        <v>0</v>
      </c>
      <c r="BJ3139" s="18" t="s">
        <v>157</v>
      </c>
      <c r="BK3139" s="172">
        <f t="shared" si="269"/>
        <v>0</v>
      </c>
      <c r="BL3139" s="18" t="s">
        <v>241</v>
      </c>
      <c r="BM3139" s="170" t="s">
        <v>3982</v>
      </c>
    </row>
    <row r="3140" spans="1:65" s="2" customFormat="1" ht="24" customHeight="1">
      <c r="A3140" s="33"/>
      <c r="B3140" s="158"/>
      <c r="C3140" s="205" t="s">
        <v>3983</v>
      </c>
      <c r="D3140" s="205" t="s">
        <v>368</v>
      </c>
      <c r="E3140" s="206" t="s">
        <v>3984</v>
      </c>
      <c r="F3140" s="207" t="s">
        <v>3985</v>
      </c>
      <c r="G3140" s="208" t="s">
        <v>350</v>
      </c>
      <c r="H3140" s="209">
        <v>15</v>
      </c>
      <c r="I3140" s="210"/>
      <c r="J3140" s="209">
        <f t="shared" si="260"/>
        <v>0</v>
      </c>
      <c r="K3140" s="211"/>
      <c r="L3140" s="212"/>
      <c r="M3140" s="213" t="s">
        <v>1</v>
      </c>
      <c r="N3140" s="214" t="s">
        <v>42</v>
      </c>
      <c r="O3140" s="59"/>
      <c r="P3140" s="168">
        <f t="shared" si="261"/>
        <v>0</v>
      </c>
      <c r="Q3140" s="168">
        <v>4.5399999999999998E-3</v>
      </c>
      <c r="R3140" s="168">
        <f t="shared" si="262"/>
        <v>6.8099999999999994E-2</v>
      </c>
      <c r="S3140" s="168">
        <v>0</v>
      </c>
      <c r="T3140" s="169">
        <f t="shared" si="263"/>
        <v>0</v>
      </c>
      <c r="U3140" s="33"/>
      <c r="V3140" s="33"/>
      <c r="W3140" s="33"/>
      <c r="X3140" s="33"/>
      <c r="Y3140" s="33"/>
      <c r="Z3140" s="33"/>
      <c r="AA3140" s="33"/>
      <c r="AB3140" s="33"/>
      <c r="AC3140" s="33"/>
      <c r="AD3140" s="33"/>
      <c r="AE3140" s="33"/>
      <c r="AR3140" s="170" t="s">
        <v>361</v>
      </c>
      <c r="AT3140" s="170" t="s">
        <v>368</v>
      </c>
      <c r="AU3140" s="170" t="s">
        <v>157</v>
      </c>
      <c r="AY3140" s="18" t="s">
        <v>150</v>
      </c>
      <c r="BE3140" s="171">
        <f t="shared" si="264"/>
        <v>0</v>
      </c>
      <c r="BF3140" s="171">
        <f t="shared" si="265"/>
        <v>0</v>
      </c>
      <c r="BG3140" s="171">
        <f t="shared" si="266"/>
        <v>0</v>
      </c>
      <c r="BH3140" s="171">
        <f t="shared" si="267"/>
        <v>0</v>
      </c>
      <c r="BI3140" s="171">
        <f t="shared" si="268"/>
        <v>0</v>
      </c>
      <c r="BJ3140" s="18" t="s">
        <v>157</v>
      </c>
      <c r="BK3140" s="172">
        <f t="shared" si="269"/>
        <v>0</v>
      </c>
      <c r="BL3140" s="18" t="s">
        <v>241</v>
      </c>
      <c r="BM3140" s="170" t="s">
        <v>3986</v>
      </c>
    </row>
    <row r="3141" spans="1:65" s="14" customFormat="1" ht="11.25">
      <c r="B3141" s="181"/>
      <c r="D3141" s="174" t="s">
        <v>167</v>
      </c>
      <c r="E3141" s="182" t="s">
        <v>1</v>
      </c>
      <c r="F3141" s="183" t="s">
        <v>3987</v>
      </c>
      <c r="H3141" s="184">
        <v>15</v>
      </c>
      <c r="I3141" s="185"/>
      <c r="L3141" s="181"/>
      <c r="M3141" s="186"/>
      <c r="N3141" s="187"/>
      <c r="O3141" s="187"/>
      <c r="P3141" s="187"/>
      <c r="Q3141" s="187"/>
      <c r="R3141" s="187"/>
      <c r="S3141" s="187"/>
      <c r="T3141" s="188"/>
      <c r="AT3141" s="182" t="s">
        <v>167</v>
      </c>
      <c r="AU3141" s="182" t="s">
        <v>157</v>
      </c>
      <c r="AV3141" s="14" t="s">
        <v>157</v>
      </c>
      <c r="AW3141" s="14" t="s">
        <v>30</v>
      </c>
      <c r="AX3141" s="14" t="s">
        <v>81</v>
      </c>
      <c r="AY3141" s="182" t="s">
        <v>150</v>
      </c>
    </row>
    <row r="3142" spans="1:65" s="2" customFormat="1" ht="24" customHeight="1">
      <c r="A3142" s="33"/>
      <c r="B3142" s="158"/>
      <c r="C3142" s="205" t="s">
        <v>3988</v>
      </c>
      <c r="D3142" s="205" t="s">
        <v>368</v>
      </c>
      <c r="E3142" s="206" t="s">
        <v>3989</v>
      </c>
      <c r="F3142" s="207" t="s">
        <v>3990</v>
      </c>
      <c r="G3142" s="208" t="s">
        <v>350</v>
      </c>
      <c r="H3142" s="209">
        <v>1</v>
      </c>
      <c r="I3142" s="210"/>
      <c r="J3142" s="209">
        <f t="shared" ref="J3142:J3148" si="270">ROUND(I3142*H3142,3)</f>
        <v>0</v>
      </c>
      <c r="K3142" s="211"/>
      <c r="L3142" s="212"/>
      <c r="M3142" s="213" t="s">
        <v>1</v>
      </c>
      <c r="N3142" s="214" t="s">
        <v>42</v>
      </c>
      <c r="O3142" s="59"/>
      <c r="P3142" s="168">
        <f t="shared" ref="P3142:P3148" si="271">O3142*H3142</f>
        <v>0</v>
      </c>
      <c r="Q3142" s="168">
        <v>4.5399999999999998E-3</v>
      </c>
      <c r="R3142" s="168">
        <f t="shared" ref="R3142:R3148" si="272">Q3142*H3142</f>
        <v>4.5399999999999998E-3</v>
      </c>
      <c r="S3142" s="168">
        <v>0</v>
      </c>
      <c r="T3142" s="169">
        <f t="shared" ref="T3142:T3148" si="273">S3142*H3142</f>
        <v>0</v>
      </c>
      <c r="U3142" s="33"/>
      <c r="V3142" s="33"/>
      <c r="W3142" s="33"/>
      <c r="X3142" s="33"/>
      <c r="Y3142" s="33"/>
      <c r="Z3142" s="33"/>
      <c r="AA3142" s="33"/>
      <c r="AB3142" s="33"/>
      <c r="AC3142" s="33"/>
      <c r="AD3142" s="33"/>
      <c r="AE3142" s="33"/>
      <c r="AR3142" s="170" t="s">
        <v>361</v>
      </c>
      <c r="AT3142" s="170" t="s">
        <v>368</v>
      </c>
      <c r="AU3142" s="170" t="s">
        <v>157</v>
      </c>
      <c r="AY3142" s="18" t="s">
        <v>150</v>
      </c>
      <c r="BE3142" s="171">
        <f t="shared" ref="BE3142:BE3148" si="274">IF(N3142="základná",J3142,0)</f>
        <v>0</v>
      </c>
      <c r="BF3142" s="171">
        <f t="shared" ref="BF3142:BF3148" si="275">IF(N3142="znížená",J3142,0)</f>
        <v>0</v>
      </c>
      <c r="BG3142" s="171">
        <f t="shared" ref="BG3142:BG3148" si="276">IF(N3142="zákl. prenesená",J3142,0)</f>
        <v>0</v>
      </c>
      <c r="BH3142" s="171">
        <f t="shared" ref="BH3142:BH3148" si="277">IF(N3142="zníž. prenesená",J3142,0)</f>
        <v>0</v>
      </c>
      <c r="BI3142" s="171">
        <f t="shared" ref="BI3142:BI3148" si="278">IF(N3142="nulová",J3142,0)</f>
        <v>0</v>
      </c>
      <c r="BJ3142" s="18" t="s">
        <v>157</v>
      </c>
      <c r="BK3142" s="172">
        <f t="shared" ref="BK3142:BK3148" si="279">ROUND(I3142*H3142,3)</f>
        <v>0</v>
      </c>
      <c r="BL3142" s="18" t="s">
        <v>241</v>
      </c>
      <c r="BM3142" s="170" t="s">
        <v>3991</v>
      </c>
    </row>
    <row r="3143" spans="1:65" s="2" customFormat="1" ht="16.5" customHeight="1">
      <c r="A3143" s="33"/>
      <c r="B3143" s="158"/>
      <c r="C3143" s="205" t="s">
        <v>3992</v>
      </c>
      <c r="D3143" s="205" t="s">
        <v>368</v>
      </c>
      <c r="E3143" s="206" t="s">
        <v>3993</v>
      </c>
      <c r="F3143" s="207" t="s">
        <v>3994</v>
      </c>
      <c r="G3143" s="208" t="s">
        <v>1669</v>
      </c>
      <c r="H3143" s="209">
        <v>16</v>
      </c>
      <c r="I3143" s="210"/>
      <c r="J3143" s="209">
        <f t="shared" si="270"/>
        <v>0</v>
      </c>
      <c r="K3143" s="211"/>
      <c r="L3143" s="212"/>
      <c r="M3143" s="213" t="s">
        <v>1</v>
      </c>
      <c r="N3143" s="214" t="s">
        <v>42</v>
      </c>
      <c r="O3143" s="59"/>
      <c r="P3143" s="168">
        <f t="shared" si="271"/>
        <v>0</v>
      </c>
      <c r="Q3143" s="168">
        <v>2.2000000000000001E-3</v>
      </c>
      <c r="R3143" s="168">
        <f t="shared" si="272"/>
        <v>3.5200000000000002E-2</v>
      </c>
      <c r="S3143" s="168">
        <v>0</v>
      </c>
      <c r="T3143" s="169">
        <f t="shared" si="273"/>
        <v>0</v>
      </c>
      <c r="U3143" s="33"/>
      <c r="V3143" s="33"/>
      <c r="W3143" s="33"/>
      <c r="X3143" s="33"/>
      <c r="Y3143" s="33"/>
      <c r="Z3143" s="33"/>
      <c r="AA3143" s="33"/>
      <c r="AB3143" s="33"/>
      <c r="AC3143" s="33"/>
      <c r="AD3143" s="33"/>
      <c r="AE3143" s="33"/>
      <c r="AR3143" s="170" t="s">
        <v>361</v>
      </c>
      <c r="AT3143" s="170" t="s">
        <v>368</v>
      </c>
      <c r="AU3143" s="170" t="s">
        <v>157</v>
      </c>
      <c r="AY3143" s="18" t="s">
        <v>150</v>
      </c>
      <c r="BE3143" s="171">
        <f t="shared" si="274"/>
        <v>0</v>
      </c>
      <c r="BF3143" s="171">
        <f t="shared" si="275"/>
        <v>0</v>
      </c>
      <c r="BG3143" s="171">
        <f t="shared" si="276"/>
        <v>0</v>
      </c>
      <c r="BH3143" s="171">
        <f t="shared" si="277"/>
        <v>0</v>
      </c>
      <c r="BI3143" s="171">
        <f t="shared" si="278"/>
        <v>0</v>
      </c>
      <c r="BJ3143" s="18" t="s">
        <v>157</v>
      </c>
      <c r="BK3143" s="172">
        <f t="shared" si="279"/>
        <v>0</v>
      </c>
      <c r="BL3143" s="18" t="s">
        <v>241</v>
      </c>
      <c r="BM3143" s="170" t="s">
        <v>3995</v>
      </c>
    </row>
    <row r="3144" spans="1:65" s="2" customFormat="1" ht="36" customHeight="1">
      <c r="A3144" s="33"/>
      <c r="B3144" s="158"/>
      <c r="C3144" s="159" t="s">
        <v>3996</v>
      </c>
      <c r="D3144" s="159" t="s">
        <v>152</v>
      </c>
      <c r="E3144" s="160" t="s">
        <v>3997</v>
      </c>
      <c r="F3144" s="161" t="s">
        <v>3998</v>
      </c>
      <c r="G3144" s="162" t="s">
        <v>350</v>
      </c>
      <c r="H3144" s="163">
        <v>1</v>
      </c>
      <c r="I3144" s="164"/>
      <c r="J3144" s="163">
        <f t="shared" si="270"/>
        <v>0</v>
      </c>
      <c r="K3144" s="165"/>
      <c r="L3144" s="34"/>
      <c r="M3144" s="166" t="s">
        <v>1</v>
      </c>
      <c r="N3144" s="167" t="s">
        <v>42</v>
      </c>
      <c r="O3144" s="59"/>
      <c r="P3144" s="168">
        <f t="shared" si="271"/>
        <v>0</v>
      </c>
      <c r="Q3144" s="168">
        <v>1.58E-3</v>
      </c>
      <c r="R3144" s="168">
        <f t="shared" si="272"/>
        <v>1.58E-3</v>
      </c>
      <c r="S3144" s="168">
        <v>0</v>
      </c>
      <c r="T3144" s="169">
        <f t="shared" si="273"/>
        <v>0</v>
      </c>
      <c r="U3144" s="33"/>
      <c r="V3144" s="33"/>
      <c r="W3144" s="33"/>
      <c r="X3144" s="33"/>
      <c r="Y3144" s="33"/>
      <c r="Z3144" s="33"/>
      <c r="AA3144" s="33"/>
      <c r="AB3144" s="33"/>
      <c r="AC3144" s="33"/>
      <c r="AD3144" s="33"/>
      <c r="AE3144" s="33"/>
      <c r="AR3144" s="170" t="s">
        <v>241</v>
      </c>
      <c r="AT3144" s="170" t="s">
        <v>152</v>
      </c>
      <c r="AU3144" s="170" t="s">
        <v>157</v>
      </c>
      <c r="AY3144" s="18" t="s">
        <v>150</v>
      </c>
      <c r="BE3144" s="171">
        <f t="shared" si="274"/>
        <v>0</v>
      </c>
      <c r="BF3144" s="171">
        <f t="shared" si="275"/>
        <v>0</v>
      </c>
      <c r="BG3144" s="171">
        <f t="shared" si="276"/>
        <v>0</v>
      </c>
      <c r="BH3144" s="171">
        <f t="shared" si="277"/>
        <v>0</v>
      </c>
      <c r="BI3144" s="171">
        <f t="shared" si="278"/>
        <v>0</v>
      </c>
      <c r="BJ3144" s="18" t="s">
        <v>157</v>
      </c>
      <c r="BK3144" s="172">
        <f t="shared" si="279"/>
        <v>0</v>
      </c>
      <c r="BL3144" s="18" t="s">
        <v>241</v>
      </c>
      <c r="BM3144" s="170" t="s">
        <v>3999</v>
      </c>
    </row>
    <row r="3145" spans="1:65" s="2" customFormat="1" ht="24" customHeight="1">
      <c r="A3145" s="33"/>
      <c r="B3145" s="158"/>
      <c r="C3145" s="205" t="s">
        <v>4000</v>
      </c>
      <c r="D3145" s="205" t="s">
        <v>368</v>
      </c>
      <c r="E3145" s="206" t="s">
        <v>4001</v>
      </c>
      <c r="F3145" s="207" t="s">
        <v>4002</v>
      </c>
      <c r="G3145" s="208" t="s">
        <v>350</v>
      </c>
      <c r="H3145" s="209">
        <v>1</v>
      </c>
      <c r="I3145" s="210"/>
      <c r="J3145" s="209">
        <f t="shared" si="270"/>
        <v>0</v>
      </c>
      <c r="K3145" s="211"/>
      <c r="L3145" s="212"/>
      <c r="M3145" s="213" t="s">
        <v>1</v>
      </c>
      <c r="N3145" s="214" t="s">
        <v>42</v>
      </c>
      <c r="O3145" s="59"/>
      <c r="P3145" s="168">
        <f t="shared" si="271"/>
        <v>0</v>
      </c>
      <c r="Q3145" s="168">
        <v>6.0600000000000003E-3</v>
      </c>
      <c r="R3145" s="168">
        <f t="shared" si="272"/>
        <v>6.0600000000000003E-3</v>
      </c>
      <c r="S3145" s="168">
        <v>0</v>
      </c>
      <c r="T3145" s="169">
        <f t="shared" si="273"/>
        <v>0</v>
      </c>
      <c r="U3145" s="33"/>
      <c r="V3145" s="33"/>
      <c r="W3145" s="33"/>
      <c r="X3145" s="33"/>
      <c r="Y3145" s="33"/>
      <c r="Z3145" s="33"/>
      <c r="AA3145" s="33"/>
      <c r="AB3145" s="33"/>
      <c r="AC3145" s="33"/>
      <c r="AD3145" s="33"/>
      <c r="AE3145" s="33"/>
      <c r="AR3145" s="170" t="s">
        <v>361</v>
      </c>
      <c r="AT3145" s="170" t="s">
        <v>368</v>
      </c>
      <c r="AU3145" s="170" t="s">
        <v>157</v>
      </c>
      <c r="AY3145" s="18" t="s">
        <v>150</v>
      </c>
      <c r="BE3145" s="171">
        <f t="shared" si="274"/>
        <v>0</v>
      </c>
      <c r="BF3145" s="171">
        <f t="shared" si="275"/>
        <v>0</v>
      </c>
      <c r="BG3145" s="171">
        <f t="shared" si="276"/>
        <v>0</v>
      </c>
      <c r="BH3145" s="171">
        <f t="shared" si="277"/>
        <v>0</v>
      </c>
      <c r="BI3145" s="171">
        <f t="shared" si="278"/>
        <v>0</v>
      </c>
      <c r="BJ3145" s="18" t="s">
        <v>157</v>
      </c>
      <c r="BK3145" s="172">
        <f t="shared" si="279"/>
        <v>0</v>
      </c>
      <c r="BL3145" s="18" t="s">
        <v>241</v>
      </c>
      <c r="BM3145" s="170" t="s">
        <v>4003</v>
      </c>
    </row>
    <row r="3146" spans="1:65" s="2" customFormat="1" ht="16.5" customHeight="1">
      <c r="A3146" s="33"/>
      <c r="B3146" s="158"/>
      <c r="C3146" s="205" t="s">
        <v>4004</v>
      </c>
      <c r="D3146" s="205" t="s">
        <v>368</v>
      </c>
      <c r="E3146" s="206" t="s">
        <v>3993</v>
      </c>
      <c r="F3146" s="207" t="s">
        <v>3994</v>
      </c>
      <c r="G3146" s="208" t="s">
        <v>1669</v>
      </c>
      <c r="H3146" s="209">
        <v>2</v>
      </c>
      <c r="I3146" s="210"/>
      <c r="J3146" s="209">
        <f t="shared" si="270"/>
        <v>0</v>
      </c>
      <c r="K3146" s="211"/>
      <c r="L3146" s="212"/>
      <c r="M3146" s="213" t="s">
        <v>1</v>
      </c>
      <c r="N3146" s="214" t="s">
        <v>42</v>
      </c>
      <c r="O3146" s="59"/>
      <c r="P3146" s="168">
        <f t="shared" si="271"/>
        <v>0</v>
      </c>
      <c r="Q3146" s="168">
        <v>2.2000000000000001E-3</v>
      </c>
      <c r="R3146" s="168">
        <f t="shared" si="272"/>
        <v>4.4000000000000003E-3</v>
      </c>
      <c r="S3146" s="168">
        <v>0</v>
      </c>
      <c r="T3146" s="169">
        <f t="shared" si="273"/>
        <v>0</v>
      </c>
      <c r="U3146" s="33"/>
      <c r="V3146" s="33"/>
      <c r="W3146" s="33"/>
      <c r="X3146" s="33"/>
      <c r="Y3146" s="33"/>
      <c r="Z3146" s="33"/>
      <c r="AA3146" s="33"/>
      <c r="AB3146" s="33"/>
      <c r="AC3146" s="33"/>
      <c r="AD3146" s="33"/>
      <c r="AE3146" s="33"/>
      <c r="AR3146" s="170" t="s">
        <v>361</v>
      </c>
      <c r="AT3146" s="170" t="s">
        <v>368</v>
      </c>
      <c r="AU3146" s="170" t="s">
        <v>157</v>
      </c>
      <c r="AY3146" s="18" t="s">
        <v>150</v>
      </c>
      <c r="BE3146" s="171">
        <f t="shared" si="274"/>
        <v>0</v>
      </c>
      <c r="BF3146" s="171">
        <f t="shared" si="275"/>
        <v>0</v>
      </c>
      <c r="BG3146" s="171">
        <f t="shared" si="276"/>
        <v>0</v>
      </c>
      <c r="BH3146" s="171">
        <f t="shared" si="277"/>
        <v>0</v>
      </c>
      <c r="BI3146" s="171">
        <f t="shared" si="278"/>
        <v>0</v>
      </c>
      <c r="BJ3146" s="18" t="s">
        <v>157</v>
      </c>
      <c r="BK3146" s="172">
        <f t="shared" si="279"/>
        <v>0</v>
      </c>
      <c r="BL3146" s="18" t="s">
        <v>241</v>
      </c>
      <c r="BM3146" s="170" t="s">
        <v>4005</v>
      </c>
    </row>
    <row r="3147" spans="1:65" s="2" customFormat="1" ht="16.5" customHeight="1">
      <c r="A3147" s="33"/>
      <c r="B3147" s="158"/>
      <c r="C3147" s="159" t="s">
        <v>4006</v>
      </c>
      <c r="D3147" s="159" t="s">
        <v>152</v>
      </c>
      <c r="E3147" s="160" t="s">
        <v>4007</v>
      </c>
      <c r="F3147" s="161" t="s">
        <v>4008</v>
      </c>
      <c r="G3147" s="162" t="s">
        <v>350</v>
      </c>
      <c r="H3147" s="163">
        <v>2</v>
      </c>
      <c r="I3147" s="164"/>
      <c r="J3147" s="163">
        <f t="shared" si="270"/>
        <v>0</v>
      </c>
      <c r="K3147" s="165"/>
      <c r="L3147" s="34"/>
      <c r="M3147" s="166" t="s">
        <v>1</v>
      </c>
      <c r="N3147" s="167" t="s">
        <v>42</v>
      </c>
      <c r="O3147" s="59"/>
      <c r="P3147" s="168">
        <f t="shared" si="271"/>
        <v>0</v>
      </c>
      <c r="Q3147" s="168">
        <v>3.0000000000000001E-5</v>
      </c>
      <c r="R3147" s="168">
        <f t="shared" si="272"/>
        <v>6.0000000000000002E-5</v>
      </c>
      <c r="S3147" s="168">
        <v>0</v>
      </c>
      <c r="T3147" s="169">
        <f t="shared" si="273"/>
        <v>0</v>
      </c>
      <c r="U3147" s="33"/>
      <c r="V3147" s="33"/>
      <c r="W3147" s="33"/>
      <c r="X3147" s="33"/>
      <c r="Y3147" s="33"/>
      <c r="Z3147" s="33"/>
      <c r="AA3147" s="33"/>
      <c r="AB3147" s="33"/>
      <c r="AC3147" s="33"/>
      <c r="AD3147" s="33"/>
      <c r="AE3147" s="33"/>
      <c r="AR3147" s="170" t="s">
        <v>241</v>
      </c>
      <c r="AT3147" s="170" t="s">
        <v>152</v>
      </c>
      <c r="AU3147" s="170" t="s">
        <v>157</v>
      </c>
      <c r="AY3147" s="18" t="s">
        <v>150</v>
      </c>
      <c r="BE3147" s="171">
        <f t="shared" si="274"/>
        <v>0</v>
      </c>
      <c r="BF3147" s="171">
        <f t="shared" si="275"/>
        <v>0</v>
      </c>
      <c r="BG3147" s="171">
        <f t="shared" si="276"/>
        <v>0</v>
      </c>
      <c r="BH3147" s="171">
        <f t="shared" si="277"/>
        <v>0</v>
      </c>
      <c r="BI3147" s="171">
        <f t="shared" si="278"/>
        <v>0</v>
      </c>
      <c r="BJ3147" s="18" t="s">
        <v>157</v>
      </c>
      <c r="BK3147" s="172">
        <f t="shared" si="279"/>
        <v>0</v>
      </c>
      <c r="BL3147" s="18" t="s">
        <v>241</v>
      </c>
      <c r="BM3147" s="170" t="s">
        <v>4009</v>
      </c>
    </row>
    <row r="3148" spans="1:65" s="2" customFormat="1" ht="16.5" customHeight="1">
      <c r="A3148" s="33"/>
      <c r="B3148" s="158"/>
      <c r="C3148" s="205" t="s">
        <v>4010</v>
      </c>
      <c r="D3148" s="205" t="s">
        <v>368</v>
      </c>
      <c r="E3148" s="206" t="s">
        <v>4011</v>
      </c>
      <c r="F3148" s="207" t="s">
        <v>4012</v>
      </c>
      <c r="G3148" s="208" t="s">
        <v>350</v>
      </c>
      <c r="H3148" s="209">
        <v>1</v>
      </c>
      <c r="I3148" s="210"/>
      <c r="J3148" s="209">
        <f t="shared" si="270"/>
        <v>0</v>
      </c>
      <c r="K3148" s="211"/>
      <c r="L3148" s="212"/>
      <c r="M3148" s="213" t="s">
        <v>1</v>
      </c>
      <c r="N3148" s="214" t="s">
        <v>42</v>
      </c>
      <c r="O3148" s="59"/>
      <c r="P3148" s="168">
        <f t="shared" si="271"/>
        <v>0</v>
      </c>
      <c r="Q3148" s="168">
        <v>1.23E-3</v>
      </c>
      <c r="R3148" s="168">
        <f t="shared" si="272"/>
        <v>1.23E-3</v>
      </c>
      <c r="S3148" s="168">
        <v>0</v>
      </c>
      <c r="T3148" s="169">
        <f t="shared" si="273"/>
        <v>0</v>
      </c>
      <c r="U3148" s="33"/>
      <c r="V3148" s="33"/>
      <c r="W3148" s="33"/>
      <c r="X3148" s="33"/>
      <c r="Y3148" s="33"/>
      <c r="Z3148" s="33"/>
      <c r="AA3148" s="33"/>
      <c r="AB3148" s="33"/>
      <c r="AC3148" s="33"/>
      <c r="AD3148" s="33"/>
      <c r="AE3148" s="33"/>
      <c r="AR3148" s="170" t="s">
        <v>361</v>
      </c>
      <c r="AT3148" s="170" t="s">
        <v>368</v>
      </c>
      <c r="AU3148" s="170" t="s">
        <v>157</v>
      </c>
      <c r="AY3148" s="18" t="s">
        <v>150</v>
      </c>
      <c r="BE3148" s="171">
        <f t="shared" si="274"/>
        <v>0</v>
      </c>
      <c r="BF3148" s="171">
        <f t="shared" si="275"/>
        <v>0</v>
      </c>
      <c r="BG3148" s="171">
        <f t="shared" si="276"/>
        <v>0</v>
      </c>
      <c r="BH3148" s="171">
        <f t="shared" si="277"/>
        <v>0</v>
      </c>
      <c r="BI3148" s="171">
        <f t="shared" si="278"/>
        <v>0</v>
      </c>
      <c r="BJ3148" s="18" t="s">
        <v>157</v>
      </c>
      <c r="BK3148" s="172">
        <f t="shared" si="279"/>
        <v>0</v>
      </c>
      <c r="BL3148" s="18" t="s">
        <v>241</v>
      </c>
      <c r="BM3148" s="170" t="s">
        <v>4013</v>
      </c>
    </row>
    <row r="3149" spans="1:65" s="13" customFormat="1" ht="11.25">
      <c r="B3149" s="173"/>
      <c r="D3149" s="174" t="s">
        <v>167</v>
      </c>
      <c r="E3149" s="175" t="s">
        <v>1</v>
      </c>
      <c r="F3149" s="176" t="s">
        <v>212</v>
      </c>
      <c r="H3149" s="175" t="s">
        <v>1</v>
      </c>
      <c r="I3149" s="177"/>
      <c r="L3149" s="173"/>
      <c r="M3149" s="178"/>
      <c r="N3149" s="179"/>
      <c r="O3149" s="179"/>
      <c r="P3149" s="179"/>
      <c r="Q3149" s="179"/>
      <c r="R3149" s="179"/>
      <c r="S3149" s="179"/>
      <c r="T3149" s="180"/>
      <c r="AT3149" s="175" t="s">
        <v>167</v>
      </c>
      <c r="AU3149" s="175" t="s">
        <v>157</v>
      </c>
      <c r="AV3149" s="13" t="s">
        <v>81</v>
      </c>
      <c r="AW3149" s="13" t="s">
        <v>30</v>
      </c>
      <c r="AX3149" s="13" t="s">
        <v>76</v>
      </c>
      <c r="AY3149" s="175" t="s">
        <v>150</v>
      </c>
    </row>
    <row r="3150" spans="1:65" s="14" customFormat="1" ht="11.25">
      <c r="B3150" s="181"/>
      <c r="D3150" s="174" t="s">
        <v>167</v>
      </c>
      <c r="E3150" s="182" t="s">
        <v>1</v>
      </c>
      <c r="F3150" s="183" t="s">
        <v>81</v>
      </c>
      <c r="H3150" s="184">
        <v>1</v>
      </c>
      <c r="I3150" s="185"/>
      <c r="L3150" s="181"/>
      <c r="M3150" s="186"/>
      <c r="N3150" s="187"/>
      <c r="O3150" s="187"/>
      <c r="P3150" s="187"/>
      <c r="Q3150" s="187"/>
      <c r="R3150" s="187"/>
      <c r="S3150" s="187"/>
      <c r="T3150" s="188"/>
      <c r="AT3150" s="182" t="s">
        <v>167</v>
      </c>
      <c r="AU3150" s="182" t="s">
        <v>157</v>
      </c>
      <c r="AV3150" s="14" t="s">
        <v>157</v>
      </c>
      <c r="AW3150" s="14" t="s">
        <v>30</v>
      </c>
      <c r="AX3150" s="14" t="s">
        <v>81</v>
      </c>
      <c r="AY3150" s="182" t="s">
        <v>150</v>
      </c>
    </row>
    <row r="3151" spans="1:65" s="2" customFormat="1" ht="16.5" customHeight="1">
      <c r="A3151" s="33"/>
      <c r="B3151" s="158"/>
      <c r="C3151" s="205" t="s">
        <v>4014</v>
      </c>
      <c r="D3151" s="205" t="s">
        <v>368</v>
      </c>
      <c r="E3151" s="206" t="s">
        <v>4015</v>
      </c>
      <c r="F3151" s="207" t="s">
        <v>4016</v>
      </c>
      <c r="G3151" s="208" t="s">
        <v>350</v>
      </c>
      <c r="H3151" s="209">
        <v>1</v>
      </c>
      <c r="I3151" s="210"/>
      <c r="J3151" s="209">
        <f>ROUND(I3151*H3151,3)</f>
        <v>0</v>
      </c>
      <c r="K3151" s="211"/>
      <c r="L3151" s="212"/>
      <c r="M3151" s="213" t="s">
        <v>1</v>
      </c>
      <c r="N3151" s="214" t="s">
        <v>42</v>
      </c>
      <c r="O3151" s="59"/>
      <c r="P3151" s="168">
        <f>O3151*H3151</f>
        <v>0</v>
      </c>
      <c r="Q3151" s="168">
        <v>1.39E-3</v>
      </c>
      <c r="R3151" s="168">
        <f>Q3151*H3151</f>
        <v>1.39E-3</v>
      </c>
      <c r="S3151" s="168">
        <v>0</v>
      </c>
      <c r="T3151" s="169">
        <f>S3151*H3151</f>
        <v>0</v>
      </c>
      <c r="U3151" s="33"/>
      <c r="V3151" s="33"/>
      <c r="W3151" s="33"/>
      <c r="X3151" s="33"/>
      <c r="Y3151" s="33"/>
      <c r="Z3151" s="33"/>
      <c r="AA3151" s="33"/>
      <c r="AB3151" s="33"/>
      <c r="AC3151" s="33"/>
      <c r="AD3151" s="33"/>
      <c r="AE3151" s="33"/>
      <c r="AR3151" s="170" t="s">
        <v>361</v>
      </c>
      <c r="AT3151" s="170" t="s">
        <v>368</v>
      </c>
      <c r="AU3151" s="170" t="s">
        <v>157</v>
      </c>
      <c r="AY3151" s="18" t="s">
        <v>150</v>
      </c>
      <c r="BE3151" s="171">
        <f>IF(N3151="základná",J3151,0)</f>
        <v>0</v>
      </c>
      <c r="BF3151" s="171">
        <f>IF(N3151="znížená",J3151,0)</f>
        <v>0</v>
      </c>
      <c r="BG3151" s="171">
        <f>IF(N3151="zákl. prenesená",J3151,0)</f>
        <v>0</v>
      </c>
      <c r="BH3151" s="171">
        <f>IF(N3151="zníž. prenesená",J3151,0)</f>
        <v>0</v>
      </c>
      <c r="BI3151" s="171">
        <f>IF(N3151="nulová",J3151,0)</f>
        <v>0</v>
      </c>
      <c r="BJ3151" s="18" t="s">
        <v>157</v>
      </c>
      <c r="BK3151" s="172">
        <f>ROUND(I3151*H3151,3)</f>
        <v>0</v>
      </c>
      <c r="BL3151" s="18" t="s">
        <v>241</v>
      </c>
      <c r="BM3151" s="170" t="s">
        <v>4017</v>
      </c>
    </row>
    <row r="3152" spans="1:65" s="13" customFormat="1" ht="11.25">
      <c r="B3152" s="173"/>
      <c r="D3152" s="174" t="s">
        <v>167</v>
      </c>
      <c r="E3152" s="175" t="s">
        <v>1</v>
      </c>
      <c r="F3152" s="176" t="s">
        <v>215</v>
      </c>
      <c r="H3152" s="175" t="s">
        <v>1</v>
      </c>
      <c r="I3152" s="177"/>
      <c r="L3152" s="173"/>
      <c r="M3152" s="178"/>
      <c r="N3152" s="179"/>
      <c r="O3152" s="179"/>
      <c r="P3152" s="179"/>
      <c r="Q3152" s="179"/>
      <c r="R3152" s="179"/>
      <c r="S3152" s="179"/>
      <c r="T3152" s="180"/>
      <c r="AT3152" s="175" t="s">
        <v>167</v>
      </c>
      <c r="AU3152" s="175" t="s">
        <v>157</v>
      </c>
      <c r="AV3152" s="13" t="s">
        <v>81</v>
      </c>
      <c r="AW3152" s="13" t="s">
        <v>30</v>
      </c>
      <c r="AX3152" s="13" t="s">
        <v>76</v>
      </c>
      <c r="AY3152" s="175" t="s">
        <v>150</v>
      </c>
    </row>
    <row r="3153" spans="1:65" s="14" customFormat="1" ht="11.25">
      <c r="B3153" s="181"/>
      <c r="D3153" s="174" t="s">
        <v>167</v>
      </c>
      <c r="E3153" s="182" t="s">
        <v>1</v>
      </c>
      <c r="F3153" s="183" t="s">
        <v>81</v>
      </c>
      <c r="H3153" s="184">
        <v>1</v>
      </c>
      <c r="I3153" s="185"/>
      <c r="L3153" s="181"/>
      <c r="M3153" s="186"/>
      <c r="N3153" s="187"/>
      <c r="O3153" s="187"/>
      <c r="P3153" s="187"/>
      <c r="Q3153" s="187"/>
      <c r="R3153" s="187"/>
      <c r="S3153" s="187"/>
      <c r="T3153" s="188"/>
      <c r="AT3153" s="182" t="s">
        <v>167</v>
      </c>
      <c r="AU3153" s="182" t="s">
        <v>157</v>
      </c>
      <c r="AV3153" s="14" t="s">
        <v>157</v>
      </c>
      <c r="AW3153" s="14" t="s">
        <v>30</v>
      </c>
      <c r="AX3153" s="14" t="s">
        <v>81</v>
      </c>
      <c r="AY3153" s="182" t="s">
        <v>150</v>
      </c>
    </row>
    <row r="3154" spans="1:65" s="2" customFormat="1" ht="24" customHeight="1">
      <c r="A3154" s="33"/>
      <c r="B3154" s="158"/>
      <c r="C3154" s="159" t="s">
        <v>4018</v>
      </c>
      <c r="D3154" s="159" t="s">
        <v>152</v>
      </c>
      <c r="E3154" s="160" t="s">
        <v>4019</v>
      </c>
      <c r="F3154" s="161" t="s">
        <v>4020</v>
      </c>
      <c r="G3154" s="162" t="s">
        <v>1757</v>
      </c>
      <c r="H3154" s="164"/>
      <c r="I3154" s="164"/>
      <c r="J3154" s="163">
        <f>ROUND(I3154*H3154,3)</f>
        <v>0</v>
      </c>
      <c r="K3154" s="165"/>
      <c r="L3154" s="34"/>
      <c r="M3154" s="166" t="s">
        <v>1</v>
      </c>
      <c r="N3154" s="167" t="s">
        <v>42</v>
      </c>
      <c r="O3154" s="59"/>
      <c r="P3154" s="168">
        <f>O3154*H3154</f>
        <v>0</v>
      </c>
      <c r="Q3154" s="168">
        <v>0</v>
      </c>
      <c r="R3154" s="168">
        <f>Q3154*H3154</f>
        <v>0</v>
      </c>
      <c r="S3154" s="168">
        <v>0</v>
      </c>
      <c r="T3154" s="169">
        <f>S3154*H3154</f>
        <v>0</v>
      </c>
      <c r="U3154" s="33"/>
      <c r="V3154" s="33"/>
      <c r="W3154" s="33"/>
      <c r="X3154" s="33"/>
      <c r="Y3154" s="33"/>
      <c r="Z3154" s="33"/>
      <c r="AA3154" s="33"/>
      <c r="AB3154" s="33"/>
      <c r="AC3154" s="33"/>
      <c r="AD3154" s="33"/>
      <c r="AE3154" s="33"/>
      <c r="AR3154" s="170" t="s">
        <v>241</v>
      </c>
      <c r="AT3154" s="170" t="s">
        <v>152</v>
      </c>
      <c r="AU3154" s="170" t="s">
        <v>157</v>
      </c>
      <c r="AY3154" s="18" t="s">
        <v>150</v>
      </c>
      <c r="BE3154" s="171">
        <f>IF(N3154="základná",J3154,0)</f>
        <v>0</v>
      </c>
      <c r="BF3154" s="171">
        <f>IF(N3154="znížená",J3154,0)</f>
        <v>0</v>
      </c>
      <c r="BG3154" s="171">
        <f>IF(N3154="zákl. prenesená",J3154,0)</f>
        <v>0</v>
      </c>
      <c r="BH3154" s="171">
        <f>IF(N3154="zníž. prenesená",J3154,0)</f>
        <v>0</v>
      </c>
      <c r="BI3154" s="171">
        <f>IF(N3154="nulová",J3154,0)</f>
        <v>0</v>
      </c>
      <c r="BJ3154" s="18" t="s">
        <v>157</v>
      </c>
      <c r="BK3154" s="172">
        <f>ROUND(I3154*H3154,3)</f>
        <v>0</v>
      </c>
      <c r="BL3154" s="18" t="s">
        <v>241</v>
      </c>
      <c r="BM3154" s="170" t="s">
        <v>4021</v>
      </c>
    </row>
    <row r="3155" spans="1:65" s="12" customFormat="1" ht="22.9" customHeight="1">
      <c r="B3155" s="145"/>
      <c r="D3155" s="146" t="s">
        <v>75</v>
      </c>
      <c r="E3155" s="156" t="s">
        <v>3967</v>
      </c>
      <c r="F3155" s="156" t="s">
        <v>4022</v>
      </c>
      <c r="I3155" s="148"/>
      <c r="J3155" s="157">
        <f>BK3155</f>
        <v>0</v>
      </c>
      <c r="L3155" s="145"/>
      <c r="M3155" s="150"/>
      <c r="N3155" s="151"/>
      <c r="O3155" s="151"/>
      <c r="P3155" s="152">
        <f>SUM(P3156:P3244)</f>
        <v>0</v>
      </c>
      <c r="Q3155" s="151"/>
      <c r="R3155" s="152">
        <f>SUM(R3156:R3244)</f>
        <v>65.406420000000011</v>
      </c>
      <c r="S3155" s="151"/>
      <c r="T3155" s="153">
        <f>SUM(T3156:T3244)</f>
        <v>0</v>
      </c>
      <c r="AR3155" s="146" t="s">
        <v>157</v>
      </c>
      <c r="AT3155" s="154" t="s">
        <v>75</v>
      </c>
      <c r="AU3155" s="154" t="s">
        <v>81</v>
      </c>
      <c r="AY3155" s="146" t="s">
        <v>150</v>
      </c>
      <c r="BK3155" s="155">
        <f>SUM(BK3156:BK3244)</f>
        <v>0</v>
      </c>
    </row>
    <row r="3156" spans="1:65" s="2" customFormat="1" ht="48" customHeight="1">
      <c r="A3156" s="33"/>
      <c r="B3156" s="158"/>
      <c r="C3156" s="159" t="s">
        <v>4023</v>
      </c>
      <c r="D3156" s="159" t="s">
        <v>152</v>
      </c>
      <c r="E3156" s="160" t="s">
        <v>4024</v>
      </c>
      <c r="F3156" s="161" t="s">
        <v>4025</v>
      </c>
      <c r="G3156" s="162" t="s">
        <v>350</v>
      </c>
      <c r="H3156" s="163">
        <v>1</v>
      </c>
      <c r="I3156" s="164"/>
      <c r="J3156" s="163">
        <f t="shared" ref="J3156:J3187" si="280">ROUND(I3156*H3156,3)</f>
        <v>0</v>
      </c>
      <c r="K3156" s="165"/>
      <c r="L3156" s="34"/>
      <c r="M3156" s="166" t="s">
        <v>1</v>
      </c>
      <c r="N3156" s="167" t="s">
        <v>42</v>
      </c>
      <c r="O3156" s="59"/>
      <c r="P3156" s="168">
        <f t="shared" ref="P3156:P3187" si="281">O3156*H3156</f>
        <v>0</v>
      </c>
      <c r="Q3156" s="168">
        <v>1.7999999999999999E-2</v>
      </c>
      <c r="R3156" s="168">
        <f t="shared" ref="R3156:R3187" si="282">Q3156*H3156</f>
        <v>1.7999999999999999E-2</v>
      </c>
      <c r="S3156" s="168">
        <v>0</v>
      </c>
      <c r="T3156" s="169">
        <f t="shared" ref="T3156:T3187" si="283">S3156*H3156</f>
        <v>0</v>
      </c>
      <c r="U3156" s="33"/>
      <c r="V3156" s="33"/>
      <c r="W3156" s="33"/>
      <c r="X3156" s="33"/>
      <c r="Y3156" s="33"/>
      <c r="Z3156" s="33"/>
      <c r="AA3156" s="33"/>
      <c r="AB3156" s="33"/>
      <c r="AC3156" s="33"/>
      <c r="AD3156" s="33"/>
      <c r="AE3156" s="33"/>
      <c r="AR3156" s="170" t="s">
        <v>156</v>
      </c>
      <c r="AT3156" s="170" t="s">
        <v>152</v>
      </c>
      <c r="AU3156" s="170" t="s">
        <v>157</v>
      </c>
      <c r="AY3156" s="18" t="s">
        <v>150</v>
      </c>
      <c r="BE3156" s="171">
        <f t="shared" ref="BE3156:BE3187" si="284">IF(N3156="základná",J3156,0)</f>
        <v>0</v>
      </c>
      <c r="BF3156" s="171">
        <f t="shared" ref="BF3156:BF3187" si="285">IF(N3156="znížená",J3156,0)</f>
        <v>0</v>
      </c>
      <c r="BG3156" s="171">
        <f t="shared" ref="BG3156:BG3187" si="286">IF(N3156="zákl. prenesená",J3156,0)</f>
        <v>0</v>
      </c>
      <c r="BH3156" s="171">
        <f t="shared" ref="BH3156:BH3187" si="287">IF(N3156="zníž. prenesená",J3156,0)</f>
        <v>0</v>
      </c>
      <c r="BI3156" s="171">
        <f t="shared" ref="BI3156:BI3187" si="288">IF(N3156="nulová",J3156,0)</f>
        <v>0</v>
      </c>
      <c r="BJ3156" s="18" t="s">
        <v>157</v>
      </c>
      <c r="BK3156" s="172">
        <f t="shared" ref="BK3156:BK3187" si="289">ROUND(I3156*H3156,3)</f>
        <v>0</v>
      </c>
      <c r="BL3156" s="18" t="s">
        <v>156</v>
      </c>
      <c r="BM3156" s="170" t="s">
        <v>4026</v>
      </c>
    </row>
    <row r="3157" spans="1:65" s="2" customFormat="1" ht="36" customHeight="1">
      <c r="A3157" s="33"/>
      <c r="B3157" s="158"/>
      <c r="C3157" s="159" t="s">
        <v>4027</v>
      </c>
      <c r="D3157" s="159" t="s">
        <v>152</v>
      </c>
      <c r="E3157" s="160" t="s">
        <v>4028</v>
      </c>
      <c r="F3157" s="161" t="s">
        <v>4029</v>
      </c>
      <c r="G3157" s="162" t="s">
        <v>350</v>
      </c>
      <c r="H3157" s="163">
        <v>1</v>
      </c>
      <c r="I3157" s="164"/>
      <c r="J3157" s="163">
        <f t="shared" si="280"/>
        <v>0</v>
      </c>
      <c r="K3157" s="165"/>
      <c r="L3157" s="34"/>
      <c r="M3157" s="166" t="s">
        <v>1</v>
      </c>
      <c r="N3157" s="167" t="s">
        <v>42</v>
      </c>
      <c r="O3157" s="59"/>
      <c r="P3157" s="168">
        <f t="shared" si="281"/>
        <v>0</v>
      </c>
      <c r="Q3157" s="168">
        <v>1.7999999999999999E-2</v>
      </c>
      <c r="R3157" s="168">
        <f t="shared" si="282"/>
        <v>1.7999999999999999E-2</v>
      </c>
      <c r="S3157" s="168">
        <v>0</v>
      </c>
      <c r="T3157" s="169">
        <f t="shared" si="283"/>
        <v>0</v>
      </c>
      <c r="U3157" s="33"/>
      <c r="V3157" s="33"/>
      <c r="W3157" s="33"/>
      <c r="X3157" s="33"/>
      <c r="Y3157" s="33"/>
      <c r="Z3157" s="33"/>
      <c r="AA3157" s="33"/>
      <c r="AB3157" s="33"/>
      <c r="AC3157" s="33"/>
      <c r="AD3157" s="33"/>
      <c r="AE3157" s="33"/>
      <c r="AR3157" s="170" t="s">
        <v>156</v>
      </c>
      <c r="AT3157" s="170" t="s">
        <v>152</v>
      </c>
      <c r="AU3157" s="170" t="s">
        <v>157</v>
      </c>
      <c r="AY3157" s="18" t="s">
        <v>150</v>
      </c>
      <c r="BE3157" s="171">
        <f t="shared" si="284"/>
        <v>0</v>
      </c>
      <c r="BF3157" s="171">
        <f t="shared" si="285"/>
        <v>0</v>
      </c>
      <c r="BG3157" s="171">
        <f t="shared" si="286"/>
        <v>0</v>
      </c>
      <c r="BH3157" s="171">
        <f t="shared" si="287"/>
        <v>0</v>
      </c>
      <c r="BI3157" s="171">
        <f t="shared" si="288"/>
        <v>0</v>
      </c>
      <c r="BJ3157" s="18" t="s">
        <v>157</v>
      </c>
      <c r="BK3157" s="172">
        <f t="shared" si="289"/>
        <v>0</v>
      </c>
      <c r="BL3157" s="18" t="s">
        <v>156</v>
      </c>
      <c r="BM3157" s="170" t="s">
        <v>4030</v>
      </c>
    </row>
    <row r="3158" spans="1:65" s="2" customFormat="1" ht="36" customHeight="1">
      <c r="A3158" s="33"/>
      <c r="B3158" s="158"/>
      <c r="C3158" s="159" t="s">
        <v>4031</v>
      </c>
      <c r="D3158" s="159" t="s">
        <v>152</v>
      </c>
      <c r="E3158" s="160" t="s">
        <v>4032</v>
      </c>
      <c r="F3158" s="161" t="s">
        <v>4033</v>
      </c>
      <c r="G3158" s="162" t="s">
        <v>350</v>
      </c>
      <c r="H3158" s="163">
        <v>1</v>
      </c>
      <c r="I3158" s="164"/>
      <c r="J3158" s="163">
        <f t="shared" si="280"/>
        <v>0</v>
      </c>
      <c r="K3158" s="165"/>
      <c r="L3158" s="34"/>
      <c r="M3158" s="166" t="s">
        <v>1</v>
      </c>
      <c r="N3158" s="167" t="s">
        <v>42</v>
      </c>
      <c r="O3158" s="59"/>
      <c r="P3158" s="168">
        <f t="shared" si="281"/>
        <v>0</v>
      </c>
      <c r="Q3158" s="168">
        <v>1.7999999999999999E-2</v>
      </c>
      <c r="R3158" s="168">
        <f t="shared" si="282"/>
        <v>1.7999999999999999E-2</v>
      </c>
      <c r="S3158" s="168">
        <v>0</v>
      </c>
      <c r="T3158" s="169">
        <f t="shared" si="283"/>
        <v>0</v>
      </c>
      <c r="U3158" s="33"/>
      <c r="V3158" s="33"/>
      <c r="W3158" s="33"/>
      <c r="X3158" s="33"/>
      <c r="Y3158" s="33"/>
      <c r="Z3158" s="33"/>
      <c r="AA3158" s="33"/>
      <c r="AB3158" s="33"/>
      <c r="AC3158" s="33"/>
      <c r="AD3158" s="33"/>
      <c r="AE3158" s="33"/>
      <c r="AR3158" s="170" t="s">
        <v>156</v>
      </c>
      <c r="AT3158" s="170" t="s">
        <v>152</v>
      </c>
      <c r="AU3158" s="170" t="s">
        <v>157</v>
      </c>
      <c r="AY3158" s="18" t="s">
        <v>150</v>
      </c>
      <c r="BE3158" s="171">
        <f t="shared" si="284"/>
        <v>0</v>
      </c>
      <c r="BF3158" s="171">
        <f t="shared" si="285"/>
        <v>0</v>
      </c>
      <c r="BG3158" s="171">
        <f t="shared" si="286"/>
        <v>0</v>
      </c>
      <c r="BH3158" s="171">
        <f t="shared" si="287"/>
        <v>0</v>
      </c>
      <c r="BI3158" s="171">
        <f t="shared" si="288"/>
        <v>0</v>
      </c>
      <c r="BJ3158" s="18" t="s">
        <v>157</v>
      </c>
      <c r="BK3158" s="172">
        <f t="shared" si="289"/>
        <v>0</v>
      </c>
      <c r="BL3158" s="18" t="s">
        <v>156</v>
      </c>
      <c r="BM3158" s="170" t="s">
        <v>4034</v>
      </c>
    </row>
    <row r="3159" spans="1:65" s="2" customFormat="1" ht="36" customHeight="1">
      <c r="A3159" s="33"/>
      <c r="B3159" s="158"/>
      <c r="C3159" s="159" t="s">
        <v>4035</v>
      </c>
      <c r="D3159" s="159" t="s">
        <v>152</v>
      </c>
      <c r="E3159" s="160" t="s">
        <v>4036</v>
      </c>
      <c r="F3159" s="161" t="s">
        <v>4037</v>
      </c>
      <c r="G3159" s="162" t="s">
        <v>350</v>
      </c>
      <c r="H3159" s="163">
        <v>1</v>
      </c>
      <c r="I3159" s="164"/>
      <c r="J3159" s="163">
        <f t="shared" si="280"/>
        <v>0</v>
      </c>
      <c r="K3159" s="165"/>
      <c r="L3159" s="34"/>
      <c r="M3159" s="166" t="s">
        <v>1</v>
      </c>
      <c r="N3159" s="167" t="s">
        <v>42</v>
      </c>
      <c r="O3159" s="59"/>
      <c r="P3159" s="168">
        <f t="shared" si="281"/>
        <v>0</v>
      </c>
      <c r="Q3159" s="168">
        <v>1.7999999999999999E-2</v>
      </c>
      <c r="R3159" s="168">
        <f t="shared" si="282"/>
        <v>1.7999999999999999E-2</v>
      </c>
      <c r="S3159" s="168">
        <v>0</v>
      </c>
      <c r="T3159" s="169">
        <f t="shared" si="283"/>
        <v>0</v>
      </c>
      <c r="U3159" s="33"/>
      <c r="V3159" s="33"/>
      <c r="W3159" s="33"/>
      <c r="X3159" s="33"/>
      <c r="Y3159" s="33"/>
      <c r="Z3159" s="33"/>
      <c r="AA3159" s="33"/>
      <c r="AB3159" s="33"/>
      <c r="AC3159" s="33"/>
      <c r="AD3159" s="33"/>
      <c r="AE3159" s="33"/>
      <c r="AR3159" s="170" t="s">
        <v>156</v>
      </c>
      <c r="AT3159" s="170" t="s">
        <v>152</v>
      </c>
      <c r="AU3159" s="170" t="s">
        <v>157</v>
      </c>
      <c r="AY3159" s="18" t="s">
        <v>150</v>
      </c>
      <c r="BE3159" s="171">
        <f t="shared" si="284"/>
        <v>0</v>
      </c>
      <c r="BF3159" s="171">
        <f t="shared" si="285"/>
        <v>0</v>
      </c>
      <c r="BG3159" s="171">
        <f t="shared" si="286"/>
        <v>0</v>
      </c>
      <c r="BH3159" s="171">
        <f t="shared" si="287"/>
        <v>0</v>
      </c>
      <c r="BI3159" s="171">
        <f t="shared" si="288"/>
        <v>0</v>
      </c>
      <c r="BJ3159" s="18" t="s">
        <v>157</v>
      </c>
      <c r="BK3159" s="172">
        <f t="shared" si="289"/>
        <v>0</v>
      </c>
      <c r="BL3159" s="18" t="s">
        <v>156</v>
      </c>
      <c r="BM3159" s="170" t="s">
        <v>4038</v>
      </c>
    </row>
    <row r="3160" spans="1:65" s="2" customFormat="1" ht="36" customHeight="1">
      <c r="A3160" s="33"/>
      <c r="B3160" s="158"/>
      <c r="C3160" s="159" t="s">
        <v>4039</v>
      </c>
      <c r="D3160" s="159" t="s">
        <v>152</v>
      </c>
      <c r="E3160" s="160" t="s">
        <v>4040</v>
      </c>
      <c r="F3160" s="161" t="s">
        <v>4041</v>
      </c>
      <c r="G3160" s="162" t="s">
        <v>350</v>
      </c>
      <c r="H3160" s="163">
        <v>1</v>
      </c>
      <c r="I3160" s="164"/>
      <c r="J3160" s="163">
        <f t="shared" si="280"/>
        <v>0</v>
      </c>
      <c r="K3160" s="165"/>
      <c r="L3160" s="34"/>
      <c r="M3160" s="166" t="s">
        <v>1</v>
      </c>
      <c r="N3160" s="167" t="s">
        <v>42</v>
      </c>
      <c r="O3160" s="59"/>
      <c r="P3160" s="168">
        <f t="shared" si="281"/>
        <v>0</v>
      </c>
      <c r="Q3160" s="168">
        <v>1.7999999999999999E-2</v>
      </c>
      <c r="R3160" s="168">
        <f t="shared" si="282"/>
        <v>1.7999999999999999E-2</v>
      </c>
      <c r="S3160" s="168">
        <v>0</v>
      </c>
      <c r="T3160" s="169">
        <f t="shared" si="283"/>
        <v>0</v>
      </c>
      <c r="U3160" s="33"/>
      <c r="V3160" s="33"/>
      <c r="W3160" s="33"/>
      <c r="X3160" s="33"/>
      <c r="Y3160" s="33"/>
      <c r="Z3160" s="33"/>
      <c r="AA3160" s="33"/>
      <c r="AB3160" s="33"/>
      <c r="AC3160" s="33"/>
      <c r="AD3160" s="33"/>
      <c r="AE3160" s="33"/>
      <c r="AR3160" s="170" t="s">
        <v>156</v>
      </c>
      <c r="AT3160" s="170" t="s">
        <v>152</v>
      </c>
      <c r="AU3160" s="170" t="s">
        <v>157</v>
      </c>
      <c r="AY3160" s="18" t="s">
        <v>150</v>
      </c>
      <c r="BE3160" s="171">
        <f t="shared" si="284"/>
        <v>0</v>
      </c>
      <c r="BF3160" s="171">
        <f t="shared" si="285"/>
        <v>0</v>
      </c>
      <c r="BG3160" s="171">
        <f t="shared" si="286"/>
        <v>0</v>
      </c>
      <c r="BH3160" s="171">
        <f t="shared" si="287"/>
        <v>0</v>
      </c>
      <c r="BI3160" s="171">
        <f t="shared" si="288"/>
        <v>0</v>
      </c>
      <c r="BJ3160" s="18" t="s">
        <v>157</v>
      </c>
      <c r="BK3160" s="172">
        <f t="shared" si="289"/>
        <v>0</v>
      </c>
      <c r="BL3160" s="18" t="s">
        <v>156</v>
      </c>
      <c r="BM3160" s="170" t="s">
        <v>4042</v>
      </c>
    </row>
    <row r="3161" spans="1:65" s="2" customFormat="1" ht="36" customHeight="1">
      <c r="A3161" s="33"/>
      <c r="B3161" s="158"/>
      <c r="C3161" s="159" t="s">
        <v>4043</v>
      </c>
      <c r="D3161" s="159" t="s">
        <v>152</v>
      </c>
      <c r="E3161" s="160" t="s">
        <v>4044</v>
      </c>
      <c r="F3161" s="161" t="s">
        <v>4045</v>
      </c>
      <c r="G3161" s="162" t="s">
        <v>350</v>
      </c>
      <c r="H3161" s="163">
        <v>3</v>
      </c>
      <c r="I3161" s="164"/>
      <c r="J3161" s="163">
        <f t="shared" si="280"/>
        <v>0</v>
      </c>
      <c r="K3161" s="165"/>
      <c r="L3161" s="34"/>
      <c r="M3161" s="166" t="s">
        <v>1</v>
      </c>
      <c r="N3161" s="167" t="s">
        <v>42</v>
      </c>
      <c r="O3161" s="59"/>
      <c r="P3161" s="168">
        <f t="shared" si="281"/>
        <v>0</v>
      </c>
      <c r="Q3161" s="168">
        <v>1.7999999999999999E-2</v>
      </c>
      <c r="R3161" s="168">
        <f t="shared" si="282"/>
        <v>5.3999999999999992E-2</v>
      </c>
      <c r="S3161" s="168">
        <v>0</v>
      </c>
      <c r="T3161" s="169">
        <f t="shared" si="283"/>
        <v>0</v>
      </c>
      <c r="U3161" s="33"/>
      <c r="V3161" s="33"/>
      <c r="W3161" s="33"/>
      <c r="X3161" s="33"/>
      <c r="Y3161" s="33"/>
      <c r="Z3161" s="33"/>
      <c r="AA3161" s="33"/>
      <c r="AB3161" s="33"/>
      <c r="AC3161" s="33"/>
      <c r="AD3161" s="33"/>
      <c r="AE3161" s="33"/>
      <c r="AR3161" s="170" t="s">
        <v>156</v>
      </c>
      <c r="AT3161" s="170" t="s">
        <v>152</v>
      </c>
      <c r="AU3161" s="170" t="s">
        <v>157</v>
      </c>
      <c r="AY3161" s="18" t="s">
        <v>150</v>
      </c>
      <c r="BE3161" s="171">
        <f t="shared" si="284"/>
        <v>0</v>
      </c>
      <c r="BF3161" s="171">
        <f t="shared" si="285"/>
        <v>0</v>
      </c>
      <c r="BG3161" s="171">
        <f t="shared" si="286"/>
        <v>0</v>
      </c>
      <c r="BH3161" s="171">
        <f t="shared" si="287"/>
        <v>0</v>
      </c>
      <c r="BI3161" s="171">
        <f t="shared" si="288"/>
        <v>0</v>
      </c>
      <c r="BJ3161" s="18" t="s">
        <v>157</v>
      </c>
      <c r="BK3161" s="172">
        <f t="shared" si="289"/>
        <v>0</v>
      </c>
      <c r="BL3161" s="18" t="s">
        <v>156</v>
      </c>
      <c r="BM3161" s="170" t="s">
        <v>4046</v>
      </c>
    </row>
    <row r="3162" spans="1:65" s="2" customFormat="1" ht="36" customHeight="1">
      <c r="A3162" s="33"/>
      <c r="B3162" s="158"/>
      <c r="C3162" s="159" t="s">
        <v>4047</v>
      </c>
      <c r="D3162" s="159" t="s">
        <v>152</v>
      </c>
      <c r="E3162" s="160" t="s">
        <v>4048</v>
      </c>
      <c r="F3162" s="161" t="s">
        <v>4049</v>
      </c>
      <c r="G3162" s="162" t="s">
        <v>350</v>
      </c>
      <c r="H3162" s="163">
        <v>21</v>
      </c>
      <c r="I3162" s="164"/>
      <c r="J3162" s="163">
        <f t="shared" si="280"/>
        <v>0</v>
      </c>
      <c r="K3162" s="165"/>
      <c r="L3162" s="34"/>
      <c r="M3162" s="166" t="s">
        <v>1</v>
      </c>
      <c r="N3162" s="167" t="s">
        <v>42</v>
      </c>
      <c r="O3162" s="59"/>
      <c r="P3162" s="168">
        <f t="shared" si="281"/>
        <v>0</v>
      </c>
      <c r="Q3162" s="168">
        <v>1.7999999999999999E-2</v>
      </c>
      <c r="R3162" s="168">
        <f t="shared" si="282"/>
        <v>0.37799999999999995</v>
      </c>
      <c r="S3162" s="168">
        <v>0</v>
      </c>
      <c r="T3162" s="169">
        <f t="shared" si="283"/>
        <v>0</v>
      </c>
      <c r="U3162" s="33"/>
      <c r="V3162" s="33"/>
      <c r="W3162" s="33"/>
      <c r="X3162" s="33"/>
      <c r="Y3162" s="33"/>
      <c r="Z3162" s="33"/>
      <c r="AA3162" s="33"/>
      <c r="AB3162" s="33"/>
      <c r="AC3162" s="33"/>
      <c r="AD3162" s="33"/>
      <c r="AE3162" s="33"/>
      <c r="AR3162" s="170" t="s">
        <v>156</v>
      </c>
      <c r="AT3162" s="170" t="s">
        <v>152</v>
      </c>
      <c r="AU3162" s="170" t="s">
        <v>157</v>
      </c>
      <c r="AY3162" s="18" t="s">
        <v>150</v>
      </c>
      <c r="BE3162" s="171">
        <f t="shared" si="284"/>
        <v>0</v>
      </c>
      <c r="BF3162" s="171">
        <f t="shared" si="285"/>
        <v>0</v>
      </c>
      <c r="BG3162" s="171">
        <f t="shared" si="286"/>
        <v>0</v>
      </c>
      <c r="BH3162" s="171">
        <f t="shared" si="287"/>
        <v>0</v>
      </c>
      <c r="BI3162" s="171">
        <f t="shared" si="288"/>
        <v>0</v>
      </c>
      <c r="BJ3162" s="18" t="s">
        <v>157</v>
      </c>
      <c r="BK3162" s="172">
        <f t="shared" si="289"/>
        <v>0</v>
      </c>
      <c r="BL3162" s="18" t="s">
        <v>156</v>
      </c>
      <c r="BM3162" s="170" t="s">
        <v>4050</v>
      </c>
    </row>
    <row r="3163" spans="1:65" s="2" customFormat="1" ht="36" customHeight="1">
      <c r="A3163" s="33"/>
      <c r="B3163" s="158"/>
      <c r="C3163" s="159" t="s">
        <v>4051</v>
      </c>
      <c r="D3163" s="159" t="s">
        <v>152</v>
      </c>
      <c r="E3163" s="160" t="s">
        <v>4052</v>
      </c>
      <c r="F3163" s="161" t="s">
        <v>4053</v>
      </c>
      <c r="G3163" s="162" t="s">
        <v>350</v>
      </c>
      <c r="H3163" s="163">
        <v>1</v>
      </c>
      <c r="I3163" s="164"/>
      <c r="J3163" s="163">
        <f t="shared" si="280"/>
        <v>0</v>
      </c>
      <c r="K3163" s="165"/>
      <c r="L3163" s="34"/>
      <c r="M3163" s="166" t="s">
        <v>1</v>
      </c>
      <c r="N3163" s="167" t="s">
        <v>42</v>
      </c>
      <c r="O3163" s="59"/>
      <c r="P3163" s="168">
        <f t="shared" si="281"/>
        <v>0</v>
      </c>
      <c r="Q3163" s="168">
        <v>1.7999999999999999E-2</v>
      </c>
      <c r="R3163" s="168">
        <f t="shared" si="282"/>
        <v>1.7999999999999999E-2</v>
      </c>
      <c r="S3163" s="168">
        <v>0</v>
      </c>
      <c r="T3163" s="169">
        <f t="shared" si="283"/>
        <v>0</v>
      </c>
      <c r="U3163" s="33"/>
      <c r="V3163" s="33"/>
      <c r="W3163" s="33"/>
      <c r="X3163" s="33"/>
      <c r="Y3163" s="33"/>
      <c r="Z3163" s="33"/>
      <c r="AA3163" s="33"/>
      <c r="AB3163" s="33"/>
      <c r="AC3163" s="33"/>
      <c r="AD3163" s="33"/>
      <c r="AE3163" s="33"/>
      <c r="AR3163" s="170" t="s">
        <v>156</v>
      </c>
      <c r="AT3163" s="170" t="s">
        <v>152</v>
      </c>
      <c r="AU3163" s="170" t="s">
        <v>157</v>
      </c>
      <c r="AY3163" s="18" t="s">
        <v>150</v>
      </c>
      <c r="BE3163" s="171">
        <f t="shared" si="284"/>
        <v>0</v>
      </c>
      <c r="BF3163" s="171">
        <f t="shared" si="285"/>
        <v>0</v>
      </c>
      <c r="BG3163" s="171">
        <f t="shared" si="286"/>
        <v>0</v>
      </c>
      <c r="BH3163" s="171">
        <f t="shared" si="287"/>
        <v>0</v>
      </c>
      <c r="BI3163" s="171">
        <f t="shared" si="288"/>
        <v>0</v>
      </c>
      <c r="BJ3163" s="18" t="s">
        <v>157</v>
      </c>
      <c r="BK3163" s="172">
        <f t="shared" si="289"/>
        <v>0</v>
      </c>
      <c r="BL3163" s="18" t="s">
        <v>156</v>
      </c>
      <c r="BM3163" s="170" t="s">
        <v>4054</v>
      </c>
    </row>
    <row r="3164" spans="1:65" s="2" customFormat="1" ht="36" customHeight="1">
      <c r="A3164" s="33"/>
      <c r="B3164" s="158"/>
      <c r="C3164" s="159" t="s">
        <v>4055</v>
      </c>
      <c r="D3164" s="159" t="s">
        <v>152</v>
      </c>
      <c r="E3164" s="160" t="s">
        <v>4056</v>
      </c>
      <c r="F3164" s="161" t="s">
        <v>4057</v>
      </c>
      <c r="G3164" s="162" t="s">
        <v>350</v>
      </c>
      <c r="H3164" s="163">
        <v>3</v>
      </c>
      <c r="I3164" s="164"/>
      <c r="J3164" s="163">
        <f t="shared" si="280"/>
        <v>0</v>
      </c>
      <c r="K3164" s="165"/>
      <c r="L3164" s="34"/>
      <c r="M3164" s="166" t="s">
        <v>1</v>
      </c>
      <c r="N3164" s="167" t="s">
        <v>42</v>
      </c>
      <c r="O3164" s="59"/>
      <c r="P3164" s="168">
        <f t="shared" si="281"/>
        <v>0</v>
      </c>
      <c r="Q3164" s="168">
        <v>5.0000000000000002E-5</v>
      </c>
      <c r="R3164" s="168">
        <f t="shared" si="282"/>
        <v>1.5000000000000001E-4</v>
      </c>
      <c r="S3164" s="168">
        <v>0</v>
      </c>
      <c r="T3164" s="169">
        <f t="shared" si="283"/>
        <v>0</v>
      </c>
      <c r="U3164" s="33"/>
      <c r="V3164" s="33"/>
      <c r="W3164" s="33"/>
      <c r="X3164" s="33"/>
      <c r="Y3164" s="33"/>
      <c r="Z3164" s="33"/>
      <c r="AA3164" s="33"/>
      <c r="AB3164" s="33"/>
      <c r="AC3164" s="33"/>
      <c r="AD3164" s="33"/>
      <c r="AE3164" s="33"/>
      <c r="AR3164" s="170" t="s">
        <v>241</v>
      </c>
      <c r="AT3164" s="170" t="s">
        <v>152</v>
      </c>
      <c r="AU3164" s="170" t="s">
        <v>157</v>
      </c>
      <c r="AY3164" s="18" t="s">
        <v>150</v>
      </c>
      <c r="BE3164" s="171">
        <f t="shared" si="284"/>
        <v>0</v>
      </c>
      <c r="BF3164" s="171">
        <f t="shared" si="285"/>
        <v>0</v>
      </c>
      <c r="BG3164" s="171">
        <f t="shared" si="286"/>
        <v>0</v>
      </c>
      <c r="BH3164" s="171">
        <f t="shared" si="287"/>
        <v>0</v>
      </c>
      <c r="BI3164" s="171">
        <f t="shared" si="288"/>
        <v>0</v>
      </c>
      <c r="BJ3164" s="18" t="s">
        <v>157</v>
      </c>
      <c r="BK3164" s="172">
        <f t="shared" si="289"/>
        <v>0</v>
      </c>
      <c r="BL3164" s="18" t="s">
        <v>241</v>
      </c>
      <c r="BM3164" s="170" t="s">
        <v>4058</v>
      </c>
    </row>
    <row r="3165" spans="1:65" s="2" customFormat="1" ht="24" customHeight="1">
      <c r="A3165" s="33"/>
      <c r="B3165" s="158"/>
      <c r="C3165" s="205" t="s">
        <v>4059</v>
      </c>
      <c r="D3165" s="205" t="s">
        <v>368</v>
      </c>
      <c r="E3165" s="206" t="s">
        <v>4060</v>
      </c>
      <c r="F3165" s="207" t="s">
        <v>4061</v>
      </c>
      <c r="G3165" s="208" t="s">
        <v>350</v>
      </c>
      <c r="H3165" s="209">
        <v>3</v>
      </c>
      <c r="I3165" s="210"/>
      <c r="J3165" s="209">
        <f t="shared" si="280"/>
        <v>0</v>
      </c>
      <c r="K3165" s="211"/>
      <c r="L3165" s="212"/>
      <c r="M3165" s="213" t="s">
        <v>1</v>
      </c>
      <c r="N3165" s="214" t="s">
        <v>42</v>
      </c>
      <c r="O3165" s="59"/>
      <c r="P3165" s="168">
        <f t="shared" si="281"/>
        <v>0</v>
      </c>
      <c r="Q3165" s="168">
        <v>1.83E-2</v>
      </c>
      <c r="R3165" s="168">
        <f t="shared" si="282"/>
        <v>5.4900000000000004E-2</v>
      </c>
      <c r="S3165" s="168">
        <v>0</v>
      </c>
      <c r="T3165" s="169">
        <f t="shared" si="283"/>
        <v>0</v>
      </c>
      <c r="U3165" s="33"/>
      <c r="V3165" s="33"/>
      <c r="W3165" s="33"/>
      <c r="X3165" s="33"/>
      <c r="Y3165" s="33"/>
      <c r="Z3165" s="33"/>
      <c r="AA3165" s="33"/>
      <c r="AB3165" s="33"/>
      <c r="AC3165" s="33"/>
      <c r="AD3165" s="33"/>
      <c r="AE3165" s="33"/>
      <c r="AR3165" s="170" t="s">
        <v>361</v>
      </c>
      <c r="AT3165" s="170" t="s">
        <v>368</v>
      </c>
      <c r="AU3165" s="170" t="s">
        <v>157</v>
      </c>
      <c r="AY3165" s="18" t="s">
        <v>150</v>
      </c>
      <c r="BE3165" s="171">
        <f t="shared" si="284"/>
        <v>0</v>
      </c>
      <c r="BF3165" s="171">
        <f t="shared" si="285"/>
        <v>0</v>
      </c>
      <c r="BG3165" s="171">
        <f t="shared" si="286"/>
        <v>0</v>
      </c>
      <c r="BH3165" s="171">
        <f t="shared" si="287"/>
        <v>0</v>
      </c>
      <c r="BI3165" s="171">
        <f t="shared" si="288"/>
        <v>0</v>
      </c>
      <c r="BJ3165" s="18" t="s">
        <v>157</v>
      </c>
      <c r="BK3165" s="172">
        <f t="shared" si="289"/>
        <v>0</v>
      </c>
      <c r="BL3165" s="18" t="s">
        <v>241</v>
      </c>
      <c r="BM3165" s="170" t="s">
        <v>4062</v>
      </c>
    </row>
    <row r="3166" spans="1:65" s="2" customFormat="1" ht="24" customHeight="1">
      <c r="A3166" s="33"/>
      <c r="B3166" s="158"/>
      <c r="C3166" s="205" t="s">
        <v>4063</v>
      </c>
      <c r="D3166" s="205" t="s">
        <v>368</v>
      </c>
      <c r="E3166" s="206" t="s">
        <v>4064</v>
      </c>
      <c r="F3166" s="207" t="s">
        <v>4065</v>
      </c>
      <c r="G3166" s="208" t="s">
        <v>350</v>
      </c>
      <c r="H3166" s="209">
        <v>3</v>
      </c>
      <c r="I3166" s="210"/>
      <c r="J3166" s="209">
        <f t="shared" si="280"/>
        <v>0</v>
      </c>
      <c r="K3166" s="211"/>
      <c r="L3166" s="212"/>
      <c r="M3166" s="213" t="s">
        <v>1</v>
      </c>
      <c r="N3166" s="214" t="s">
        <v>42</v>
      </c>
      <c r="O3166" s="59"/>
      <c r="P3166" s="168">
        <f t="shared" si="281"/>
        <v>0</v>
      </c>
      <c r="Q3166" s="168">
        <v>3.8400000000000001E-3</v>
      </c>
      <c r="R3166" s="168">
        <f t="shared" si="282"/>
        <v>1.1520000000000001E-2</v>
      </c>
      <c r="S3166" s="168">
        <v>0</v>
      </c>
      <c r="T3166" s="169">
        <f t="shared" si="283"/>
        <v>0</v>
      </c>
      <c r="U3166" s="33"/>
      <c r="V3166" s="33"/>
      <c r="W3166" s="33"/>
      <c r="X3166" s="33"/>
      <c r="Y3166" s="33"/>
      <c r="Z3166" s="33"/>
      <c r="AA3166" s="33"/>
      <c r="AB3166" s="33"/>
      <c r="AC3166" s="33"/>
      <c r="AD3166" s="33"/>
      <c r="AE3166" s="33"/>
      <c r="AR3166" s="170" t="s">
        <v>361</v>
      </c>
      <c r="AT3166" s="170" t="s">
        <v>368</v>
      </c>
      <c r="AU3166" s="170" t="s">
        <v>157</v>
      </c>
      <c r="AY3166" s="18" t="s">
        <v>150</v>
      </c>
      <c r="BE3166" s="171">
        <f t="shared" si="284"/>
        <v>0</v>
      </c>
      <c r="BF3166" s="171">
        <f t="shared" si="285"/>
        <v>0</v>
      </c>
      <c r="BG3166" s="171">
        <f t="shared" si="286"/>
        <v>0</v>
      </c>
      <c r="BH3166" s="171">
        <f t="shared" si="287"/>
        <v>0</v>
      </c>
      <c r="BI3166" s="171">
        <f t="shared" si="288"/>
        <v>0</v>
      </c>
      <c r="BJ3166" s="18" t="s">
        <v>157</v>
      </c>
      <c r="BK3166" s="172">
        <f t="shared" si="289"/>
        <v>0</v>
      </c>
      <c r="BL3166" s="18" t="s">
        <v>241</v>
      </c>
      <c r="BM3166" s="170" t="s">
        <v>4066</v>
      </c>
    </row>
    <row r="3167" spans="1:65" s="2" customFormat="1" ht="16.5" customHeight="1">
      <c r="A3167" s="33"/>
      <c r="B3167" s="158"/>
      <c r="C3167" s="205" t="s">
        <v>4067</v>
      </c>
      <c r="D3167" s="205" t="s">
        <v>368</v>
      </c>
      <c r="E3167" s="206" t="s">
        <v>4068</v>
      </c>
      <c r="F3167" s="207" t="s">
        <v>4069</v>
      </c>
      <c r="G3167" s="208" t="s">
        <v>350</v>
      </c>
      <c r="H3167" s="209">
        <v>3</v>
      </c>
      <c r="I3167" s="210"/>
      <c r="J3167" s="209">
        <f t="shared" si="280"/>
        <v>0</v>
      </c>
      <c r="K3167" s="211"/>
      <c r="L3167" s="212"/>
      <c r="M3167" s="213" t="s">
        <v>1</v>
      </c>
      <c r="N3167" s="214" t="s">
        <v>42</v>
      </c>
      <c r="O3167" s="59"/>
      <c r="P3167" s="168">
        <f t="shared" si="281"/>
        <v>0</v>
      </c>
      <c r="Q3167" s="168">
        <v>2.48E-3</v>
      </c>
      <c r="R3167" s="168">
        <f t="shared" si="282"/>
        <v>7.4400000000000004E-3</v>
      </c>
      <c r="S3167" s="168">
        <v>0</v>
      </c>
      <c r="T3167" s="169">
        <f t="shared" si="283"/>
        <v>0</v>
      </c>
      <c r="U3167" s="33"/>
      <c r="V3167" s="33"/>
      <c r="W3167" s="33"/>
      <c r="X3167" s="33"/>
      <c r="Y3167" s="33"/>
      <c r="Z3167" s="33"/>
      <c r="AA3167" s="33"/>
      <c r="AB3167" s="33"/>
      <c r="AC3167" s="33"/>
      <c r="AD3167" s="33"/>
      <c r="AE3167" s="33"/>
      <c r="AR3167" s="170" t="s">
        <v>361</v>
      </c>
      <c r="AT3167" s="170" t="s">
        <v>368</v>
      </c>
      <c r="AU3167" s="170" t="s">
        <v>157</v>
      </c>
      <c r="AY3167" s="18" t="s">
        <v>150</v>
      </c>
      <c r="BE3167" s="171">
        <f t="shared" si="284"/>
        <v>0</v>
      </c>
      <c r="BF3167" s="171">
        <f t="shared" si="285"/>
        <v>0</v>
      </c>
      <c r="BG3167" s="171">
        <f t="shared" si="286"/>
        <v>0</v>
      </c>
      <c r="BH3167" s="171">
        <f t="shared" si="287"/>
        <v>0</v>
      </c>
      <c r="BI3167" s="171">
        <f t="shared" si="288"/>
        <v>0</v>
      </c>
      <c r="BJ3167" s="18" t="s">
        <v>157</v>
      </c>
      <c r="BK3167" s="172">
        <f t="shared" si="289"/>
        <v>0</v>
      </c>
      <c r="BL3167" s="18" t="s">
        <v>241</v>
      </c>
      <c r="BM3167" s="170" t="s">
        <v>4070</v>
      </c>
    </row>
    <row r="3168" spans="1:65" s="2" customFormat="1" ht="16.5" customHeight="1">
      <c r="A3168" s="33"/>
      <c r="B3168" s="158"/>
      <c r="C3168" s="205" t="s">
        <v>4071</v>
      </c>
      <c r="D3168" s="205" t="s">
        <v>368</v>
      </c>
      <c r="E3168" s="206" t="s">
        <v>4072</v>
      </c>
      <c r="F3168" s="207" t="s">
        <v>4073</v>
      </c>
      <c r="G3168" s="208" t="s">
        <v>350</v>
      </c>
      <c r="H3168" s="209">
        <v>3</v>
      </c>
      <c r="I3168" s="210"/>
      <c r="J3168" s="209">
        <f t="shared" si="280"/>
        <v>0</v>
      </c>
      <c r="K3168" s="211"/>
      <c r="L3168" s="212"/>
      <c r="M3168" s="213" t="s">
        <v>1</v>
      </c>
      <c r="N3168" s="214" t="s">
        <v>42</v>
      </c>
      <c r="O3168" s="59"/>
      <c r="P3168" s="168">
        <f t="shared" si="281"/>
        <v>0</v>
      </c>
      <c r="Q3168" s="168">
        <v>6.4999999999999997E-4</v>
      </c>
      <c r="R3168" s="168">
        <f t="shared" si="282"/>
        <v>1.9499999999999999E-3</v>
      </c>
      <c r="S3168" s="168">
        <v>0</v>
      </c>
      <c r="T3168" s="169">
        <f t="shared" si="283"/>
        <v>0</v>
      </c>
      <c r="U3168" s="33"/>
      <c r="V3168" s="33"/>
      <c r="W3168" s="33"/>
      <c r="X3168" s="33"/>
      <c r="Y3168" s="33"/>
      <c r="Z3168" s="33"/>
      <c r="AA3168" s="33"/>
      <c r="AB3168" s="33"/>
      <c r="AC3168" s="33"/>
      <c r="AD3168" s="33"/>
      <c r="AE3168" s="33"/>
      <c r="AR3168" s="170" t="s">
        <v>361</v>
      </c>
      <c r="AT3168" s="170" t="s">
        <v>368</v>
      </c>
      <c r="AU3168" s="170" t="s">
        <v>157</v>
      </c>
      <c r="AY3168" s="18" t="s">
        <v>150</v>
      </c>
      <c r="BE3168" s="171">
        <f t="shared" si="284"/>
        <v>0</v>
      </c>
      <c r="BF3168" s="171">
        <f t="shared" si="285"/>
        <v>0</v>
      </c>
      <c r="BG3168" s="171">
        <f t="shared" si="286"/>
        <v>0</v>
      </c>
      <c r="BH3168" s="171">
        <f t="shared" si="287"/>
        <v>0</v>
      </c>
      <c r="BI3168" s="171">
        <f t="shared" si="288"/>
        <v>0</v>
      </c>
      <c r="BJ3168" s="18" t="s">
        <v>157</v>
      </c>
      <c r="BK3168" s="172">
        <f t="shared" si="289"/>
        <v>0</v>
      </c>
      <c r="BL3168" s="18" t="s">
        <v>241</v>
      </c>
      <c r="BM3168" s="170" t="s">
        <v>4074</v>
      </c>
    </row>
    <row r="3169" spans="1:65" s="2" customFormat="1" ht="36" customHeight="1">
      <c r="A3169" s="33"/>
      <c r="B3169" s="158"/>
      <c r="C3169" s="159" t="s">
        <v>4075</v>
      </c>
      <c r="D3169" s="159" t="s">
        <v>152</v>
      </c>
      <c r="E3169" s="160" t="s">
        <v>4076</v>
      </c>
      <c r="F3169" s="161" t="s">
        <v>4077</v>
      </c>
      <c r="G3169" s="162" t="s">
        <v>350</v>
      </c>
      <c r="H3169" s="163">
        <v>4</v>
      </c>
      <c r="I3169" s="164"/>
      <c r="J3169" s="163">
        <f t="shared" si="280"/>
        <v>0</v>
      </c>
      <c r="K3169" s="165"/>
      <c r="L3169" s="34"/>
      <c r="M3169" s="166" t="s">
        <v>1</v>
      </c>
      <c r="N3169" s="167" t="s">
        <v>42</v>
      </c>
      <c r="O3169" s="59"/>
      <c r="P3169" s="168">
        <f t="shared" si="281"/>
        <v>0</v>
      </c>
      <c r="Q3169" s="168">
        <v>6.9999999999999994E-5</v>
      </c>
      <c r="R3169" s="168">
        <f t="shared" si="282"/>
        <v>2.7999999999999998E-4</v>
      </c>
      <c r="S3169" s="168">
        <v>0</v>
      </c>
      <c r="T3169" s="169">
        <f t="shared" si="283"/>
        <v>0</v>
      </c>
      <c r="U3169" s="33"/>
      <c r="V3169" s="33"/>
      <c r="W3169" s="33"/>
      <c r="X3169" s="33"/>
      <c r="Y3169" s="33"/>
      <c r="Z3169" s="33"/>
      <c r="AA3169" s="33"/>
      <c r="AB3169" s="33"/>
      <c r="AC3169" s="33"/>
      <c r="AD3169" s="33"/>
      <c r="AE3169" s="33"/>
      <c r="AR3169" s="170" t="s">
        <v>241</v>
      </c>
      <c r="AT3169" s="170" t="s">
        <v>152</v>
      </c>
      <c r="AU3169" s="170" t="s">
        <v>157</v>
      </c>
      <c r="AY3169" s="18" t="s">
        <v>150</v>
      </c>
      <c r="BE3169" s="171">
        <f t="shared" si="284"/>
        <v>0</v>
      </c>
      <c r="BF3169" s="171">
        <f t="shared" si="285"/>
        <v>0</v>
      </c>
      <c r="BG3169" s="171">
        <f t="shared" si="286"/>
        <v>0</v>
      </c>
      <c r="BH3169" s="171">
        <f t="shared" si="287"/>
        <v>0</v>
      </c>
      <c r="BI3169" s="171">
        <f t="shared" si="288"/>
        <v>0</v>
      </c>
      <c r="BJ3169" s="18" t="s">
        <v>157</v>
      </c>
      <c r="BK3169" s="172">
        <f t="shared" si="289"/>
        <v>0</v>
      </c>
      <c r="BL3169" s="18" t="s">
        <v>241</v>
      </c>
      <c r="BM3169" s="170" t="s">
        <v>4078</v>
      </c>
    </row>
    <row r="3170" spans="1:65" s="2" customFormat="1" ht="24" customHeight="1">
      <c r="A3170" s="33"/>
      <c r="B3170" s="158"/>
      <c r="C3170" s="205" t="s">
        <v>4079</v>
      </c>
      <c r="D3170" s="205" t="s">
        <v>368</v>
      </c>
      <c r="E3170" s="206" t="s">
        <v>4080</v>
      </c>
      <c r="F3170" s="207" t="s">
        <v>4081</v>
      </c>
      <c r="G3170" s="208" t="s">
        <v>350</v>
      </c>
      <c r="H3170" s="209">
        <v>4</v>
      </c>
      <c r="I3170" s="210"/>
      <c r="J3170" s="209">
        <f t="shared" si="280"/>
        <v>0</v>
      </c>
      <c r="K3170" s="211"/>
      <c r="L3170" s="212"/>
      <c r="M3170" s="213" t="s">
        <v>1</v>
      </c>
      <c r="N3170" s="214" t="s">
        <v>42</v>
      </c>
      <c r="O3170" s="59"/>
      <c r="P3170" s="168">
        <f t="shared" si="281"/>
        <v>0</v>
      </c>
      <c r="Q3170" s="168">
        <v>3.1719999999999998E-2</v>
      </c>
      <c r="R3170" s="168">
        <f t="shared" si="282"/>
        <v>0.12687999999999999</v>
      </c>
      <c r="S3170" s="168">
        <v>0</v>
      </c>
      <c r="T3170" s="169">
        <f t="shared" si="283"/>
        <v>0</v>
      </c>
      <c r="U3170" s="33"/>
      <c r="V3170" s="33"/>
      <c r="W3170" s="33"/>
      <c r="X3170" s="33"/>
      <c r="Y3170" s="33"/>
      <c r="Z3170" s="33"/>
      <c r="AA3170" s="33"/>
      <c r="AB3170" s="33"/>
      <c r="AC3170" s="33"/>
      <c r="AD3170" s="33"/>
      <c r="AE3170" s="33"/>
      <c r="AR3170" s="170" t="s">
        <v>361</v>
      </c>
      <c r="AT3170" s="170" t="s">
        <v>368</v>
      </c>
      <c r="AU3170" s="170" t="s">
        <v>157</v>
      </c>
      <c r="AY3170" s="18" t="s">
        <v>150</v>
      </c>
      <c r="BE3170" s="171">
        <f t="shared" si="284"/>
        <v>0</v>
      </c>
      <c r="BF3170" s="171">
        <f t="shared" si="285"/>
        <v>0</v>
      </c>
      <c r="BG3170" s="171">
        <f t="shared" si="286"/>
        <v>0</v>
      </c>
      <c r="BH3170" s="171">
        <f t="shared" si="287"/>
        <v>0</v>
      </c>
      <c r="BI3170" s="171">
        <f t="shared" si="288"/>
        <v>0</v>
      </c>
      <c r="BJ3170" s="18" t="s">
        <v>157</v>
      </c>
      <c r="BK3170" s="172">
        <f t="shared" si="289"/>
        <v>0</v>
      </c>
      <c r="BL3170" s="18" t="s">
        <v>241</v>
      </c>
      <c r="BM3170" s="170" t="s">
        <v>4082</v>
      </c>
    </row>
    <row r="3171" spans="1:65" s="2" customFormat="1" ht="24" customHeight="1">
      <c r="A3171" s="33"/>
      <c r="B3171" s="158"/>
      <c r="C3171" s="205" t="s">
        <v>4083</v>
      </c>
      <c r="D3171" s="205" t="s">
        <v>368</v>
      </c>
      <c r="E3171" s="206" t="s">
        <v>4084</v>
      </c>
      <c r="F3171" s="207" t="s">
        <v>4085</v>
      </c>
      <c r="G3171" s="208" t="s">
        <v>350</v>
      </c>
      <c r="H3171" s="209">
        <v>4</v>
      </c>
      <c r="I3171" s="210"/>
      <c r="J3171" s="209">
        <f t="shared" si="280"/>
        <v>0</v>
      </c>
      <c r="K3171" s="211"/>
      <c r="L3171" s="212"/>
      <c r="M3171" s="213" t="s">
        <v>1</v>
      </c>
      <c r="N3171" s="214" t="s">
        <v>42</v>
      </c>
      <c r="O3171" s="59"/>
      <c r="P3171" s="168">
        <f t="shared" si="281"/>
        <v>0</v>
      </c>
      <c r="Q3171" s="168">
        <v>2.81E-3</v>
      </c>
      <c r="R3171" s="168">
        <f t="shared" si="282"/>
        <v>1.124E-2</v>
      </c>
      <c r="S3171" s="168">
        <v>0</v>
      </c>
      <c r="T3171" s="169">
        <f t="shared" si="283"/>
        <v>0</v>
      </c>
      <c r="U3171" s="33"/>
      <c r="V3171" s="33"/>
      <c r="W3171" s="33"/>
      <c r="X3171" s="33"/>
      <c r="Y3171" s="33"/>
      <c r="Z3171" s="33"/>
      <c r="AA3171" s="33"/>
      <c r="AB3171" s="33"/>
      <c r="AC3171" s="33"/>
      <c r="AD3171" s="33"/>
      <c r="AE3171" s="33"/>
      <c r="AR3171" s="170" t="s">
        <v>361</v>
      </c>
      <c r="AT3171" s="170" t="s">
        <v>368</v>
      </c>
      <c r="AU3171" s="170" t="s">
        <v>157</v>
      </c>
      <c r="AY3171" s="18" t="s">
        <v>150</v>
      </c>
      <c r="BE3171" s="171">
        <f t="shared" si="284"/>
        <v>0</v>
      </c>
      <c r="BF3171" s="171">
        <f t="shared" si="285"/>
        <v>0</v>
      </c>
      <c r="BG3171" s="171">
        <f t="shared" si="286"/>
        <v>0</v>
      </c>
      <c r="BH3171" s="171">
        <f t="shared" si="287"/>
        <v>0</v>
      </c>
      <c r="BI3171" s="171">
        <f t="shared" si="288"/>
        <v>0</v>
      </c>
      <c r="BJ3171" s="18" t="s">
        <v>157</v>
      </c>
      <c r="BK3171" s="172">
        <f t="shared" si="289"/>
        <v>0</v>
      </c>
      <c r="BL3171" s="18" t="s">
        <v>241</v>
      </c>
      <c r="BM3171" s="170" t="s">
        <v>4086</v>
      </c>
    </row>
    <row r="3172" spans="1:65" s="2" customFormat="1" ht="16.5" customHeight="1">
      <c r="A3172" s="33"/>
      <c r="B3172" s="158"/>
      <c r="C3172" s="205" t="s">
        <v>4087</v>
      </c>
      <c r="D3172" s="205" t="s">
        <v>368</v>
      </c>
      <c r="E3172" s="206" t="s">
        <v>4088</v>
      </c>
      <c r="F3172" s="207" t="s">
        <v>4089</v>
      </c>
      <c r="G3172" s="208" t="s">
        <v>350</v>
      </c>
      <c r="H3172" s="209">
        <v>4</v>
      </c>
      <c r="I3172" s="210"/>
      <c r="J3172" s="209">
        <f t="shared" si="280"/>
        <v>0</v>
      </c>
      <c r="K3172" s="211"/>
      <c r="L3172" s="212"/>
      <c r="M3172" s="213" t="s">
        <v>1</v>
      </c>
      <c r="N3172" s="214" t="s">
        <v>42</v>
      </c>
      <c r="O3172" s="59"/>
      <c r="P3172" s="168">
        <f t="shared" si="281"/>
        <v>0</v>
      </c>
      <c r="Q3172" s="168">
        <v>3.46E-3</v>
      </c>
      <c r="R3172" s="168">
        <f t="shared" si="282"/>
        <v>1.384E-2</v>
      </c>
      <c r="S3172" s="168">
        <v>0</v>
      </c>
      <c r="T3172" s="169">
        <f t="shared" si="283"/>
        <v>0</v>
      </c>
      <c r="U3172" s="33"/>
      <c r="V3172" s="33"/>
      <c r="W3172" s="33"/>
      <c r="X3172" s="33"/>
      <c r="Y3172" s="33"/>
      <c r="Z3172" s="33"/>
      <c r="AA3172" s="33"/>
      <c r="AB3172" s="33"/>
      <c r="AC3172" s="33"/>
      <c r="AD3172" s="33"/>
      <c r="AE3172" s="33"/>
      <c r="AR3172" s="170" t="s">
        <v>361</v>
      </c>
      <c r="AT3172" s="170" t="s">
        <v>368</v>
      </c>
      <c r="AU3172" s="170" t="s">
        <v>157</v>
      </c>
      <c r="AY3172" s="18" t="s">
        <v>150</v>
      </c>
      <c r="BE3172" s="171">
        <f t="shared" si="284"/>
        <v>0</v>
      </c>
      <c r="BF3172" s="171">
        <f t="shared" si="285"/>
        <v>0</v>
      </c>
      <c r="BG3172" s="171">
        <f t="shared" si="286"/>
        <v>0</v>
      </c>
      <c r="BH3172" s="171">
        <f t="shared" si="287"/>
        <v>0</v>
      </c>
      <c r="BI3172" s="171">
        <f t="shared" si="288"/>
        <v>0</v>
      </c>
      <c r="BJ3172" s="18" t="s">
        <v>157</v>
      </c>
      <c r="BK3172" s="172">
        <f t="shared" si="289"/>
        <v>0</v>
      </c>
      <c r="BL3172" s="18" t="s">
        <v>241</v>
      </c>
      <c r="BM3172" s="170" t="s">
        <v>4090</v>
      </c>
    </row>
    <row r="3173" spans="1:65" s="2" customFormat="1" ht="16.5" customHeight="1">
      <c r="A3173" s="33"/>
      <c r="B3173" s="158"/>
      <c r="C3173" s="205" t="s">
        <v>4091</v>
      </c>
      <c r="D3173" s="205" t="s">
        <v>368</v>
      </c>
      <c r="E3173" s="206" t="s">
        <v>4092</v>
      </c>
      <c r="F3173" s="207" t="s">
        <v>4093</v>
      </c>
      <c r="G3173" s="208" t="s">
        <v>350</v>
      </c>
      <c r="H3173" s="209">
        <v>4</v>
      </c>
      <c r="I3173" s="210"/>
      <c r="J3173" s="209">
        <f t="shared" si="280"/>
        <v>0</v>
      </c>
      <c r="K3173" s="211"/>
      <c r="L3173" s="212"/>
      <c r="M3173" s="213" t="s">
        <v>1</v>
      </c>
      <c r="N3173" s="214" t="s">
        <v>42</v>
      </c>
      <c r="O3173" s="59"/>
      <c r="P3173" s="168">
        <f t="shared" si="281"/>
        <v>0</v>
      </c>
      <c r="Q3173" s="168">
        <v>8.3000000000000001E-4</v>
      </c>
      <c r="R3173" s="168">
        <f t="shared" si="282"/>
        <v>3.32E-3</v>
      </c>
      <c r="S3173" s="168">
        <v>0</v>
      </c>
      <c r="T3173" s="169">
        <f t="shared" si="283"/>
        <v>0</v>
      </c>
      <c r="U3173" s="33"/>
      <c r="V3173" s="33"/>
      <c r="W3173" s="33"/>
      <c r="X3173" s="33"/>
      <c r="Y3173" s="33"/>
      <c r="Z3173" s="33"/>
      <c r="AA3173" s="33"/>
      <c r="AB3173" s="33"/>
      <c r="AC3173" s="33"/>
      <c r="AD3173" s="33"/>
      <c r="AE3173" s="33"/>
      <c r="AR3173" s="170" t="s">
        <v>361</v>
      </c>
      <c r="AT3173" s="170" t="s">
        <v>368</v>
      </c>
      <c r="AU3173" s="170" t="s">
        <v>157</v>
      </c>
      <c r="AY3173" s="18" t="s">
        <v>150</v>
      </c>
      <c r="BE3173" s="171">
        <f t="shared" si="284"/>
        <v>0</v>
      </c>
      <c r="BF3173" s="171">
        <f t="shared" si="285"/>
        <v>0</v>
      </c>
      <c r="BG3173" s="171">
        <f t="shared" si="286"/>
        <v>0</v>
      </c>
      <c r="BH3173" s="171">
        <f t="shared" si="287"/>
        <v>0</v>
      </c>
      <c r="BI3173" s="171">
        <f t="shared" si="288"/>
        <v>0</v>
      </c>
      <c r="BJ3173" s="18" t="s">
        <v>157</v>
      </c>
      <c r="BK3173" s="172">
        <f t="shared" si="289"/>
        <v>0</v>
      </c>
      <c r="BL3173" s="18" t="s">
        <v>241</v>
      </c>
      <c r="BM3173" s="170" t="s">
        <v>4094</v>
      </c>
    </row>
    <row r="3174" spans="1:65" s="2" customFormat="1" ht="36" customHeight="1">
      <c r="A3174" s="33"/>
      <c r="B3174" s="158"/>
      <c r="C3174" s="159" t="s">
        <v>4095</v>
      </c>
      <c r="D3174" s="159" t="s">
        <v>152</v>
      </c>
      <c r="E3174" s="160" t="s">
        <v>4096</v>
      </c>
      <c r="F3174" s="161" t="s">
        <v>4097</v>
      </c>
      <c r="G3174" s="162" t="s">
        <v>350</v>
      </c>
      <c r="H3174" s="163">
        <v>10</v>
      </c>
      <c r="I3174" s="164"/>
      <c r="J3174" s="163">
        <f t="shared" si="280"/>
        <v>0</v>
      </c>
      <c r="K3174" s="165"/>
      <c r="L3174" s="34"/>
      <c r="M3174" s="166" t="s">
        <v>1</v>
      </c>
      <c r="N3174" s="167" t="s">
        <v>42</v>
      </c>
      <c r="O3174" s="59"/>
      <c r="P3174" s="168">
        <f t="shared" si="281"/>
        <v>0</v>
      </c>
      <c r="Q3174" s="168">
        <v>6.9999999999999994E-5</v>
      </c>
      <c r="R3174" s="168">
        <f t="shared" si="282"/>
        <v>6.9999999999999988E-4</v>
      </c>
      <c r="S3174" s="168">
        <v>0</v>
      </c>
      <c r="T3174" s="169">
        <f t="shared" si="283"/>
        <v>0</v>
      </c>
      <c r="U3174" s="33"/>
      <c r="V3174" s="33"/>
      <c r="W3174" s="33"/>
      <c r="X3174" s="33"/>
      <c r="Y3174" s="33"/>
      <c r="Z3174" s="33"/>
      <c r="AA3174" s="33"/>
      <c r="AB3174" s="33"/>
      <c r="AC3174" s="33"/>
      <c r="AD3174" s="33"/>
      <c r="AE3174" s="33"/>
      <c r="AR3174" s="170" t="s">
        <v>241</v>
      </c>
      <c r="AT3174" s="170" t="s">
        <v>152</v>
      </c>
      <c r="AU3174" s="170" t="s">
        <v>157</v>
      </c>
      <c r="AY3174" s="18" t="s">
        <v>150</v>
      </c>
      <c r="BE3174" s="171">
        <f t="shared" si="284"/>
        <v>0</v>
      </c>
      <c r="BF3174" s="171">
        <f t="shared" si="285"/>
        <v>0</v>
      </c>
      <c r="BG3174" s="171">
        <f t="shared" si="286"/>
        <v>0</v>
      </c>
      <c r="BH3174" s="171">
        <f t="shared" si="287"/>
        <v>0</v>
      </c>
      <c r="BI3174" s="171">
        <f t="shared" si="288"/>
        <v>0</v>
      </c>
      <c r="BJ3174" s="18" t="s">
        <v>157</v>
      </c>
      <c r="BK3174" s="172">
        <f t="shared" si="289"/>
        <v>0</v>
      </c>
      <c r="BL3174" s="18" t="s">
        <v>241</v>
      </c>
      <c r="BM3174" s="170" t="s">
        <v>4098</v>
      </c>
    </row>
    <row r="3175" spans="1:65" s="2" customFormat="1" ht="24" customHeight="1">
      <c r="A3175" s="33"/>
      <c r="B3175" s="158"/>
      <c r="C3175" s="205" t="s">
        <v>4099</v>
      </c>
      <c r="D3175" s="205" t="s">
        <v>368</v>
      </c>
      <c r="E3175" s="206" t="s">
        <v>4100</v>
      </c>
      <c r="F3175" s="207" t="s">
        <v>4101</v>
      </c>
      <c r="G3175" s="208" t="s">
        <v>350</v>
      </c>
      <c r="H3175" s="209">
        <v>10</v>
      </c>
      <c r="I3175" s="210"/>
      <c r="J3175" s="209">
        <f t="shared" si="280"/>
        <v>0</v>
      </c>
      <c r="K3175" s="211"/>
      <c r="L3175" s="212"/>
      <c r="M3175" s="213" t="s">
        <v>1</v>
      </c>
      <c r="N3175" s="214" t="s">
        <v>42</v>
      </c>
      <c r="O3175" s="59"/>
      <c r="P3175" s="168">
        <f t="shared" si="281"/>
        <v>0</v>
      </c>
      <c r="Q3175" s="168">
        <v>3.5920000000000001E-2</v>
      </c>
      <c r="R3175" s="168">
        <f t="shared" si="282"/>
        <v>0.35920000000000002</v>
      </c>
      <c r="S3175" s="168">
        <v>0</v>
      </c>
      <c r="T3175" s="169">
        <f t="shared" si="283"/>
        <v>0</v>
      </c>
      <c r="U3175" s="33"/>
      <c r="V3175" s="33"/>
      <c r="W3175" s="33"/>
      <c r="X3175" s="33"/>
      <c r="Y3175" s="33"/>
      <c r="Z3175" s="33"/>
      <c r="AA3175" s="33"/>
      <c r="AB3175" s="33"/>
      <c r="AC3175" s="33"/>
      <c r="AD3175" s="33"/>
      <c r="AE3175" s="33"/>
      <c r="AR3175" s="170" t="s">
        <v>361</v>
      </c>
      <c r="AT3175" s="170" t="s">
        <v>368</v>
      </c>
      <c r="AU3175" s="170" t="s">
        <v>157</v>
      </c>
      <c r="AY3175" s="18" t="s">
        <v>150</v>
      </c>
      <c r="BE3175" s="171">
        <f t="shared" si="284"/>
        <v>0</v>
      </c>
      <c r="BF3175" s="171">
        <f t="shared" si="285"/>
        <v>0</v>
      </c>
      <c r="BG3175" s="171">
        <f t="shared" si="286"/>
        <v>0</v>
      </c>
      <c r="BH3175" s="171">
        <f t="shared" si="287"/>
        <v>0</v>
      </c>
      <c r="BI3175" s="171">
        <f t="shared" si="288"/>
        <v>0</v>
      </c>
      <c r="BJ3175" s="18" t="s">
        <v>157</v>
      </c>
      <c r="BK3175" s="172">
        <f t="shared" si="289"/>
        <v>0</v>
      </c>
      <c r="BL3175" s="18" t="s">
        <v>241</v>
      </c>
      <c r="BM3175" s="170" t="s">
        <v>4102</v>
      </c>
    </row>
    <row r="3176" spans="1:65" s="2" customFormat="1" ht="24" customHeight="1">
      <c r="A3176" s="33"/>
      <c r="B3176" s="158"/>
      <c r="C3176" s="205" t="s">
        <v>4103</v>
      </c>
      <c r="D3176" s="205" t="s">
        <v>368</v>
      </c>
      <c r="E3176" s="206" t="s">
        <v>4104</v>
      </c>
      <c r="F3176" s="207" t="s">
        <v>4105</v>
      </c>
      <c r="G3176" s="208" t="s">
        <v>350</v>
      </c>
      <c r="H3176" s="209">
        <v>10</v>
      </c>
      <c r="I3176" s="210"/>
      <c r="J3176" s="209">
        <f t="shared" si="280"/>
        <v>0</v>
      </c>
      <c r="K3176" s="211"/>
      <c r="L3176" s="212"/>
      <c r="M3176" s="213" t="s">
        <v>1</v>
      </c>
      <c r="N3176" s="214" t="s">
        <v>42</v>
      </c>
      <c r="O3176" s="59"/>
      <c r="P3176" s="168">
        <f t="shared" si="281"/>
        <v>0</v>
      </c>
      <c r="Q3176" s="168">
        <v>5.0000000000000001E-3</v>
      </c>
      <c r="R3176" s="168">
        <f t="shared" si="282"/>
        <v>0.05</v>
      </c>
      <c r="S3176" s="168">
        <v>0</v>
      </c>
      <c r="T3176" s="169">
        <f t="shared" si="283"/>
        <v>0</v>
      </c>
      <c r="U3176" s="33"/>
      <c r="V3176" s="33"/>
      <c r="W3176" s="33"/>
      <c r="X3176" s="33"/>
      <c r="Y3176" s="33"/>
      <c r="Z3176" s="33"/>
      <c r="AA3176" s="33"/>
      <c r="AB3176" s="33"/>
      <c r="AC3176" s="33"/>
      <c r="AD3176" s="33"/>
      <c r="AE3176" s="33"/>
      <c r="AR3176" s="170" t="s">
        <v>361</v>
      </c>
      <c r="AT3176" s="170" t="s">
        <v>368</v>
      </c>
      <c r="AU3176" s="170" t="s">
        <v>157</v>
      </c>
      <c r="AY3176" s="18" t="s">
        <v>150</v>
      </c>
      <c r="BE3176" s="171">
        <f t="shared" si="284"/>
        <v>0</v>
      </c>
      <c r="BF3176" s="171">
        <f t="shared" si="285"/>
        <v>0</v>
      </c>
      <c r="BG3176" s="171">
        <f t="shared" si="286"/>
        <v>0</v>
      </c>
      <c r="BH3176" s="171">
        <f t="shared" si="287"/>
        <v>0</v>
      </c>
      <c r="BI3176" s="171">
        <f t="shared" si="288"/>
        <v>0</v>
      </c>
      <c r="BJ3176" s="18" t="s">
        <v>157</v>
      </c>
      <c r="BK3176" s="172">
        <f t="shared" si="289"/>
        <v>0</v>
      </c>
      <c r="BL3176" s="18" t="s">
        <v>241</v>
      </c>
      <c r="BM3176" s="170" t="s">
        <v>4106</v>
      </c>
    </row>
    <row r="3177" spans="1:65" s="2" customFormat="1" ht="16.5" customHeight="1">
      <c r="A3177" s="33"/>
      <c r="B3177" s="158"/>
      <c r="C3177" s="205" t="s">
        <v>4107</v>
      </c>
      <c r="D3177" s="205" t="s">
        <v>368</v>
      </c>
      <c r="E3177" s="206" t="s">
        <v>4108</v>
      </c>
      <c r="F3177" s="207" t="s">
        <v>4109</v>
      </c>
      <c r="G3177" s="208" t="s">
        <v>350</v>
      </c>
      <c r="H3177" s="209">
        <v>10</v>
      </c>
      <c r="I3177" s="210"/>
      <c r="J3177" s="209">
        <f t="shared" si="280"/>
        <v>0</v>
      </c>
      <c r="K3177" s="211"/>
      <c r="L3177" s="212"/>
      <c r="M3177" s="213" t="s">
        <v>1</v>
      </c>
      <c r="N3177" s="214" t="s">
        <v>42</v>
      </c>
      <c r="O3177" s="59"/>
      <c r="P3177" s="168">
        <f t="shared" si="281"/>
        <v>0</v>
      </c>
      <c r="Q3177" s="168">
        <v>3.8300000000000001E-3</v>
      </c>
      <c r="R3177" s="168">
        <f t="shared" si="282"/>
        <v>3.8300000000000001E-2</v>
      </c>
      <c r="S3177" s="168">
        <v>0</v>
      </c>
      <c r="T3177" s="169">
        <f t="shared" si="283"/>
        <v>0</v>
      </c>
      <c r="U3177" s="33"/>
      <c r="V3177" s="33"/>
      <c r="W3177" s="33"/>
      <c r="X3177" s="33"/>
      <c r="Y3177" s="33"/>
      <c r="Z3177" s="33"/>
      <c r="AA3177" s="33"/>
      <c r="AB3177" s="33"/>
      <c r="AC3177" s="33"/>
      <c r="AD3177" s="33"/>
      <c r="AE3177" s="33"/>
      <c r="AR3177" s="170" t="s">
        <v>361</v>
      </c>
      <c r="AT3177" s="170" t="s">
        <v>368</v>
      </c>
      <c r="AU3177" s="170" t="s">
        <v>157</v>
      </c>
      <c r="AY3177" s="18" t="s">
        <v>150</v>
      </c>
      <c r="BE3177" s="171">
        <f t="shared" si="284"/>
        <v>0</v>
      </c>
      <c r="BF3177" s="171">
        <f t="shared" si="285"/>
        <v>0</v>
      </c>
      <c r="BG3177" s="171">
        <f t="shared" si="286"/>
        <v>0</v>
      </c>
      <c r="BH3177" s="171">
        <f t="shared" si="287"/>
        <v>0</v>
      </c>
      <c r="BI3177" s="171">
        <f t="shared" si="288"/>
        <v>0</v>
      </c>
      <c r="BJ3177" s="18" t="s">
        <v>157</v>
      </c>
      <c r="BK3177" s="172">
        <f t="shared" si="289"/>
        <v>0</v>
      </c>
      <c r="BL3177" s="18" t="s">
        <v>241</v>
      </c>
      <c r="BM3177" s="170" t="s">
        <v>4110</v>
      </c>
    </row>
    <row r="3178" spans="1:65" s="2" customFormat="1" ht="16.5" customHeight="1">
      <c r="A3178" s="33"/>
      <c r="B3178" s="158"/>
      <c r="C3178" s="205" t="s">
        <v>4111</v>
      </c>
      <c r="D3178" s="205" t="s">
        <v>368</v>
      </c>
      <c r="E3178" s="206" t="s">
        <v>4112</v>
      </c>
      <c r="F3178" s="207" t="s">
        <v>4113</v>
      </c>
      <c r="G3178" s="208" t="s">
        <v>350</v>
      </c>
      <c r="H3178" s="209">
        <v>10</v>
      </c>
      <c r="I3178" s="210"/>
      <c r="J3178" s="209">
        <f t="shared" si="280"/>
        <v>0</v>
      </c>
      <c r="K3178" s="211"/>
      <c r="L3178" s="212"/>
      <c r="M3178" s="213" t="s">
        <v>1</v>
      </c>
      <c r="N3178" s="214" t="s">
        <v>42</v>
      </c>
      <c r="O3178" s="59"/>
      <c r="P3178" s="168">
        <f t="shared" si="281"/>
        <v>0</v>
      </c>
      <c r="Q3178" s="168">
        <v>8.8000000000000003E-4</v>
      </c>
      <c r="R3178" s="168">
        <f t="shared" si="282"/>
        <v>8.8000000000000005E-3</v>
      </c>
      <c r="S3178" s="168">
        <v>0</v>
      </c>
      <c r="T3178" s="169">
        <f t="shared" si="283"/>
        <v>0</v>
      </c>
      <c r="U3178" s="33"/>
      <c r="V3178" s="33"/>
      <c r="W3178" s="33"/>
      <c r="X3178" s="33"/>
      <c r="Y3178" s="33"/>
      <c r="Z3178" s="33"/>
      <c r="AA3178" s="33"/>
      <c r="AB3178" s="33"/>
      <c r="AC3178" s="33"/>
      <c r="AD3178" s="33"/>
      <c r="AE3178" s="33"/>
      <c r="AR3178" s="170" t="s">
        <v>361</v>
      </c>
      <c r="AT3178" s="170" t="s">
        <v>368</v>
      </c>
      <c r="AU3178" s="170" t="s">
        <v>157</v>
      </c>
      <c r="AY3178" s="18" t="s">
        <v>150</v>
      </c>
      <c r="BE3178" s="171">
        <f t="shared" si="284"/>
        <v>0</v>
      </c>
      <c r="BF3178" s="171">
        <f t="shared" si="285"/>
        <v>0</v>
      </c>
      <c r="BG3178" s="171">
        <f t="shared" si="286"/>
        <v>0</v>
      </c>
      <c r="BH3178" s="171">
        <f t="shared" si="287"/>
        <v>0</v>
      </c>
      <c r="BI3178" s="171">
        <f t="shared" si="288"/>
        <v>0</v>
      </c>
      <c r="BJ3178" s="18" t="s">
        <v>157</v>
      </c>
      <c r="BK3178" s="172">
        <f t="shared" si="289"/>
        <v>0</v>
      </c>
      <c r="BL3178" s="18" t="s">
        <v>241</v>
      </c>
      <c r="BM3178" s="170" t="s">
        <v>4114</v>
      </c>
    </row>
    <row r="3179" spans="1:65" s="2" customFormat="1" ht="24" customHeight="1">
      <c r="A3179" s="33"/>
      <c r="B3179" s="158"/>
      <c r="C3179" s="159" t="s">
        <v>4115</v>
      </c>
      <c r="D3179" s="159" t="s">
        <v>152</v>
      </c>
      <c r="E3179" s="160" t="s">
        <v>4116</v>
      </c>
      <c r="F3179" s="161" t="s">
        <v>4117</v>
      </c>
      <c r="G3179" s="162" t="s">
        <v>350</v>
      </c>
      <c r="H3179" s="163">
        <v>3</v>
      </c>
      <c r="I3179" s="164"/>
      <c r="J3179" s="163">
        <f t="shared" si="280"/>
        <v>0</v>
      </c>
      <c r="K3179" s="165"/>
      <c r="L3179" s="34"/>
      <c r="M3179" s="166" t="s">
        <v>1</v>
      </c>
      <c r="N3179" s="167" t="s">
        <v>42</v>
      </c>
      <c r="O3179" s="59"/>
      <c r="P3179" s="168">
        <f t="shared" si="281"/>
        <v>0</v>
      </c>
      <c r="Q3179" s="168">
        <v>5.0000000000000002E-5</v>
      </c>
      <c r="R3179" s="168">
        <f t="shared" si="282"/>
        <v>1.5000000000000001E-4</v>
      </c>
      <c r="S3179" s="168">
        <v>0</v>
      </c>
      <c r="T3179" s="169">
        <f t="shared" si="283"/>
        <v>0</v>
      </c>
      <c r="U3179" s="33"/>
      <c r="V3179" s="33"/>
      <c r="W3179" s="33"/>
      <c r="X3179" s="33"/>
      <c r="Y3179" s="33"/>
      <c r="Z3179" s="33"/>
      <c r="AA3179" s="33"/>
      <c r="AB3179" s="33"/>
      <c r="AC3179" s="33"/>
      <c r="AD3179" s="33"/>
      <c r="AE3179" s="33"/>
      <c r="AR3179" s="170" t="s">
        <v>241</v>
      </c>
      <c r="AT3179" s="170" t="s">
        <v>152</v>
      </c>
      <c r="AU3179" s="170" t="s">
        <v>157</v>
      </c>
      <c r="AY3179" s="18" t="s">
        <v>150</v>
      </c>
      <c r="BE3179" s="171">
        <f t="shared" si="284"/>
        <v>0</v>
      </c>
      <c r="BF3179" s="171">
        <f t="shared" si="285"/>
        <v>0</v>
      </c>
      <c r="BG3179" s="171">
        <f t="shared" si="286"/>
        <v>0</v>
      </c>
      <c r="BH3179" s="171">
        <f t="shared" si="287"/>
        <v>0</v>
      </c>
      <c r="BI3179" s="171">
        <f t="shared" si="288"/>
        <v>0</v>
      </c>
      <c r="BJ3179" s="18" t="s">
        <v>157</v>
      </c>
      <c r="BK3179" s="172">
        <f t="shared" si="289"/>
        <v>0</v>
      </c>
      <c r="BL3179" s="18" t="s">
        <v>241</v>
      </c>
      <c r="BM3179" s="170" t="s">
        <v>4118</v>
      </c>
    </row>
    <row r="3180" spans="1:65" s="2" customFormat="1" ht="16.5" customHeight="1">
      <c r="A3180" s="33"/>
      <c r="B3180" s="158"/>
      <c r="C3180" s="205" t="s">
        <v>4119</v>
      </c>
      <c r="D3180" s="205" t="s">
        <v>368</v>
      </c>
      <c r="E3180" s="206" t="s">
        <v>4120</v>
      </c>
      <c r="F3180" s="207" t="s">
        <v>4121</v>
      </c>
      <c r="G3180" s="208" t="s">
        <v>350</v>
      </c>
      <c r="H3180" s="209">
        <v>3</v>
      </c>
      <c r="I3180" s="210"/>
      <c r="J3180" s="209">
        <f t="shared" si="280"/>
        <v>0</v>
      </c>
      <c r="K3180" s="211"/>
      <c r="L3180" s="212"/>
      <c r="M3180" s="213" t="s">
        <v>1</v>
      </c>
      <c r="N3180" s="214" t="s">
        <v>42</v>
      </c>
      <c r="O3180" s="59"/>
      <c r="P3180" s="168">
        <f t="shared" si="281"/>
        <v>0</v>
      </c>
      <c r="Q3180" s="168">
        <v>1.559E-2</v>
      </c>
      <c r="R3180" s="168">
        <f t="shared" si="282"/>
        <v>4.6769999999999999E-2</v>
      </c>
      <c r="S3180" s="168">
        <v>0</v>
      </c>
      <c r="T3180" s="169">
        <f t="shared" si="283"/>
        <v>0</v>
      </c>
      <c r="U3180" s="33"/>
      <c r="V3180" s="33"/>
      <c r="W3180" s="33"/>
      <c r="X3180" s="33"/>
      <c r="Y3180" s="33"/>
      <c r="Z3180" s="33"/>
      <c r="AA3180" s="33"/>
      <c r="AB3180" s="33"/>
      <c r="AC3180" s="33"/>
      <c r="AD3180" s="33"/>
      <c r="AE3180" s="33"/>
      <c r="AR3180" s="170" t="s">
        <v>361</v>
      </c>
      <c r="AT3180" s="170" t="s">
        <v>368</v>
      </c>
      <c r="AU3180" s="170" t="s">
        <v>157</v>
      </c>
      <c r="AY3180" s="18" t="s">
        <v>150</v>
      </c>
      <c r="BE3180" s="171">
        <f t="shared" si="284"/>
        <v>0</v>
      </c>
      <c r="BF3180" s="171">
        <f t="shared" si="285"/>
        <v>0</v>
      </c>
      <c r="BG3180" s="171">
        <f t="shared" si="286"/>
        <v>0</v>
      </c>
      <c r="BH3180" s="171">
        <f t="shared" si="287"/>
        <v>0</v>
      </c>
      <c r="BI3180" s="171">
        <f t="shared" si="288"/>
        <v>0</v>
      </c>
      <c r="BJ3180" s="18" t="s">
        <v>157</v>
      </c>
      <c r="BK3180" s="172">
        <f t="shared" si="289"/>
        <v>0</v>
      </c>
      <c r="BL3180" s="18" t="s">
        <v>241</v>
      </c>
      <c r="BM3180" s="170" t="s">
        <v>4122</v>
      </c>
    </row>
    <row r="3181" spans="1:65" s="2" customFormat="1" ht="24" customHeight="1">
      <c r="A3181" s="33"/>
      <c r="B3181" s="158"/>
      <c r="C3181" s="205" t="s">
        <v>4123</v>
      </c>
      <c r="D3181" s="205" t="s">
        <v>368</v>
      </c>
      <c r="E3181" s="206" t="s">
        <v>4124</v>
      </c>
      <c r="F3181" s="207" t="s">
        <v>4125</v>
      </c>
      <c r="G3181" s="208" t="s">
        <v>350</v>
      </c>
      <c r="H3181" s="209">
        <v>3</v>
      </c>
      <c r="I3181" s="210"/>
      <c r="J3181" s="209">
        <f t="shared" si="280"/>
        <v>0</v>
      </c>
      <c r="K3181" s="211"/>
      <c r="L3181" s="212"/>
      <c r="M3181" s="213" t="s">
        <v>1</v>
      </c>
      <c r="N3181" s="214" t="s">
        <v>42</v>
      </c>
      <c r="O3181" s="59"/>
      <c r="P3181" s="168">
        <f t="shared" si="281"/>
        <v>0</v>
      </c>
      <c r="Q3181" s="168">
        <v>4.5799999999999999E-3</v>
      </c>
      <c r="R3181" s="168">
        <f t="shared" si="282"/>
        <v>1.3739999999999999E-2</v>
      </c>
      <c r="S3181" s="168">
        <v>0</v>
      </c>
      <c r="T3181" s="169">
        <f t="shared" si="283"/>
        <v>0</v>
      </c>
      <c r="U3181" s="33"/>
      <c r="V3181" s="33"/>
      <c r="W3181" s="33"/>
      <c r="X3181" s="33"/>
      <c r="Y3181" s="33"/>
      <c r="Z3181" s="33"/>
      <c r="AA3181" s="33"/>
      <c r="AB3181" s="33"/>
      <c r="AC3181" s="33"/>
      <c r="AD3181" s="33"/>
      <c r="AE3181" s="33"/>
      <c r="AR3181" s="170" t="s">
        <v>361</v>
      </c>
      <c r="AT3181" s="170" t="s">
        <v>368</v>
      </c>
      <c r="AU3181" s="170" t="s">
        <v>157</v>
      </c>
      <c r="AY3181" s="18" t="s">
        <v>150</v>
      </c>
      <c r="BE3181" s="171">
        <f t="shared" si="284"/>
        <v>0</v>
      </c>
      <c r="BF3181" s="171">
        <f t="shared" si="285"/>
        <v>0</v>
      </c>
      <c r="BG3181" s="171">
        <f t="shared" si="286"/>
        <v>0</v>
      </c>
      <c r="BH3181" s="171">
        <f t="shared" si="287"/>
        <v>0</v>
      </c>
      <c r="BI3181" s="171">
        <f t="shared" si="288"/>
        <v>0</v>
      </c>
      <c r="BJ3181" s="18" t="s">
        <v>157</v>
      </c>
      <c r="BK3181" s="172">
        <f t="shared" si="289"/>
        <v>0</v>
      </c>
      <c r="BL3181" s="18" t="s">
        <v>241</v>
      </c>
      <c r="BM3181" s="170" t="s">
        <v>4126</v>
      </c>
    </row>
    <row r="3182" spans="1:65" s="2" customFormat="1" ht="16.5" customHeight="1">
      <c r="A3182" s="33"/>
      <c r="B3182" s="158"/>
      <c r="C3182" s="205" t="s">
        <v>4127</v>
      </c>
      <c r="D3182" s="205" t="s">
        <v>368</v>
      </c>
      <c r="E3182" s="206" t="s">
        <v>4128</v>
      </c>
      <c r="F3182" s="207" t="s">
        <v>4129</v>
      </c>
      <c r="G3182" s="208" t="s">
        <v>350</v>
      </c>
      <c r="H3182" s="209">
        <v>3</v>
      </c>
      <c r="I3182" s="210"/>
      <c r="J3182" s="209">
        <f t="shared" si="280"/>
        <v>0</v>
      </c>
      <c r="K3182" s="211"/>
      <c r="L3182" s="212"/>
      <c r="M3182" s="213" t="s">
        <v>1</v>
      </c>
      <c r="N3182" s="214" t="s">
        <v>42</v>
      </c>
      <c r="O3182" s="59"/>
      <c r="P3182" s="168">
        <f t="shared" si="281"/>
        <v>0</v>
      </c>
      <c r="Q3182" s="168">
        <v>3.0799999999999998E-3</v>
      </c>
      <c r="R3182" s="168">
        <f t="shared" si="282"/>
        <v>9.2399999999999999E-3</v>
      </c>
      <c r="S3182" s="168">
        <v>0</v>
      </c>
      <c r="T3182" s="169">
        <f t="shared" si="283"/>
        <v>0</v>
      </c>
      <c r="U3182" s="33"/>
      <c r="V3182" s="33"/>
      <c r="W3182" s="33"/>
      <c r="X3182" s="33"/>
      <c r="Y3182" s="33"/>
      <c r="Z3182" s="33"/>
      <c r="AA3182" s="33"/>
      <c r="AB3182" s="33"/>
      <c r="AC3182" s="33"/>
      <c r="AD3182" s="33"/>
      <c r="AE3182" s="33"/>
      <c r="AR3182" s="170" t="s">
        <v>361</v>
      </c>
      <c r="AT3182" s="170" t="s">
        <v>368</v>
      </c>
      <c r="AU3182" s="170" t="s">
        <v>157</v>
      </c>
      <c r="AY3182" s="18" t="s">
        <v>150</v>
      </c>
      <c r="BE3182" s="171">
        <f t="shared" si="284"/>
        <v>0</v>
      </c>
      <c r="BF3182" s="171">
        <f t="shared" si="285"/>
        <v>0</v>
      </c>
      <c r="BG3182" s="171">
        <f t="shared" si="286"/>
        <v>0</v>
      </c>
      <c r="BH3182" s="171">
        <f t="shared" si="287"/>
        <v>0</v>
      </c>
      <c r="BI3182" s="171">
        <f t="shared" si="288"/>
        <v>0</v>
      </c>
      <c r="BJ3182" s="18" t="s">
        <v>157</v>
      </c>
      <c r="BK3182" s="172">
        <f t="shared" si="289"/>
        <v>0</v>
      </c>
      <c r="BL3182" s="18" t="s">
        <v>241</v>
      </c>
      <c r="BM3182" s="170" t="s">
        <v>4130</v>
      </c>
    </row>
    <row r="3183" spans="1:65" s="2" customFormat="1" ht="24" customHeight="1">
      <c r="A3183" s="33"/>
      <c r="B3183" s="158"/>
      <c r="C3183" s="159" t="s">
        <v>4131</v>
      </c>
      <c r="D3183" s="159" t="s">
        <v>152</v>
      </c>
      <c r="E3183" s="160" t="s">
        <v>4132</v>
      </c>
      <c r="F3183" s="161" t="s">
        <v>4133</v>
      </c>
      <c r="G3183" s="162" t="s">
        <v>350</v>
      </c>
      <c r="H3183" s="163">
        <v>1</v>
      </c>
      <c r="I3183" s="164"/>
      <c r="J3183" s="163">
        <f t="shared" si="280"/>
        <v>0</v>
      </c>
      <c r="K3183" s="165"/>
      <c r="L3183" s="34"/>
      <c r="M3183" s="166" t="s">
        <v>1</v>
      </c>
      <c r="N3183" s="167" t="s">
        <v>42</v>
      </c>
      <c r="O3183" s="59"/>
      <c r="P3183" s="168">
        <f t="shared" si="281"/>
        <v>0</v>
      </c>
      <c r="Q3183" s="168">
        <v>0</v>
      </c>
      <c r="R3183" s="168">
        <f t="shared" si="282"/>
        <v>0</v>
      </c>
      <c r="S3183" s="168">
        <v>0</v>
      </c>
      <c r="T3183" s="169">
        <f t="shared" si="283"/>
        <v>0</v>
      </c>
      <c r="U3183" s="33"/>
      <c r="V3183" s="33"/>
      <c r="W3183" s="33"/>
      <c r="X3183" s="33"/>
      <c r="Y3183" s="33"/>
      <c r="Z3183" s="33"/>
      <c r="AA3183" s="33"/>
      <c r="AB3183" s="33"/>
      <c r="AC3183" s="33"/>
      <c r="AD3183" s="33"/>
      <c r="AE3183" s="33"/>
      <c r="AR3183" s="170" t="s">
        <v>156</v>
      </c>
      <c r="AT3183" s="170" t="s">
        <v>152</v>
      </c>
      <c r="AU3183" s="170" t="s">
        <v>157</v>
      </c>
      <c r="AY3183" s="18" t="s">
        <v>150</v>
      </c>
      <c r="BE3183" s="171">
        <f t="shared" si="284"/>
        <v>0</v>
      </c>
      <c r="BF3183" s="171">
        <f t="shared" si="285"/>
        <v>0</v>
      </c>
      <c r="BG3183" s="171">
        <f t="shared" si="286"/>
        <v>0</v>
      </c>
      <c r="BH3183" s="171">
        <f t="shared" si="287"/>
        <v>0</v>
      </c>
      <c r="BI3183" s="171">
        <f t="shared" si="288"/>
        <v>0</v>
      </c>
      <c r="BJ3183" s="18" t="s">
        <v>157</v>
      </c>
      <c r="BK3183" s="172">
        <f t="shared" si="289"/>
        <v>0</v>
      </c>
      <c r="BL3183" s="18" t="s">
        <v>156</v>
      </c>
      <c r="BM3183" s="170" t="s">
        <v>4134</v>
      </c>
    </row>
    <row r="3184" spans="1:65" s="2" customFormat="1" ht="24" customHeight="1">
      <c r="A3184" s="33"/>
      <c r="B3184" s="158"/>
      <c r="C3184" s="205" t="s">
        <v>4135</v>
      </c>
      <c r="D3184" s="205" t="s">
        <v>368</v>
      </c>
      <c r="E3184" s="206" t="s">
        <v>4136</v>
      </c>
      <c r="F3184" s="207" t="s">
        <v>4137</v>
      </c>
      <c r="G3184" s="208" t="s">
        <v>350</v>
      </c>
      <c r="H3184" s="209">
        <v>1</v>
      </c>
      <c r="I3184" s="210"/>
      <c r="J3184" s="209">
        <f t="shared" si="280"/>
        <v>0</v>
      </c>
      <c r="K3184" s="211"/>
      <c r="L3184" s="212"/>
      <c r="M3184" s="213" t="s">
        <v>1</v>
      </c>
      <c r="N3184" s="214" t="s">
        <v>42</v>
      </c>
      <c r="O3184" s="59"/>
      <c r="P3184" s="168">
        <f t="shared" si="281"/>
        <v>0</v>
      </c>
      <c r="Q3184" s="168">
        <v>0</v>
      </c>
      <c r="R3184" s="168">
        <f t="shared" si="282"/>
        <v>0</v>
      </c>
      <c r="S3184" s="168">
        <v>0</v>
      </c>
      <c r="T3184" s="169">
        <f t="shared" si="283"/>
        <v>0</v>
      </c>
      <c r="U3184" s="33"/>
      <c r="V3184" s="33"/>
      <c r="W3184" s="33"/>
      <c r="X3184" s="33"/>
      <c r="Y3184" s="33"/>
      <c r="Z3184" s="33"/>
      <c r="AA3184" s="33"/>
      <c r="AB3184" s="33"/>
      <c r="AC3184" s="33"/>
      <c r="AD3184" s="33"/>
      <c r="AE3184" s="33"/>
      <c r="AR3184" s="170" t="s">
        <v>189</v>
      </c>
      <c r="AT3184" s="170" t="s">
        <v>368</v>
      </c>
      <c r="AU3184" s="170" t="s">
        <v>157</v>
      </c>
      <c r="AY3184" s="18" t="s">
        <v>150</v>
      </c>
      <c r="BE3184" s="171">
        <f t="shared" si="284"/>
        <v>0</v>
      </c>
      <c r="BF3184" s="171">
        <f t="shared" si="285"/>
        <v>0</v>
      </c>
      <c r="BG3184" s="171">
        <f t="shared" si="286"/>
        <v>0</v>
      </c>
      <c r="BH3184" s="171">
        <f t="shared" si="287"/>
        <v>0</v>
      </c>
      <c r="BI3184" s="171">
        <f t="shared" si="288"/>
        <v>0</v>
      </c>
      <c r="BJ3184" s="18" t="s">
        <v>157</v>
      </c>
      <c r="BK3184" s="172">
        <f t="shared" si="289"/>
        <v>0</v>
      </c>
      <c r="BL3184" s="18" t="s">
        <v>156</v>
      </c>
      <c r="BM3184" s="170" t="s">
        <v>4138</v>
      </c>
    </row>
    <row r="3185" spans="1:65" s="2" customFormat="1" ht="24" customHeight="1">
      <c r="A3185" s="33"/>
      <c r="B3185" s="158"/>
      <c r="C3185" s="159" t="s">
        <v>4139</v>
      </c>
      <c r="D3185" s="159" t="s">
        <v>152</v>
      </c>
      <c r="E3185" s="160" t="s">
        <v>4140</v>
      </c>
      <c r="F3185" s="161" t="s">
        <v>4141</v>
      </c>
      <c r="G3185" s="162" t="s">
        <v>350</v>
      </c>
      <c r="H3185" s="163">
        <v>21</v>
      </c>
      <c r="I3185" s="164"/>
      <c r="J3185" s="163">
        <f t="shared" si="280"/>
        <v>0</v>
      </c>
      <c r="K3185" s="165"/>
      <c r="L3185" s="34"/>
      <c r="M3185" s="166" t="s">
        <v>1</v>
      </c>
      <c r="N3185" s="167" t="s">
        <v>42</v>
      </c>
      <c r="O3185" s="59"/>
      <c r="P3185" s="168">
        <f t="shared" si="281"/>
        <v>0</v>
      </c>
      <c r="Q3185" s="168">
        <v>0</v>
      </c>
      <c r="R3185" s="168">
        <f t="shared" si="282"/>
        <v>0</v>
      </c>
      <c r="S3185" s="168">
        <v>0</v>
      </c>
      <c r="T3185" s="169">
        <f t="shared" si="283"/>
        <v>0</v>
      </c>
      <c r="U3185" s="33"/>
      <c r="V3185" s="33"/>
      <c r="W3185" s="33"/>
      <c r="X3185" s="33"/>
      <c r="Y3185" s="33"/>
      <c r="Z3185" s="33"/>
      <c r="AA3185" s="33"/>
      <c r="AB3185" s="33"/>
      <c r="AC3185" s="33"/>
      <c r="AD3185" s="33"/>
      <c r="AE3185" s="33"/>
      <c r="AR3185" s="170" t="s">
        <v>156</v>
      </c>
      <c r="AT3185" s="170" t="s">
        <v>152</v>
      </c>
      <c r="AU3185" s="170" t="s">
        <v>157</v>
      </c>
      <c r="AY3185" s="18" t="s">
        <v>150</v>
      </c>
      <c r="BE3185" s="171">
        <f t="shared" si="284"/>
        <v>0</v>
      </c>
      <c r="BF3185" s="171">
        <f t="shared" si="285"/>
        <v>0</v>
      </c>
      <c r="BG3185" s="171">
        <f t="shared" si="286"/>
        <v>0</v>
      </c>
      <c r="BH3185" s="171">
        <f t="shared" si="287"/>
        <v>0</v>
      </c>
      <c r="BI3185" s="171">
        <f t="shared" si="288"/>
        <v>0</v>
      </c>
      <c r="BJ3185" s="18" t="s">
        <v>157</v>
      </c>
      <c r="BK3185" s="172">
        <f t="shared" si="289"/>
        <v>0</v>
      </c>
      <c r="BL3185" s="18" t="s">
        <v>156</v>
      </c>
      <c r="BM3185" s="170" t="s">
        <v>4142</v>
      </c>
    </row>
    <row r="3186" spans="1:65" s="2" customFormat="1" ht="24" customHeight="1">
      <c r="A3186" s="33"/>
      <c r="B3186" s="158"/>
      <c r="C3186" s="159" t="s">
        <v>4143</v>
      </c>
      <c r="D3186" s="159" t="s">
        <v>152</v>
      </c>
      <c r="E3186" s="160" t="s">
        <v>4144</v>
      </c>
      <c r="F3186" s="161" t="s">
        <v>4145</v>
      </c>
      <c r="G3186" s="162" t="s">
        <v>350</v>
      </c>
      <c r="H3186" s="163">
        <v>52</v>
      </c>
      <c r="I3186" s="164"/>
      <c r="J3186" s="163">
        <f t="shared" si="280"/>
        <v>0</v>
      </c>
      <c r="K3186" s="165"/>
      <c r="L3186" s="34"/>
      <c r="M3186" s="166" t="s">
        <v>1</v>
      </c>
      <c r="N3186" s="167" t="s">
        <v>42</v>
      </c>
      <c r="O3186" s="59"/>
      <c r="P3186" s="168">
        <f t="shared" si="281"/>
        <v>0</v>
      </c>
      <c r="Q3186" s="168">
        <v>0</v>
      </c>
      <c r="R3186" s="168">
        <f t="shared" si="282"/>
        <v>0</v>
      </c>
      <c r="S3186" s="168">
        <v>0</v>
      </c>
      <c r="T3186" s="169">
        <f t="shared" si="283"/>
        <v>0</v>
      </c>
      <c r="U3186" s="33"/>
      <c r="V3186" s="33"/>
      <c r="W3186" s="33"/>
      <c r="X3186" s="33"/>
      <c r="Y3186" s="33"/>
      <c r="Z3186" s="33"/>
      <c r="AA3186" s="33"/>
      <c r="AB3186" s="33"/>
      <c r="AC3186" s="33"/>
      <c r="AD3186" s="33"/>
      <c r="AE3186" s="33"/>
      <c r="AR3186" s="170" t="s">
        <v>156</v>
      </c>
      <c r="AT3186" s="170" t="s">
        <v>152</v>
      </c>
      <c r="AU3186" s="170" t="s">
        <v>157</v>
      </c>
      <c r="AY3186" s="18" t="s">
        <v>150</v>
      </c>
      <c r="BE3186" s="171">
        <f t="shared" si="284"/>
        <v>0</v>
      </c>
      <c r="BF3186" s="171">
        <f t="shared" si="285"/>
        <v>0</v>
      </c>
      <c r="BG3186" s="171">
        <f t="shared" si="286"/>
        <v>0</v>
      </c>
      <c r="BH3186" s="171">
        <f t="shared" si="287"/>
        <v>0</v>
      </c>
      <c r="BI3186" s="171">
        <f t="shared" si="288"/>
        <v>0</v>
      </c>
      <c r="BJ3186" s="18" t="s">
        <v>157</v>
      </c>
      <c r="BK3186" s="172">
        <f t="shared" si="289"/>
        <v>0</v>
      </c>
      <c r="BL3186" s="18" t="s">
        <v>156</v>
      </c>
      <c r="BM3186" s="170" t="s">
        <v>4146</v>
      </c>
    </row>
    <row r="3187" spans="1:65" s="2" customFormat="1" ht="24" customHeight="1">
      <c r="A3187" s="33"/>
      <c r="B3187" s="158"/>
      <c r="C3187" s="159" t="s">
        <v>4147</v>
      </c>
      <c r="D3187" s="159" t="s">
        <v>152</v>
      </c>
      <c r="E3187" s="160" t="s">
        <v>4148</v>
      </c>
      <c r="F3187" s="161" t="s">
        <v>4149</v>
      </c>
      <c r="G3187" s="162" t="s">
        <v>155</v>
      </c>
      <c r="H3187" s="163">
        <v>10.92</v>
      </c>
      <c r="I3187" s="164"/>
      <c r="J3187" s="163">
        <f t="shared" si="280"/>
        <v>0</v>
      </c>
      <c r="K3187" s="165"/>
      <c r="L3187" s="34"/>
      <c r="M3187" s="166" t="s">
        <v>1</v>
      </c>
      <c r="N3187" s="167" t="s">
        <v>42</v>
      </c>
      <c r="O3187" s="59"/>
      <c r="P3187" s="168">
        <f t="shared" si="281"/>
        <v>0</v>
      </c>
      <c r="Q3187" s="168">
        <v>0</v>
      </c>
      <c r="R3187" s="168">
        <f t="shared" si="282"/>
        <v>0</v>
      </c>
      <c r="S3187" s="168">
        <v>0</v>
      </c>
      <c r="T3187" s="169">
        <f t="shared" si="283"/>
        <v>0</v>
      </c>
      <c r="U3187" s="33"/>
      <c r="V3187" s="33"/>
      <c r="W3187" s="33"/>
      <c r="X3187" s="33"/>
      <c r="Y3187" s="33"/>
      <c r="Z3187" s="33"/>
      <c r="AA3187" s="33"/>
      <c r="AB3187" s="33"/>
      <c r="AC3187" s="33"/>
      <c r="AD3187" s="33"/>
      <c r="AE3187" s="33"/>
      <c r="AR3187" s="170" t="s">
        <v>156</v>
      </c>
      <c r="AT3187" s="170" t="s">
        <v>152</v>
      </c>
      <c r="AU3187" s="170" t="s">
        <v>157</v>
      </c>
      <c r="AY3187" s="18" t="s">
        <v>150</v>
      </c>
      <c r="BE3187" s="171">
        <f t="shared" si="284"/>
        <v>0</v>
      </c>
      <c r="BF3187" s="171">
        <f t="shared" si="285"/>
        <v>0</v>
      </c>
      <c r="BG3187" s="171">
        <f t="shared" si="286"/>
        <v>0</v>
      </c>
      <c r="BH3187" s="171">
        <f t="shared" si="287"/>
        <v>0</v>
      </c>
      <c r="BI3187" s="171">
        <f t="shared" si="288"/>
        <v>0</v>
      </c>
      <c r="BJ3187" s="18" t="s">
        <v>157</v>
      </c>
      <c r="BK3187" s="172">
        <f t="shared" si="289"/>
        <v>0</v>
      </c>
      <c r="BL3187" s="18" t="s">
        <v>156</v>
      </c>
      <c r="BM3187" s="170" t="s">
        <v>4150</v>
      </c>
    </row>
    <row r="3188" spans="1:65" s="14" customFormat="1" ht="11.25">
      <c r="B3188" s="181"/>
      <c r="D3188" s="174" t="s">
        <v>167</v>
      </c>
      <c r="E3188" s="182" t="s">
        <v>1</v>
      </c>
      <c r="F3188" s="183" t="s">
        <v>4151</v>
      </c>
      <c r="H3188" s="184">
        <v>10.92</v>
      </c>
      <c r="I3188" s="185"/>
      <c r="L3188" s="181"/>
      <c r="M3188" s="186"/>
      <c r="N3188" s="187"/>
      <c r="O3188" s="187"/>
      <c r="P3188" s="187"/>
      <c r="Q3188" s="187"/>
      <c r="R3188" s="187"/>
      <c r="S3188" s="187"/>
      <c r="T3188" s="188"/>
      <c r="AT3188" s="182" t="s">
        <v>167</v>
      </c>
      <c r="AU3188" s="182" t="s">
        <v>157</v>
      </c>
      <c r="AV3188" s="14" t="s">
        <v>157</v>
      </c>
      <c r="AW3188" s="14" t="s">
        <v>30</v>
      </c>
      <c r="AX3188" s="14" t="s">
        <v>81</v>
      </c>
      <c r="AY3188" s="182" t="s">
        <v>150</v>
      </c>
    </row>
    <row r="3189" spans="1:65" s="2" customFormat="1" ht="36" customHeight="1">
      <c r="A3189" s="33"/>
      <c r="B3189" s="158"/>
      <c r="C3189" s="159" t="s">
        <v>4152</v>
      </c>
      <c r="D3189" s="159" t="s">
        <v>152</v>
      </c>
      <c r="E3189" s="160" t="s">
        <v>4153</v>
      </c>
      <c r="F3189" s="161" t="s">
        <v>4154</v>
      </c>
      <c r="G3189" s="162" t="s">
        <v>350</v>
      </c>
      <c r="H3189" s="163">
        <v>18</v>
      </c>
      <c r="I3189" s="164"/>
      <c r="J3189" s="163">
        <f t="shared" ref="J3189:J3220" si="290">ROUND(I3189*H3189,3)</f>
        <v>0</v>
      </c>
      <c r="K3189" s="165"/>
      <c r="L3189" s="34"/>
      <c r="M3189" s="166" t="s">
        <v>1</v>
      </c>
      <c r="N3189" s="167" t="s">
        <v>42</v>
      </c>
      <c r="O3189" s="59"/>
      <c r="P3189" s="168">
        <f t="shared" ref="P3189:P3220" si="291">O3189*H3189</f>
        <v>0</v>
      </c>
      <c r="Q3189" s="168">
        <v>2.9140000000000001</v>
      </c>
      <c r="R3189" s="168">
        <f t="shared" ref="R3189:R3220" si="292">Q3189*H3189</f>
        <v>52.452000000000005</v>
      </c>
      <c r="S3189" s="168">
        <v>0</v>
      </c>
      <c r="T3189" s="169">
        <f t="shared" ref="T3189:T3220" si="293">S3189*H3189</f>
        <v>0</v>
      </c>
      <c r="U3189" s="33"/>
      <c r="V3189" s="33"/>
      <c r="W3189" s="33"/>
      <c r="X3189" s="33"/>
      <c r="Y3189" s="33"/>
      <c r="Z3189" s="33"/>
      <c r="AA3189" s="33"/>
      <c r="AB3189" s="33"/>
      <c r="AC3189" s="33"/>
      <c r="AD3189" s="33"/>
      <c r="AE3189" s="33"/>
      <c r="AR3189" s="170" t="s">
        <v>156</v>
      </c>
      <c r="AT3189" s="170" t="s">
        <v>152</v>
      </c>
      <c r="AU3189" s="170" t="s">
        <v>157</v>
      </c>
      <c r="AY3189" s="18" t="s">
        <v>150</v>
      </c>
      <c r="BE3189" s="171">
        <f t="shared" ref="BE3189:BE3220" si="294">IF(N3189="základná",J3189,0)</f>
        <v>0</v>
      </c>
      <c r="BF3189" s="171">
        <f t="shared" ref="BF3189:BF3220" si="295">IF(N3189="znížená",J3189,0)</f>
        <v>0</v>
      </c>
      <c r="BG3189" s="171">
        <f t="shared" ref="BG3189:BG3220" si="296">IF(N3189="zákl. prenesená",J3189,0)</f>
        <v>0</v>
      </c>
      <c r="BH3189" s="171">
        <f t="shared" ref="BH3189:BH3220" si="297">IF(N3189="zníž. prenesená",J3189,0)</f>
        <v>0</v>
      </c>
      <c r="BI3189" s="171">
        <f t="shared" ref="BI3189:BI3220" si="298">IF(N3189="nulová",J3189,0)</f>
        <v>0</v>
      </c>
      <c r="BJ3189" s="18" t="s">
        <v>157</v>
      </c>
      <c r="BK3189" s="172">
        <f t="shared" ref="BK3189:BK3220" si="299">ROUND(I3189*H3189,3)</f>
        <v>0</v>
      </c>
      <c r="BL3189" s="18" t="s">
        <v>156</v>
      </c>
      <c r="BM3189" s="170" t="s">
        <v>4155</v>
      </c>
    </row>
    <row r="3190" spans="1:65" s="2" customFormat="1" ht="48" customHeight="1">
      <c r="A3190" s="33"/>
      <c r="B3190" s="158"/>
      <c r="C3190" s="159" t="s">
        <v>4156</v>
      </c>
      <c r="D3190" s="159" t="s">
        <v>152</v>
      </c>
      <c r="E3190" s="160" t="s">
        <v>4157</v>
      </c>
      <c r="F3190" s="161" t="s">
        <v>4158</v>
      </c>
      <c r="G3190" s="162" t="s">
        <v>350</v>
      </c>
      <c r="H3190" s="163">
        <v>1</v>
      </c>
      <c r="I3190" s="164"/>
      <c r="J3190" s="163">
        <f t="shared" si="290"/>
        <v>0</v>
      </c>
      <c r="K3190" s="165"/>
      <c r="L3190" s="34"/>
      <c r="M3190" s="166" t="s">
        <v>1</v>
      </c>
      <c r="N3190" s="167" t="s">
        <v>42</v>
      </c>
      <c r="O3190" s="59"/>
      <c r="P3190" s="168">
        <f t="shared" si="291"/>
        <v>0</v>
      </c>
      <c r="Q3190" s="168">
        <v>2.9140000000000001</v>
      </c>
      <c r="R3190" s="168">
        <f t="shared" si="292"/>
        <v>2.9140000000000001</v>
      </c>
      <c r="S3190" s="168">
        <v>0</v>
      </c>
      <c r="T3190" s="169">
        <f t="shared" si="293"/>
        <v>0</v>
      </c>
      <c r="U3190" s="33"/>
      <c r="V3190" s="33"/>
      <c r="W3190" s="33"/>
      <c r="X3190" s="33"/>
      <c r="Y3190" s="33"/>
      <c r="Z3190" s="33"/>
      <c r="AA3190" s="33"/>
      <c r="AB3190" s="33"/>
      <c r="AC3190" s="33"/>
      <c r="AD3190" s="33"/>
      <c r="AE3190" s="33"/>
      <c r="AR3190" s="170" t="s">
        <v>156</v>
      </c>
      <c r="AT3190" s="170" t="s">
        <v>152</v>
      </c>
      <c r="AU3190" s="170" t="s">
        <v>157</v>
      </c>
      <c r="AY3190" s="18" t="s">
        <v>150</v>
      </c>
      <c r="BE3190" s="171">
        <f t="shared" si="294"/>
        <v>0</v>
      </c>
      <c r="BF3190" s="171">
        <f t="shared" si="295"/>
        <v>0</v>
      </c>
      <c r="BG3190" s="171">
        <f t="shared" si="296"/>
        <v>0</v>
      </c>
      <c r="BH3190" s="171">
        <f t="shared" si="297"/>
        <v>0</v>
      </c>
      <c r="BI3190" s="171">
        <f t="shared" si="298"/>
        <v>0</v>
      </c>
      <c r="BJ3190" s="18" t="s">
        <v>157</v>
      </c>
      <c r="BK3190" s="172">
        <f t="shared" si="299"/>
        <v>0</v>
      </c>
      <c r="BL3190" s="18" t="s">
        <v>156</v>
      </c>
      <c r="BM3190" s="170" t="s">
        <v>4159</v>
      </c>
    </row>
    <row r="3191" spans="1:65" s="2" customFormat="1" ht="36" customHeight="1">
      <c r="A3191" s="33"/>
      <c r="B3191" s="158"/>
      <c r="C3191" s="159" t="s">
        <v>4160</v>
      </c>
      <c r="D3191" s="159" t="s">
        <v>152</v>
      </c>
      <c r="E3191" s="160" t="s">
        <v>4161</v>
      </c>
      <c r="F3191" s="161" t="s">
        <v>4162</v>
      </c>
      <c r="G3191" s="162" t="s">
        <v>350</v>
      </c>
      <c r="H3191" s="163">
        <v>1</v>
      </c>
      <c r="I3191" s="164"/>
      <c r="J3191" s="163">
        <f t="shared" si="290"/>
        <v>0</v>
      </c>
      <c r="K3191" s="165"/>
      <c r="L3191" s="34"/>
      <c r="M3191" s="166" t="s">
        <v>1</v>
      </c>
      <c r="N3191" s="167" t="s">
        <v>42</v>
      </c>
      <c r="O3191" s="59"/>
      <c r="P3191" s="168">
        <f t="shared" si="291"/>
        <v>0</v>
      </c>
      <c r="Q3191" s="168">
        <v>2.9140000000000001</v>
      </c>
      <c r="R3191" s="168">
        <f t="shared" si="292"/>
        <v>2.9140000000000001</v>
      </c>
      <c r="S3191" s="168">
        <v>0</v>
      </c>
      <c r="T3191" s="169">
        <f t="shared" si="293"/>
        <v>0</v>
      </c>
      <c r="U3191" s="33"/>
      <c r="V3191" s="33"/>
      <c r="W3191" s="33"/>
      <c r="X3191" s="33"/>
      <c r="Y3191" s="33"/>
      <c r="Z3191" s="33"/>
      <c r="AA3191" s="33"/>
      <c r="AB3191" s="33"/>
      <c r="AC3191" s="33"/>
      <c r="AD3191" s="33"/>
      <c r="AE3191" s="33"/>
      <c r="AR3191" s="170" t="s">
        <v>156</v>
      </c>
      <c r="AT3191" s="170" t="s">
        <v>152</v>
      </c>
      <c r="AU3191" s="170" t="s">
        <v>157</v>
      </c>
      <c r="AY3191" s="18" t="s">
        <v>150</v>
      </c>
      <c r="BE3191" s="171">
        <f t="shared" si="294"/>
        <v>0</v>
      </c>
      <c r="BF3191" s="171">
        <f t="shared" si="295"/>
        <v>0</v>
      </c>
      <c r="BG3191" s="171">
        <f t="shared" si="296"/>
        <v>0</v>
      </c>
      <c r="BH3191" s="171">
        <f t="shared" si="297"/>
        <v>0</v>
      </c>
      <c r="BI3191" s="171">
        <f t="shared" si="298"/>
        <v>0</v>
      </c>
      <c r="BJ3191" s="18" t="s">
        <v>157</v>
      </c>
      <c r="BK3191" s="172">
        <f t="shared" si="299"/>
        <v>0</v>
      </c>
      <c r="BL3191" s="18" t="s">
        <v>156</v>
      </c>
      <c r="BM3191" s="170" t="s">
        <v>4163</v>
      </c>
    </row>
    <row r="3192" spans="1:65" s="2" customFormat="1" ht="36" customHeight="1">
      <c r="A3192" s="33"/>
      <c r="B3192" s="158"/>
      <c r="C3192" s="159" t="s">
        <v>4164</v>
      </c>
      <c r="D3192" s="159" t="s">
        <v>152</v>
      </c>
      <c r="E3192" s="160" t="s">
        <v>4165</v>
      </c>
      <c r="F3192" s="161" t="s">
        <v>4166</v>
      </c>
      <c r="G3192" s="162" t="s">
        <v>350</v>
      </c>
      <c r="H3192" s="163">
        <v>1</v>
      </c>
      <c r="I3192" s="164"/>
      <c r="J3192" s="163">
        <f t="shared" si="290"/>
        <v>0</v>
      </c>
      <c r="K3192" s="165"/>
      <c r="L3192" s="34"/>
      <c r="M3192" s="166" t="s">
        <v>1</v>
      </c>
      <c r="N3192" s="167" t="s">
        <v>42</v>
      </c>
      <c r="O3192" s="59"/>
      <c r="P3192" s="168">
        <f t="shared" si="291"/>
        <v>0</v>
      </c>
      <c r="Q3192" s="168">
        <v>2.9140000000000001</v>
      </c>
      <c r="R3192" s="168">
        <f t="shared" si="292"/>
        <v>2.9140000000000001</v>
      </c>
      <c r="S3192" s="168">
        <v>0</v>
      </c>
      <c r="T3192" s="169">
        <f t="shared" si="293"/>
        <v>0</v>
      </c>
      <c r="U3192" s="33"/>
      <c r="V3192" s="33"/>
      <c r="W3192" s="33"/>
      <c r="X3192" s="33"/>
      <c r="Y3192" s="33"/>
      <c r="Z3192" s="33"/>
      <c r="AA3192" s="33"/>
      <c r="AB3192" s="33"/>
      <c r="AC3192" s="33"/>
      <c r="AD3192" s="33"/>
      <c r="AE3192" s="33"/>
      <c r="AR3192" s="170" t="s">
        <v>156</v>
      </c>
      <c r="AT3192" s="170" t="s">
        <v>152</v>
      </c>
      <c r="AU3192" s="170" t="s">
        <v>157</v>
      </c>
      <c r="AY3192" s="18" t="s">
        <v>150</v>
      </c>
      <c r="BE3192" s="171">
        <f t="shared" si="294"/>
        <v>0</v>
      </c>
      <c r="BF3192" s="171">
        <f t="shared" si="295"/>
        <v>0</v>
      </c>
      <c r="BG3192" s="171">
        <f t="shared" si="296"/>
        <v>0</v>
      </c>
      <c r="BH3192" s="171">
        <f t="shared" si="297"/>
        <v>0</v>
      </c>
      <c r="BI3192" s="171">
        <f t="shared" si="298"/>
        <v>0</v>
      </c>
      <c r="BJ3192" s="18" t="s">
        <v>157</v>
      </c>
      <c r="BK3192" s="172">
        <f t="shared" si="299"/>
        <v>0</v>
      </c>
      <c r="BL3192" s="18" t="s">
        <v>156</v>
      </c>
      <c r="BM3192" s="170" t="s">
        <v>4167</v>
      </c>
    </row>
    <row r="3193" spans="1:65" s="2" customFormat="1" ht="36" customHeight="1">
      <c r="A3193" s="33"/>
      <c r="B3193" s="158"/>
      <c r="C3193" s="159" t="s">
        <v>4168</v>
      </c>
      <c r="D3193" s="159" t="s">
        <v>152</v>
      </c>
      <c r="E3193" s="160" t="s">
        <v>4169</v>
      </c>
      <c r="F3193" s="161" t="s">
        <v>4170</v>
      </c>
      <c r="G3193" s="162" t="s">
        <v>350</v>
      </c>
      <c r="H3193" s="163">
        <v>1</v>
      </c>
      <c r="I3193" s="164"/>
      <c r="J3193" s="163">
        <f t="shared" si="290"/>
        <v>0</v>
      </c>
      <c r="K3193" s="165"/>
      <c r="L3193" s="34"/>
      <c r="M3193" s="166" t="s">
        <v>1</v>
      </c>
      <c r="N3193" s="167" t="s">
        <v>42</v>
      </c>
      <c r="O3193" s="59"/>
      <c r="P3193" s="168">
        <f t="shared" si="291"/>
        <v>0</v>
      </c>
      <c r="Q3193" s="168">
        <v>2.9140000000000001</v>
      </c>
      <c r="R3193" s="168">
        <f t="shared" si="292"/>
        <v>2.9140000000000001</v>
      </c>
      <c r="S3193" s="168">
        <v>0</v>
      </c>
      <c r="T3193" s="169">
        <f t="shared" si="293"/>
        <v>0</v>
      </c>
      <c r="U3193" s="33"/>
      <c r="V3193" s="33"/>
      <c r="W3193" s="33"/>
      <c r="X3193" s="33"/>
      <c r="Y3193" s="33"/>
      <c r="Z3193" s="33"/>
      <c r="AA3193" s="33"/>
      <c r="AB3193" s="33"/>
      <c r="AC3193" s="33"/>
      <c r="AD3193" s="33"/>
      <c r="AE3193" s="33"/>
      <c r="AR3193" s="170" t="s">
        <v>156</v>
      </c>
      <c r="AT3193" s="170" t="s">
        <v>152</v>
      </c>
      <c r="AU3193" s="170" t="s">
        <v>157</v>
      </c>
      <c r="AY3193" s="18" t="s">
        <v>150</v>
      </c>
      <c r="BE3193" s="171">
        <f t="shared" si="294"/>
        <v>0</v>
      </c>
      <c r="BF3193" s="171">
        <f t="shared" si="295"/>
        <v>0</v>
      </c>
      <c r="BG3193" s="171">
        <f t="shared" si="296"/>
        <v>0</v>
      </c>
      <c r="BH3193" s="171">
        <f t="shared" si="297"/>
        <v>0</v>
      </c>
      <c r="BI3193" s="171">
        <f t="shared" si="298"/>
        <v>0</v>
      </c>
      <c r="BJ3193" s="18" t="s">
        <v>157</v>
      </c>
      <c r="BK3193" s="172">
        <f t="shared" si="299"/>
        <v>0</v>
      </c>
      <c r="BL3193" s="18" t="s">
        <v>156</v>
      </c>
      <c r="BM3193" s="170" t="s">
        <v>4171</v>
      </c>
    </row>
    <row r="3194" spans="1:65" s="2" customFormat="1" ht="36" customHeight="1">
      <c r="A3194" s="33"/>
      <c r="B3194" s="158"/>
      <c r="C3194" s="159" t="s">
        <v>4172</v>
      </c>
      <c r="D3194" s="159" t="s">
        <v>152</v>
      </c>
      <c r="E3194" s="160" t="s">
        <v>4173</v>
      </c>
      <c r="F3194" s="161" t="s">
        <v>4174</v>
      </c>
      <c r="G3194" s="162" t="s">
        <v>350</v>
      </c>
      <c r="H3194" s="163">
        <v>1</v>
      </c>
      <c r="I3194" s="164"/>
      <c r="J3194" s="163">
        <f t="shared" si="290"/>
        <v>0</v>
      </c>
      <c r="K3194" s="165"/>
      <c r="L3194" s="34"/>
      <c r="M3194" s="166" t="s">
        <v>1</v>
      </c>
      <c r="N3194" s="167" t="s">
        <v>42</v>
      </c>
      <c r="O3194" s="59"/>
      <c r="P3194" s="168">
        <f t="shared" si="291"/>
        <v>0</v>
      </c>
      <c r="Q3194" s="168">
        <v>0</v>
      </c>
      <c r="R3194" s="168">
        <f t="shared" si="292"/>
        <v>0</v>
      </c>
      <c r="S3194" s="168">
        <v>0</v>
      </c>
      <c r="T3194" s="169">
        <f t="shared" si="293"/>
        <v>0</v>
      </c>
      <c r="U3194" s="33"/>
      <c r="V3194" s="33"/>
      <c r="W3194" s="33"/>
      <c r="X3194" s="33"/>
      <c r="Y3194" s="33"/>
      <c r="Z3194" s="33"/>
      <c r="AA3194" s="33"/>
      <c r="AB3194" s="33"/>
      <c r="AC3194" s="33"/>
      <c r="AD3194" s="33"/>
      <c r="AE3194" s="33"/>
      <c r="AR3194" s="170" t="s">
        <v>241</v>
      </c>
      <c r="AT3194" s="170" t="s">
        <v>152</v>
      </c>
      <c r="AU3194" s="170" t="s">
        <v>157</v>
      </c>
      <c r="AY3194" s="18" t="s">
        <v>150</v>
      </c>
      <c r="BE3194" s="171">
        <f t="shared" si="294"/>
        <v>0</v>
      </c>
      <c r="BF3194" s="171">
        <f t="shared" si="295"/>
        <v>0</v>
      </c>
      <c r="BG3194" s="171">
        <f t="shared" si="296"/>
        <v>0</v>
      </c>
      <c r="BH3194" s="171">
        <f t="shared" si="297"/>
        <v>0</v>
      </c>
      <c r="BI3194" s="171">
        <f t="shared" si="298"/>
        <v>0</v>
      </c>
      <c r="BJ3194" s="18" t="s">
        <v>157</v>
      </c>
      <c r="BK3194" s="172">
        <f t="shared" si="299"/>
        <v>0</v>
      </c>
      <c r="BL3194" s="18" t="s">
        <v>241</v>
      </c>
      <c r="BM3194" s="170" t="s">
        <v>4175</v>
      </c>
    </row>
    <row r="3195" spans="1:65" s="2" customFormat="1" ht="36" customHeight="1">
      <c r="A3195" s="33"/>
      <c r="B3195" s="158"/>
      <c r="C3195" s="159" t="s">
        <v>4176</v>
      </c>
      <c r="D3195" s="159" t="s">
        <v>152</v>
      </c>
      <c r="E3195" s="160" t="s">
        <v>4177</v>
      </c>
      <c r="F3195" s="161" t="s">
        <v>4178</v>
      </c>
      <c r="G3195" s="162" t="s">
        <v>350</v>
      </c>
      <c r="H3195" s="163">
        <v>1</v>
      </c>
      <c r="I3195" s="164"/>
      <c r="J3195" s="163">
        <f t="shared" si="290"/>
        <v>0</v>
      </c>
      <c r="K3195" s="165"/>
      <c r="L3195" s="34"/>
      <c r="M3195" s="166" t="s">
        <v>1</v>
      </c>
      <c r="N3195" s="167" t="s">
        <v>42</v>
      </c>
      <c r="O3195" s="59"/>
      <c r="P3195" s="168">
        <f t="shared" si="291"/>
        <v>0</v>
      </c>
      <c r="Q3195" s="168">
        <v>0</v>
      </c>
      <c r="R3195" s="168">
        <f t="shared" si="292"/>
        <v>0</v>
      </c>
      <c r="S3195" s="168">
        <v>0</v>
      </c>
      <c r="T3195" s="169">
        <f t="shared" si="293"/>
        <v>0</v>
      </c>
      <c r="U3195" s="33"/>
      <c r="V3195" s="33"/>
      <c r="W3195" s="33"/>
      <c r="X3195" s="33"/>
      <c r="Y3195" s="33"/>
      <c r="Z3195" s="33"/>
      <c r="AA3195" s="33"/>
      <c r="AB3195" s="33"/>
      <c r="AC3195" s="33"/>
      <c r="AD3195" s="33"/>
      <c r="AE3195" s="33"/>
      <c r="AR3195" s="170" t="s">
        <v>241</v>
      </c>
      <c r="AT3195" s="170" t="s">
        <v>152</v>
      </c>
      <c r="AU3195" s="170" t="s">
        <v>157</v>
      </c>
      <c r="AY3195" s="18" t="s">
        <v>150</v>
      </c>
      <c r="BE3195" s="171">
        <f t="shared" si="294"/>
        <v>0</v>
      </c>
      <c r="BF3195" s="171">
        <f t="shared" si="295"/>
        <v>0</v>
      </c>
      <c r="BG3195" s="171">
        <f t="shared" si="296"/>
        <v>0</v>
      </c>
      <c r="BH3195" s="171">
        <f t="shared" si="297"/>
        <v>0</v>
      </c>
      <c r="BI3195" s="171">
        <f t="shared" si="298"/>
        <v>0</v>
      </c>
      <c r="BJ3195" s="18" t="s">
        <v>157</v>
      </c>
      <c r="BK3195" s="172">
        <f t="shared" si="299"/>
        <v>0</v>
      </c>
      <c r="BL3195" s="18" t="s">
        <v>241</v>
      </c>
      <c r="BM3195" s="170" t="s">
        <v>4179</v>
      </c>
    </row>
    <row r="3196" spans="1:65" s="2" customFormat="1" ht="36" customHeight="1">
      <c r="A3196" s="33"/>
      <c r="B3196" s="158"/>
      <c r="C3196" s="159" t="s">
        <v>4180</v>
      </c>
      <c r="D3196" s="159" t="s">
        <v>152</v>
      </c>
      <c r="E3196" s="160" t="s">
        <v>4181</v>
      </c>
      <c r="F3196" s="161" t="s">
        <v>4182</v>
      </c>
      <c r="G3196" s="162" t="s">
        <v>350</v>
      </c>
      <c r="H3196" s="163">
        <v>1</v>
      </c>
      <c r="I3196" s="164"/>
      <c r="J3196" s="163">
        <f t="shared" si="290"/>
        <v>0</v>
      </c>
      <c r="K3196" s="165"/>
      <c r="L3196" s="34"/>
      <c r="M3196" s="166" t="s">
        <v>1</v>
      </c>
      <c r="N3196" s="167" t="s">
        <v>42</v>
      </c>
      <c r="O3196" s="59"/>
      <c r="P3196" s="168">
        <f t="shared" si="291"/>
        <v>0</v>
      </c>
      <c r="Q3196" s="168">
        <v>0</v>
      </c>
      <c r="R3196" s="168">
        <f t="shared" si="292"/>
        <v>0</v>
      </c>
      <c r="S3196" s="168">
        <v>0</v>
      </c>
      <c r="T3196" s="169">
        <f t="shared" si="293"/>
        <v>0</v>
      </c>
      <c r="U3196" s="33"/>
      <c r="V3196" s="33"/>
      <c r="W3196" s="33"/>
      <c r="X3196" s="33"/>
      <c r="Y3196" s="33"/>
      <c r="Z3196" s="33"/>
      <c r="AA3196" s="33"/>
      <c r="AB3196" s="33"/>
      <c r="AC3196" s="33"/>
      <c r="AD3196" s="33"/>
      <c r="AE3196" s="33"/>
      <c r="AR3196" s="170" t="s">
        <v>241</v>
      </c>
      <c r="AT3196" s="170" t="s">
        <v>152</v>
      </c>
      <c r="AU3196" s="170" t="s">
        <v>157</v>
      </c>
      <c r="AY3196" s="18" t="s">
        <v>150</v>
      </c>
      <c r="BE3196" s="171">
        <f t="shared" si="294"/>
        <v>0</v>
      </c>
      <c r="BF3196" s="171">
        <f t="shared" si="295"/>
        <v>0</v>
      </c>
      <c r="BG3196" s="171">
        <f t="shared" si="296"/>
        <v>0</v>
      </c>
      <c r="BH3196" s="171">
        <f t="shared" si="297"/>
        <v>0</v>
      </c>
      <c r="BI3196" s="171">
        <f t="shared" si="298"/>
        <v>0</v>
      </c>
      <c r="BJ3196" s="18" t="s">
        <v>157</v>
      </c>
      <c r="BK3196" s="172">
        <f t="shared" si="299"/>
        <v>0</v>
      </c>
      <c r="BL3196" s="18" t="s">
        <v>241</v>
      </c>
      <c r="BM3196" s="170" t="s">
        <v>4183</v>
      </c>
    </row>
    <row r="3197" spans="1:65" s="2" customFormat="1" ht="36" customHeight="1">
      <c r="A3197" s="33"/>
      <c r="B3197" s="158"/>
      <c r="C3197" s="159" t="s">
        <v>4184</v>
      </c>
      <c r="D3197" s="159" t="s">
        <v>152</v>
      </c>
      <c r="E3197" s="160" t="s">
        <v>4185</v>
      </c>
      <c r="F3197" s="161" t="s">
        <v>4186</v>
      </c>
      <c r="G3197" s="162" t="s">
        <v>350</v>
      </c>
      <c r="H3197" s="163">
        <v>1</v>
      </c>
      <c r="I3197" s="164"/>
      <c r="J3197" s="163">
        <f t="shared" si="290"/>
        <v>0</v>
      </c>
      <c r="K3197" s="165"/>
      <c r="L3197" s="34"/>
      <c r="M3197" s="166" t="s">
        <v>1</v>
      </c>
      <c r="N3197" s="167" t="s">
        <v>42</v>
      </c>
      <c r="O3197" s="59"/>
      <c r="P3197" s="168">
        <f t="shared" si="291"/>
        <v>0</v>
      </c>
      <c r="Q3197" s="168">
        <v>0</v>
      </c>
      <c r="R3197" s="168">
        <f t="shared" si="292"/>
        <v>0</v>
      </c>
      <c r="S3197" s="168">
        <v>0</v>
      </c>
      <c r="T3197" s="169">
        <f t="shared" si="293"/>
        <v>0</v>
      </c>
      <c r="U3197" s="33"/>
      <c r="V3197" s="33"/>
      <c r="W3197" s="33"/>
      <c r="X3197" s="33"/>
      <c r="Y3197" s="33"/>
      <c r="Z3197" s="33"/>
      <c r="AA3197" s="33"/>
      <c r="AB3197" s="33"/>
      <c r="AC3197" s="33"/>
      <c r="AD3197" s="33"/>
      <c r="AE3197" s="33"/>
      <c r="AR3197" s="170" t="s">
        <v>241</v>
      </c>
      <c r="AT3197" s="170" t="s">
        <v>152</v>
      </c>
      <c r="AU3197" s="170" t="s">
        <v>157</v>
      </c>
      <c r="AY3197" s="18" t="s">
        <v>150</v>
      </c>
      <c r="BE3197" s="171">
        <f t="shared" si="294"/>
        <v>0</v>
      </c>
      <c r="BF3197" s="171">
        <f t="shared" si="295"/>
        <v>0</v>
      </c>
      <c r="BG3197" s="171">
        <f t="shared" si="296"/>
        <v>0</v>
      </c>
      <c r="BH3197" s="171">
        <f t="shared" si="297"/>
        <v>0</v>
      </c>
      <c r="BI3197" s="171">
        <f t="shared" si="298"/>
        <v>0</v>
      </c>
      <c r="BJ3197" s="18" t="s">
        <v>157</v>
      </c>
      <c r="BK3197" s="172">
        <f t="shared" si="299"/>
        <v>0</v>
      </c>
      <c r="BL3197" s="18" t="s">
        <v>241</v>
      </c>
      <c r="BM3197" s="170" t="s">
        <v>4187</v>
      </c>
    </row>
    <row r="3198" spans="1:65" s="2" customFormat="1" ht="36" customHeight="1">
      <c r="A3198" s="33"/>
      <c r="B3198" s="158"/>
      <c r="C3198" s="159" t="s">
        <v>4188</v>
      </c>
      <c r="D3198" s="159" t="s">
        <v>152</v>
      </c>
      <c r="E3198" s="160" t="s">
        <v>4189</v>
      </c>
      <c r="F3198" s="161" t="s">
        <v>4190</v>
      </c>
      <c r="G3198" s="162" t="s">
        <v>350</v>
      </c>
      <c r="H3198" s="163">
        <v>1</v>
      </c>
      <c r="I3198" s="164"/>
      <c r="J3198" s="163">
        <f t="shared" si="290"/>
        <v>0</v>
      </c>
      <c r="K3198" s="165"/>
      <c r="L3198" s="34"/>
      <c r="M3198" s="166" t="s">
        <v>1</v>
      </c>
      <c r="N3198" s="167" t="s">
        <v>42</v>
      </c>
      <c r="O3198" s="59"/>
      <c r="P3198" s="168">
        <f t="shared" si="291"/>
        <v>0</v>
      </c>
      <c r="Q3198" s="168">
        <v>0</v>
      </c>
      <c r="R3198" s="168">
        <f t="shared" si="292"/>
        <v>0</v>
      </c>
      <c r="S3198" s="168">
        <v>0</v>
      </c>
      <c r="T3198" s="169">
        <f t="shared" si="293"/>
        <v>0</v>
      </c>
      <c r="U3198" s="33"/>
      <c r="V3198" s="33"/>
      <c r="W3198" s="33"/>
      <c r="X3198" s="33"/>
      <c r="Y3198" s="33"/>
      <c r="Z3198" s="33"/>
      <c r="AA3198" s="33"/>
      <c r="AB3198" s="33"/>
      <c r="AC3198" s="33"/>
      <c r="AD3198" s="33"/>
      <c r="AE3198" s="33"/>
      <c r="AR3198" s="170" t="s">
        <v>241</v>
      </c>
      <c r="AT3198" s="170" t="s">
        <v>152</v>
      </c>
      <c r="AU3198" s="170" t="s">
        <v>157</v>
      </c>
      <c r="AY3198" s="18" t="s">
        <v>150</v>
      </c>
      <c r="BE3198" s="171">
        <f t="shared" si="294"/>
        <v>0</v>
      </c>
      <c r="BF3198" s="171">
        <f t="shared" si="295"/>
        <v>0</v>
      </c>
      <c r="BG3198" s="171">
        <f t="shared" si="296"/>
        <v>0</v>
      </c>
      <c r="BH3198" s="171">
        <f t="shared" si="297"/>
        <v>0</v>
      </c>
      <c r="BI3198" s="171">
        <f t="shared" si="298"/>
        <v>0</v>
      </c>
      <c r="BJ3198" s="18" t="s">
        <v>157</v>
      </c>
      <c r="BK3198" s="172">
        <f t="shared" si="299"/>
        <v>0</v>
      </c>
      <c r="BL3198" s="18" t="s">
        <v>241</v>
      </c>
      <c r="BM3198" s="170" t="s">
        <v>4191</v>
      </c>
    </row>
    <row r="3199" spans="1:65" s="2" customFormat="1" ht="36" customHeight="1">
      <c r="A3199" s="33"/>
      <c r="B3199" s="158"/>
      <c r="C3199" s="159" t="s">
        <v>4192</v>
      </c>
      <c r="D3199" s="159" t="s">
        <v>152</v>
      </c>
      <c r="E3199" s="160" t="s">
        <v>4193</v>
      </c>
      <c r="F3199" s="161" t="s">
        <v>4194</v>
      </c>
      <c r="G3199" s="162" t="s">
        <v>350</v>
      </c>
      <c r="H3199" s="163">
        <v>1</v>
      </c>
      <c r="I3199" s="164"/>
      <c r="J3199" s="163">
        <f t="shared" si="290"/>
        <v>0</v>
      </c>
      <c r="K3199" s="165"/>
      <c r="L3199" s="34"/>
      <c r="M3199" s="166" t="s">
        <v>1</v>
      </c>
      <c r="N3199" s="167" t="s">
        <v>42</v>
      </c>
      <c r="O3199" s="59"/>
      <c r="P3199" s="168">
        <f t="shared" si="291"/>
        <v>0</v>
      </c>
      <c r="Q3199" s="168">
        <v>0</v>
      </c>
      <c r="R3199" s="168">
        <f t="shared" si="292"/>
        <v>0</v>
      </c>
      <c r="S3199" s="168">
        <v>0</v>
      </c>
      <c r="T3199" s="169">
        <f t="shared" si="293"/>
        <v>0</v>
      </c>
      <c r="U3199" s="33"/>
      <c r="V3199" s="33"/>
      <c r="W3199" s="33"/>
      <c r="X3199" s="33"/>
      <c r="Y3199" s="33"/>
      <c r="Z3199" s="33"/>
      <c r="AA3199" s="33"/>
      <c r="AB3199" s="33"/>
      <c r="AC3199" s="33"/>
      <c r="AD3199" s="33"/>
      <c r="AE3199" s="33"/>
      <c r="AR3199" s="170" t="s">
        <v>241</v>
      </c>
      <c r="AT3199" s="170" t="s">
        <v>152</v>
      </c>
      <c r="AU3199" s="170" t="s">
        <v>157</v>
      </c>
      <c r="AY3199" s="18" t="s">
        <v>150</v>
      </c>
      <c r="BE3199" s="171">
        <f t="shared" si="294"/>
        <v>0</v>
      </c>
      <c r="BF3199" s="171">
        <f t="shared" si="295"/>
        <v>0</v>
      </c>
      <c r="BG3199" s="171">
        <f t="shared" si="296"/>
        <v>0</v>
      </c>
      <c r="BH3199" s="171">
        <f t="shared" si="297"/>
        <v>0</v>
      </c>
      <c r="BI3199" s="171">
        <f t="shared" si="298"/>
        <v>0</v>
      </c>
      <c r="BJ3199" s="18" t="s">
        <v>157</v>
      </c>
      <c r="BK3199" s="172">
        <f t="shared" si="299"/>
        <v>0</v>
      </c>
      <c r="BL3199" s="18" t="s">
        <v>241</v>
      </c>
      <c r="BM3199" s="170" t="s">
        <v>4195</v>
      </c>
    </row>
    <row r="3200" spans="1:65" s="2" customFormat="1" ht="36" customHeight="1">
      <c r="A3200" s="33"/>
      <c r="B3200" s="158"/>
      <c r="C3200" s="159" t="s">
        <v>4196</v>
      </c>
      <c r="D3200" s="159" t="s">
        <v>152</v>
      </c>
      <c r="E3200" s="160" t="s">
        <v>4197</v>
      </c>
      <c r="F3200" s="161" t="s">
        <v>4198</v>
      </c>
      <c r="G3200" s="162" t="s">
        <v>350</v>
      </c>
      <c r="H3200" s="163">
        <v>1</v>
      </c>
      <c r="I3200" s="164"/>
      <c r="J3200" s="163">
        <f t="shared" si="290"/>
        <v>0</v>
      </c>
      <c r="K3200" s="165"/>
      <c r="L3200" s="34"/>
      <c r="M3200" s="166" t="s">
        <v>1</v>
      </c>
      <c r="N3200" s="167" t="s">
        <v>42</v>
      </c>
      <c r="O3200" s="59"/>
      <c r="P3200" s="168">
        <f t="shared" si="291"/>
        <v>0</v>
      </c>
      <c r="Q3200" s="168">
        <v>0</v>
      </c>
      <c r="R3200" s="168">
        <f t="shared" si="292"/>
        <v>0</v>
      </c>
      <c r="S3200" s="168">
        <v>0</v>
      </c>
      <c r="T3200" s="169">
        <f t="shared" si="293"/>
        <v>0</v>
      </c>
      <c r="U3200" s="33"/>
      <c r="V3200" s="33"/>
      <c r="W3200" s="33"/>
      <c r="X3200" s="33"/>
      <c r="Y3200" s="33"/>
      <c r="Z3200" s="33"/>
      <c r="AA3200" s="33"/>
      <c r="AB3200" s="33"/>
      <c r="AC3200" s="33"/>
      <c r="AD3200" s="33"/>
      <c r="AE3200" s="33"/>
      <c r="AR3200" s="170" t="s">
        <v>241</v>
      </c>
      <c r="AT3200" s="170" t="s">
        <v>152</v>
      </c>
      <c r="AU3200" s="170" t="s">
        <v>157</v>
      </c>
      <c r="AY3200" s="18" t="s">
        <v>150</v>
      </c>
      <c r="BE3200" s="171">
        <f t="shared" si="294"/>
        <v>0</v>
      </c>
      <c r="BF3200" s="171">
        <f t="shared" si="295"/>
        <v>0</v>
      </c>
      <c r="BG3200" s="171">
        <f t="shared" si="296"/>
        <v>0</v>
      </c>
      <c r="BH3200" s="171">
        <f t="shared" si="297"/>
        <v>0</v>
      </c>
      <c r="BI3200" s="171">
        <f t="shared" si="298"/>
        <v>0</v>
      </c>
      <c r="BJ3200" s="18" t="s">
        <v>157</v>
      </c>
      <c r="BK3200" s="172">
        <f t="shared" si="299"/>
        <v>0</v>
      </c>
      <c r="BL3200" s="18" t="s">
        <v>241</v>
      </c>
      <c r="BM3200" s="170" t="s">
        <v>4199</v>
      </c>
    </row>
    <row r="3201" spans="1:65" s="2" customFormat="1" ht="36" customHeight="1">
      <c r="A3201" s="33"/>
      <c r="B3201" s="158"/>
      <c r="C3201" s="159" t="s">
        <v>4200</v>
      </c>
      <c r="D3201" s="159" t="s">
        <v>152</v>
      </c>
      <c r="E3201" s="160" t="s">
        <v>4201</v>
      </c>
      <c r="F3201" s="161" t="s">
        <v>4202</v>
      </c>
      <c r="G3201" s="162" t="s">
        <v>350</v>
      </c>
      <c r="H3201" s="163">
        <v>1</v>
      </c>
      <c r="I3201" s="164"/>
      <c r="J3201" s="163">
        <f t="shared" si="290"/>
        <v>0</v>
      </c>
      <c r="K3201" s="165"/>
      <c r="L3201" s="34"/>
      <c r="M3201" s="166" t="s">
        <v>1</v>
      </c>
      <c r="N3201" s="167" t="s">
        <v>42</v>
      </c>
      <c r="O3201" s="59"/>
      <c r="P3201" s="168">
        <f t="shared" si="291"/>
        <v>0</v>
      </c>
      <c r="Q3201" s="168">
        <v>0</v>
      </c>
      <c r="R3201" s="168">
        <f t="shared" si="292"/>
        <v>0</v>
      </c>
      <c r="S3201" s="168">
        <v>0</v>
      </c>
      <c r="T3201" s="169">
        <f t="shared" si="293"/>
        <v>0</v>
      </c>
      <c r="U3201" s="33"/>
      <c r="V3201" s="33"/>
      <c r="W3201" s="33"/>
      <c r="X3201" s="33"/>
      <c r="Y3201" s="33"/>
      <c r="Z3201" s="33"/>
      <c r="AA3201" s="33"/>
      <c r="AB3201" s="33"/>
      <c r="AC3201" s="33"/>
      <c r="AD3201" s="33"/>
      <c r="AE3201" s="33"/>
      <c r="AR3201" s="170" t="s">
        <v>241</v>
      </c>
      <c r="AT3201" s="170" t="s">
        <v>152</v>
      </c>
      <c r="AU3201" s="170" t="s">
        <v>157</v>
      </c>
      <c r="AY3201" s="18" t="s">
        <v>150</v>
      </c>
      <c r="BE3201" s="171">
        <f t="shared" si="294"/>
        <v>0</v>
      </c>
      <c r="BF3201" s="171">
        <f t="shared" si="295"/>
        <v>0</v>
      </c>
      <c r="BG3201" s="171">
        <f t="shared" si="296"/>
        <v>0</v>
      </c>
      <c r="BH3201" s="171">
        <f t="shared" si="297"/>
        <v>0</v>
      </c>
      <c r="BI3201" s="171">
        <f t="shared" si="298"/>
        <v>0</v>
      </c>
      <c r="BJ3201" s="18" t="s">
        <v>157</v>
      </c>
      <c r="BK3201" s="172">
        <f t="shared" si="299"/>
        <v>0</v>
      </c>
      <c r="BL3201" s="18" t="s">
        <v>241</v>
      </c>
      <c r="BM3201" s="170" t="s">
        <v>4203</v>
      </c>
    </row>
    <row r="3202" spans="1:65" s="2" customFormat="1" ht="36" customHeight="1">
      <c r="A3202" s="33"/>
      <c r="B3202" s="158"/>
      <c r="C3202" s="159" t="s">
        <v>4204</v>
      </c>
      <c r="D3202" s="159" t="s">
        <v>152</v>
      </c>
      <c r="E3202" s="160" t="s">
        <v>4205</v>
      </c>
      <c r="F3202" s="161" t="s">
        <v>4206</v>
      </c>
      <c r="G3202" s="162" t="s">
        <v>350</v>
      </c>
      <c r="H3202" s="163">
        <v>1</v>
      </c>
      <c r="I3202" s="164"/>
      <c r="J3202" s="163">
        <f t="shared" si="290"/>
        <v>0</v>
      </c>
      <c r="K3202" s="165"/>
      <c r="L3202" s="34"/>
      <c r="M3202" s="166" t="s">
        <v>1</v>
      </c>
      <c r="N3202" s="167" t="s">
        <v>42</v>
      </c>
      <c r="O3202" s="59"/>
      <c r="P3202" s="168">
        <f t="shared" si="291"/>
        <v>0</v>
      </c>
      <c r="Q3202" s="168">
        <v>0</v>
      </c>
      <c r="R3202" s="168">
        <f t="shared" si="292"/>
        <v>0</v>
      </c>
      <c r="S3202" s="168">
        <v>0</v>
      </c>
      <c r="T3202" s="169">
        <f t="shared" si="293"/>
        <v>0</v>
      </c>
      <c r="U3202" s="33"/>
      <c r="V3202" s="33"/>
      <c r="W3202" s="33"/>
      <c r="X3202" s="33"/>
      <c r="Y3202" s="33"/>
      <c r="Z3202" s="33"/>
      <c r="AA3202" s="33"/>
      <c r="AB3202" s="33"/>
      <c r="AC3202" s="33"/>
      <c r="AD3202" s="33"/>
      <c r="AE3202" s="33"/>
      <c r="AR3202" s="170" t="s">
        <v>241</v>
      </c>
      <c r="AT3202" s="170" t="s">
        <v>152</v>
      </c>
      <c r="AU3202" s="170" t="s">
        <v>157</v>
      </c>
      <c r="AY3202" s="18" t="s">
        <v>150</v>
      </c>
      <c r="BE3202" s="171">
        <f t="shared" si="294"/>
        <v>0</v>
      </c>
      <c r="BF3202" s="171">
        <f t="shared" si="295"/>
        <v>0</v>
      </c>
      <c r="BG3202" s="171">
        <f t="shared" si="296"/>
        <v>0</v>
      </c>
      <c r="BH3202" s="171">
        <f t="shared" si="297"/>
        <v>0</v>
      </c>
      <c r="BI3202" s="171">
        <f t="shared" si="298"/>
        <v>0</v>
      </c>
      <c r="BJ3202" s="18" t="s">
        <v>157</v>
      </c>
      <c r="BK3202" s="172">
        <f t="shared" si="299"/>
        <v>0</v>
      </c>
      <c r="BL3202" s="18" t="s">
        <v>241</v>
      </c>
      <c r="BM3202" s="170" t="s">
        <v>4207</v>
      </c>
    </row>
    <row r="3203" spans="1:65" s="2" customFormat="1" ht="36" customHeight="1">
      <c r="A3203" s="33"/>
      <c r="B3203" s="158"/>
      <c r="C3203" s="159" t="s">
        <v>4208</v>
      </c>
      <c r="D3203" s="159" t="s">
        <v>152</v>
      </c>
      <c r="E3203" s="160" t="s">
        <v>4209</v>
      </c>
      <c r="F3203" s="161" t="s">
        <v>4210</v>
      </c>
      <c r="G3203" s="162" t="s">
        <v>350</v>
      </c>
      <c r="H3203" s="163">
        <v>2</v>
      </c>
      <c r="I3203" s="164"/>
      <c r="J3203" s="163">
        <f t="shared" si="290"/>
        <v>0</v>
      </c>
      <c r="K3203" s="165"/>
      <c r="L3203" s="34"/>
      <c r="M3203" s="166" t="s">
        <v>1</v>
      </c>
      <c r="N3203" s="167" t="s">
        <v>42</v>
      </c>
      <c r="O3203" s="59"/>
      <c r="P3203" s="168">
        <f t="shared" si="291"/>
        <v>0</v>
      </c>
      <c r="Q3203" s="168">
        <v>0</v>
      </c>
      <c r="R3203" s="168">
        <f t="shared" si="292"/>
        <v>0</v>
      </c>
      <c r="S3203" s="168">
        <v>0</v>
      </c>
      <c r="T3203" s="169">
        <f t="shared" si="293"/>
        <v>0</v>
      </c>
      <c r="U3203" s="33"/>
      <c r="V3203" s="33"/>
      <c r="W3203" s="33"/>
      <c r="X3203" s="33"/>
      <c r="Y3203" s="33"/>
      <c r="Z3203" s="33"/>
      <c r="AA3203" s="33"/>
      <c r="AB3203" s="33"/>
      <c r="AC3203" s="33"/>
      <c r="AD3203" s="33"/>
      <c r="AE3203" s="33"/>
      <c r="AR3203" s="170" t="s">
        <v>241</v>
      </c>
      <c r="AT3203" s="170" t="s">
        <v>152</v>
      </c>
      <c r="AU3203" s="170" t="s">
        <v>157</v>
      </c>
      <c r="AY3203" s="18" t="s">
        <v>150</v>
      </c>
      <c r="BE3203" s="171">
        <f t="shared" si="294"/>
        <v>0</v>
      </c>
      <c r="BF3203" s="171">
        <f t="shared" si="295"/>
        <v>0</v>
      </c>
      <c r="BG3203" s="171">
        <f t="shared" si="296"/>
        <v>0</v>
      </c>
      <c r="BH3203" s="171">
        <f t="shared" si="297"/>
        <v>0</v>
      </c>
      <c r="BI3203" s="171">
        <f t="shared" si="298"/>
        <v>0</v>
      </c>
      <c r="BJ3203" s="18" t="s">
        <v>157</v>
      </c>
      <c r="BK3203" s="172">
        <f t="shared" si="299"/>
        <v>0</v>
      </c>
      <c r="BL3203" s="18" t="s">
        <v>241</v>
      </c>
      <c r="BM3203" s="170" t="s">
        <v>4211</v>
      </c>
    </row>
    <row r="3204" spans="1:65" s="2" customFormat="1" ht="36" customHeight="1">
      <c r="A3204" s="33"/>
      <c r="B3204" s="158"/>
      <c r="C3204" s="159" t="s">
        <v>4212</v>
      </c>
      <c r="D3204" s="159" t="s">
        <v>152</v>
      </c>
      <c r="E3204" s="160" t="s">
        <v>4213</v>
      </c>
      <c r="F3204" s="161" t="s">
        <v>4214</v>
      </c>
      <c r="G3204" s="162" t="s">
        <v>350</v>
      </c>
      <c r="H3204" s="163">
        <v>1</v>
      </c>
      <c r="I3204" s="164"/>
      <c r="J3204" s="163">
        <f t="shared" si="290"/>
        <v>0</v>
      </c>
      <c r="K3204" s="165"/>
      <c r="L3204" s="34"/>
      <c r="M3204" s="166" t="s">
        <v>1</v>
      </c>
      <c r="N3204" s="167" t="s">
        <v>42</v>
      </c>
      <c r="O3204" s="59"/>
      <c r="P3204" s="168">
        <f t="shared" si="291"/>
        <v>0</v>
      </c>
      <c r="Q3204" s="168">
        <v>0</v>
      </c>
      <c r="R3204" s="168">
        <f t="shared" si="292"/>
        <v>0</v>
      </c>
      <c r="S3204" s="168">
        <v>0</v>
      </c>
      <c r="T3204" s="169">
        <f t="shared" si="293"/>
        <v>0</v>
      </c>
      <c r="U3204" s="33"/>
      <c r="V3204" s="33"/>
      <c r="W3204" s="33"/>
      <c r="X3204" s="33"/>
      <c r="Y3204" s="33"/>
      <c r="Z3204" s="33"/>
      <c r="AA3204" s="33"/>
      <c r="AB3204" s="33"/>
      <c r="AC3204" s="33"/>
      <c r="AD3204" s="33"/>
      <c r="AE3204" s="33"/>
      <c r="AR3204" s="170" t="s">
        <v>241</v>
      </c>
      <c r="AT3204" s="170" t="s">
        <v>152</v>
      </c>
      <c r="AU3204" s="170" t="s">
        <v>157</v>
      </c>
      <c r="AY3204" s="18" t="s">
        <v>150</v>
      </c>
      <c r="BE3204" s="171">
        <f t="shared" si="294"/>
        <v>0</v>
      </c>
      <c r="BF3204" s="171">
        <f t="shared" si="295"/>
        <v>0</v>
      </c>
      <c r="BG3204" s="171">
        <f t="shared" si="296"/>
        <v>0</v>
      </c>
      <c r="BH3204" s="171">
        <f t="shared" si="297"/>
        <v>0</v>
      </c>
      <c r="BI3204" s="171">
        <f t="shared" si="298"/>
        <v>0</v>
      </c>
      <c r="BJ3204" s="18" t="s">
        <v>157</v>
      </c>
      <c r="BK3204" s="172">
        <f t="shared" si="299"/>
        <v>0</v>
      </c>
      <c r="BL3204" s="18" t="s">
        <v>241</v>
      </c>
      <c r="BM3204" s="170" t="s">
        <v>4215</v>
      </c>
    </row>
    <row r="3205" spans="1:65" s="2" customFormat="1" ht="24" customHeight="1">
      <c r="A3205" s="33"/>
      <c r="B3205" s="158"/>
      <c r="C3205" s="159" t="s">
        <v>4216</v>
      </c>
      <c r="D3205" s="159" t="s">
        <v>152</v>
      </c>
      <c r="E3205" s="160" t="s">
        <v>4217</v>
      </c>
      <c r="F3205" s="161" t="s">
        <v>4218</v>
      </c>
      <c r="G3205" s="162" t="s">
        <v>350</v>
      </c>
      <c r="H3205" s="163">
        <v>25</v>
      </c>
      <c r="I3205" s="164"/>
      <c r="J3205" s="163">
        <f t="shared" si="290"/>
        <v>0</v>
      </c>
      <c r="K3205" s="165"/>
      <c r="L3205" s="34"/>
      <c r="M3205" s="166" t="s">
        <v>1</v>
      </c>
      <c r="N3205" s="167" t="s">
        <v>42</v>
      </c>
      <c r="O3205" s="59"/>
      <c r="P3205" s="168">
        <f t="shared" si="291"/>
        <v>0</v>
      </c>
      <c r="Q3205" s="168">
        <v>0</v>
      </c>
      <c r="R3205" s="168">
        <f t="shared" si="292"/>
        <v>0</v>
      </c>
      <c r="S3205" s="168">
        <v>0</v>
      </c>
      <c r="T3205" s="169">
        <f t="shared" si="293"/>
        <v>0</v>
      </c>
      <c r="U3205" s="33"/>
      <c r="V3205" s="33"/>
      <c r="W3205" s="33"/>
      <c r="X3205" s="33"/>
      <c r="Y3205" s="33"/>
      <c r="Z3205" s="33"/>
      <c r="AA3205" s="33"/>
      <c r="AB3205" s="33"/>
      <c r="AC3205" s="33"/>
      <c r="AD3205" s="33"/>
      <c r="AE3205" s="33"/>
      <c r="AR3205" s="170" t="s">
        <v>241</v>
      </c>
      <c r="AT3205" s="170" t="s">
        <v>152</v>
      </c>
      <c r="AU3205" s="170" t="s">
        <v>157</v>
      </c>
      <c r="AY3205" s="18" t="s">
        <v>150</v>
      </c>
      <c r="BE3205" s="171">
        <f t="shared" si="294"/>
        <v>0</v>
      </c>
      <c r="BF3205" s="171">
        <f t="shared" si="295"/>
        <v>0</v>
      </c>
      <c r="BG3205" s="171">
        <f t="shared" si="296"/>
        <v>0</v>
      </c>
      <c r="BH3205" s="171">
        <f t="shared" si="297"/>
        <v>0</v>
      </c>
      <c r="BI3205" s="171">
        <f t="shared" si="298"/>
        <v>0</v>
      </c>
      <c r="BJ3205" s="18" t="s">
        <v>157</v>
      </c>
      <c r="BK3205" s="172">
        <f t="shared" si="299"/>
        <v>0</v>
      </c>
      <c r="BL3205" s="18" t="s">
        <v>241</v>
      </c>
      <c r="BM3205" s="170" t="s">
        <v>4219</v>
      </c>
    </row>
    <row r="3206" spans="1:65" s="2" customFormat="1" ht="24" customHeight="1">
      <c r="A3206" s="33"/>
      <c r="B3206" s="158"/>
      <c r="C3206" s="159" t="s">
        <v>4220</v>
      </c>
      <c r="D3206" s="159" t="s">
        <v>152</v>
      </c>
      <c r="E3206" s="160" t="s">
        <v>4221</v>
      </c>
      <c r="F3206" s="161" t="s">
        <v>4222</v>
      </c>
      <c r="G3206" s="162" t="s">
        <v>350</v>
      </c>
      <c r="H3206" s="163">
        <v>3</v>
      </c>
      <c r="I3206" s="164"/>
      <c r="J3206" s="163">
        <f t="shared" si="290"/>
        <v>0</v>
      </c>
      <c r="K3206" s="165"/>
      <c r="L3206" s="34"/>
      <c r="M3206" s="166" t="s">
        <v>1</v>
      </c>
      <c r="N3206" s="167" t="s">
        <v>42</v>
      </c>
      <c r="O3206" s="59"/>
      <c r="P3206" s="168">
        <f t="shared" si="291"/>
        <v>0</v>
      </c>
      <c r="Q3206" s="168">
        <v>0</v>
      </c>
      <c r="R3206" s="168">
        <f t="shared" si="292"/>
        <v>0</v>
      </c>
      <c r="S3206" s="168">
        <v>0</v>
      </c>
      <c r="T3206" s="169">
        <f t="shared" si="293"/>
        <v>0</v>
      </c>
      <c r="U3206" s="33"/>
      <c r="V3206" s="33"/>
      <c r="W3206" s="33"/>
      <c r="X3206" s="33"/>
      <c r="Y3206" s="33"/>
      <c r="Z3206" s="33"/>
      <c r="AA3206" s="33"/>
      <c r="AB3206" s="33"/>
      <c r="AC3206" s="33"/>
      <c r="AD3206" s="33"/>
      <c r="AE3206" s="33"/>
      <c r="AR3206" s="170" t="s">
        <v>241</v>
      </c>
      <c r="AT3206" s="170" t="s">
        <v>152</v>
      </c>
      <c r="AU3206" s="170" t="s">
        <v>157</v>
      </c>
      <c r="AY3206" s="18" t="s">
        <v>150</v>
      </c>
      <c r="BE3206" s="171">
        <f t="shared" si="294"/>
        <v>0</v>
      </c>
      <c r="BF3206" s="171">
        <f t="shared" si="295"/>
        <v>0</v>
      </c>
      <c r="BG3206" s="171">
        <f t="shared" si="296"/>
        <v>0</v>
      </c>
      <c r="BH3206" s="171">
        <f t="shared" si="297"/>
        <v>0</v>
      </c>
      <c r="BI3206" s="171">
        <f t="shared" si="298"/>
        <v>0</v>
      </c>
      <c r="BJ3206" s="18" t="s">
        <v>157</v>
      </c>
      <c r="BK3206" s="172">
        <f t="shared" si="299"/>
        <v>0</v>
      </c>
      <c r="BL3206" s="18" t="s">
        <v>241</v>
      </c>
      <c r="BM3206" s="170" t="s">
        <v>4223</v>
      </c>
    </row>
    <row r="3207" spans="1:65" s="2" customFormat="1" ht="24" customHeight="1">
      <c r="A3207" s="33"/>
      <c r="B3207" s="158"/>
      <c r="C3207" s="159" t="s">
        <v>4224</v>
      </c>
      <c r="D3207" s="159" t="s">
        <v>152</v>
      </c>
      <c r="E3207" s="160" t="s">
        <v>4225</v>
      </c>
      <c r="F3207" s="161" t="s">
        <v>4226</v>
      </c>
      <c r="G3207" s="162" t="s">
        <v>350</v>
      </c>
      <c r="H3207" s="163">
        <v>5</v>
      </c>
      <c r="I3207" s="164"/>
      <c r="J3207" s="163">
        <f t="shared" si="290"/>
        <v>0</v>
      </c>
      <c r="K3207" s="165"/>
      <c r="L3207" s="34"/>
      <c r="M3207" s="166" t="s">
        <v>1</v>
      </c>
      <c r="N3207" s="167" t="s">
        <v>42</v>
      </c>
      <c r="O3207" s="59"/>
      <c r="P3207" s="168">
        <f t="shared" si="291"/>
        <v>0</v>
      </c>
      <c r="Q3207" s="168">
        <v>0</v>
      </c>
      <c r="R3207" s="168">
        <f t="shared" si="292"/>
        <v>0</v>
      </c>
      <c r="S3207" s="168">
        <v>0</v>
      </c>
      <c r="T3207" s="169">
        <f t="shared" si="293"/>
        <v>0</v>
      </c>
      <c r="U3207" s="33"/>
      <c r="V3207" s="33"/>
      <c r="W3207" s="33"/>
      <c r="X3207" s="33"/>
      <c r="Y3207" s="33"/>
      <c r="Z3207" s="33"/>
      <c r="AA3207" s="33"/>
      <c r="AB3207" s="33"/>
      <c r="AC3207" s="33"/>
      <c r="AD3207" s="33"/>
      <c r="AE3207" s="33"/>
      <c r="AR3207" s="170" t="s">
        <v>241</v>
      </c>
      <c r="AT3207" s="170" t="s">
        <v>152</v>
      </c>
      <c r="AU3207" s="170" t="s">
        <v>157</v>
      </c>
      <c r="AY3207" s="18" t="s">
        <v>150</v>
      </c>
      <c r="BE3207" s="171">
        <f t="shared" si="294"/>
        <v>0</v>
      </c>
      <c r="BF3207" s="171">
        <f t="shared" si="295"/>
        <v>0</v>
      </c>
      <c r="BG3207" s="171">
        <f t="shared" si="296"/>
        <v>0</v>
      </c>
      <c r="BH3207" s="171">
        <f t="shared" si="297"/>
        <v>0</v>
      </c>
      <c r="BI3207" s="171">
        <f t="shared" si="298"/>
        <v>0</v>
      </c>
      <c r="BJ3207" s="18" t="s">
        <v>157</v>
      </c>
      <c r="BK3207" s="172">
        <f t="shared" si="299"/>
        <v>0</v>
      </c>
      <c r="BL3207" s="18" t="s">
        <v>241</v>
      </c>
      <c r="BM3207" s="170" t="s">
        <v>4227</v>
      </c>
    </row>
    <row r="3208" spans="1:65" s="2" customFormat="1" ht="24" customHeight="1">
      <c r="A3208" s="33"/>
      <c r="B3208" s="158"/>
      <c r="C3208" s="159" t="s">
        <v>4228</v>
      </c>
      <c r="D3208" s="159" t="s">
        <v>152</v>
      </c>
      <c r="E3208" s="160" t="s">
        <v>4229</v>
      </c>
      <c r="F3208" s="161" t="s">
        <v>4230</v>
      </c>
      <c r="G3208" s="162" t="s">
        <v>350</v>
      </c>
      <c r="H3208" s="163">
        <v>1</v>
      </c>
      <c r="I3208" s="164"/>
      <c r="J3208" s="163">
        <f t="shared" si="290"/>
        <v>0</v>
      </c>
      <c r="K3208" s="165"/>
      <c r="L3208" s="34"/>
      <c r="M3208" s="166" t="s">
        <v>1</v>
      </c>
      <c r="N3208" s="167" t="s">
        <v>42</v>
      </c>
      <c r="O3208" s="59"/>
      <c r="P3208" s="168">
        <f t="shared" si="291"/>
        <v>0</v>
      </c>
      <c r="Q3208" s="168">
        <v>0</v>
      </c>
      <c r="R3208" s="168">
        <f t="shared" si="292"/>
        <v>0</v>
      </c>
      <c r="S3208" s="168">
        <v>0</v>
      </c>
      <c r="T3208" s="169">
        <f t="shared" si="293"/>
        <v>0</v>
      </c>
      <c r="U3208" s="33"/>
      <c r="V3208" s="33"/>
      <c r="W3208" s="33"/>
      <c r="X3208" s="33"/>
      <c r="Y3208" s="33"/>
      <c r="Z3208" s="33"/>
      <c r="AA3208" s="33"/>
      <c r="AB3208" s="33"/>
      <c r="AC3208" s="33"/>
      <c r="AD3208" s="33"/>
      <c r="AE3208" s="33"/>
      <c r="AR3208" s="170" t="s">
        <v>241</v>
      </c>
      <c r="AT3208" s="170" t="s">
        <v>152</v>
      </c>
      <c r="AU3208" s="170" t="s">
        <v>157</v>
      </c>
      <c r="AY3208" s="18" t="s">
        <v>150</v>
      </c>
      <c r="BE3208" s="171">
        <f t="shared" si="294"/>
        <v>0</v>
      </c>
      <c r="BF3208" s="171">
        <f t="shared" si="295"/>
        <v>0</v>
      </c>
      <c r="BG3208" s="171">
        <f t="shared" si="296"/>
        <v>0</v>
      </c>
      <c r="BH3208" s="171">
        <f t="shared" si="297"/>
        <v>0</v>
      </c>
      <c r="BI3208" s="171">
        <f t="shared" si="298"/>
        <v>0</v>
      </c>
      <c r="BJ3208" s="18" t="s">
        <v>157</v>
      </c>
      <c r="BK3208" s="172">
        <f t="shared" si="299"/>
        <v>0</v>
      </c>
      <c r="BL3208" s="18" t="s">
        <v>241</v>
      </c>
      <c r="BM3208" s="170" t="s">
        <v>4231</v>
      </c>
    </row>
    <row r="3209" spans="1:65" s="2" customFormat="1" ht="24" customHeight="1">
      <c r="A3209" s="33"/>
      <c r="B3209" s="158"/>
      <c r="C3209" s="159" t="s">
        <v>4232</v>
      </c>
      <c r="D3209" s="159" t="s">
        <v>152</v>
      </c>
      <c r="E3209" s="160" t="s">
        <v>4233</v>
      </c>
      <c r="F3209" s="161" t="s">
        <v>4234</v>
      </c>
      <c r="G3209" s="162" t="s">
        <v>350</v>
      </c>
      <c r="H3209" s="163">
        <v>1</v>
      </c>
      <c r="I3209" s="164"/>
      <c r="J3209" s="163">
        <f t="shared" si="290"/>
        <v>0</v>
      </c>
      <c r="K3209" s="165"/>
      <c r="L3209" s="34"/>
      <c r="M3209" s="166" t="s">
        <v>1</v>
      </c>
      <c r="N3209" s="167" t="s">
        <v>42</v>
      </c>
      <c r="O3209" s="59"/>
      <c r="P3209" s="168">
        <f t="shared" si="291"/>
        <v>0</v>
      </c>
      <c r="Q3209" s="168">
        <v>0</v>
      </c>
      <c r="R3209" s="168">
        <f t="shared" si="292"/>
        <v>0</v>
      </c>
      <c r="S3209" s="168">
        <v>0</v>
      </c>
      <c r="T3209" s="169">
        <f t="shared" si="293"/>
        <v>0</v>
      </c>
      <c r="U3209" s="33"/>
      <c r="V3209" s="33"/>
      <c r="W3209" s="33"/>
      <c r="X3209" s="33"/>
      <c r="Y3209" s="33"/>
      <c r="Z3209" s="33"/>
      <c r="AA3209" s="33"/>
      <c r="AB3209" s="33"/>
      <c r="AC3209" s="33"/>
      <c r="AD3209" s="33"/>
      <c r="AE3209" s="33"/>
      <c r="AR3209" s="170" t="s">
        <v>241</v>
      </c>
      <c r="AT3209" s="170" t="s">
        <v>152</v>
      </c>
      <c r="AU3209" s="170" t="s">
        <v>157</v>
      </c>
      <c r="AY3209" s="18" t="s">
        <v>150</v>
      </c>
      <c r="BE3209" s="171">
        <f t="shared" si="294"/>
        <v>0</v>
      </c>
      <c r="BF3209" s="171">
        <f t="shared" si="295"/>
        <v>0</v>
      </c>
      <c r="BG3209" s="171">
        <f t="shared" si="296"/>
        <v>0</v>
      </c>
      <c r="BH3209" s="171">
        <f t="shared" si="297"/>
        <v>0</v>
      </c>
      <c r="BI3209" s="171">
        <f t="shared" si="298"/>
        <v>0</v>
      </c>
      <c r="BJ3209" s="18" t="s">
        <v>157</v>
      </c>
      <c r="BK3209" s="172">
        <f t="shared" si="299"/>
        <v>0</v>
      </c>
      <c r="BL3209" s="18" t="s">
        <v>241</v>
      </c>
      <c r="BM3209" s="170" t="s">
        <v>4235</v>
      </c>
    </row>
    <row r="3210" spans="1:65" s="2" customFormat="1" ht="24" customHeight="1">
      <c r="A3210" s="33"/>
      <c r="B3210" s="158"/>
      <c r="C3210" s="159" t="s">
        <v>4236</v>
      </c>
      <c r="D3210" s="159" t="s">
        <v>152</v>
      </c>
      <c r="E3210" s="160" t="s">
        <v>4237</v>
      </c>
      <c r="F3210" s="161" t="s">
        <v>4238</v>
      </c>
      <c r="G3210" s="162" t="s">
        <v>350</v>
      </c>
      <c r="H3210" s="163">
        <v>1</v>
      </c>
      <c r="I3210" s="164"/>
      <c r="J3210" s="163">
        <f t="shared" si="290"/>
        <v>0</v>
      </c>
      <c r="K3210" s="165"/>
      <c r="L3210" s="34"/>
      <c r="M3210" s="166" t="s">
        <v>1</v>
      </c>
      <c r="N3210" s="167" t="s">
        <v>42</v>
      </c>
      <c r="O3210" s="59"/>
      <c r="P3210" s="168">
        <f t="shared" si="291"/>
        <v>0</v>
      </c>
      <c r="Q3210" s="168">
        <v>0</v>
      </c>
      <c r="R3210" s="168">
        <f t="shared" si="292"/>
        <v>0</v>
      </c>
      <c r="S3210" s="168">
        <v>0</v>
      </c>
      <c r="T3210" s="169">
        <f t="shared" si="293"/>
        <v>0</v>
      </c>
      <c r="U3210" s="33"/>
      <c r="V3210" s="33"/>
      <c r="W3210" s="33"/>
      <c r="X3210" s="33"/>
      <c r="Y3210" s="33"/>
      <c r="Z3210" s="33"/>
      <c r="AA3210" s="33"/>
      <c r="AB3210" s="33"/>
      <c r="AC3210" s="33"/>
      <c r="AD3210" s="33"/>
      <c r="AE3210" s="33"/>
      <c r="AR3210" s="170" t="s">
        <v>241</v>
      </c>
      <c r="AT3210" s="170" t="s">
        <v>152</v>
      </c>
      <c r="AU3210" s="170" t="s">
        <v>157</v>
      </c>
      <c r="AY3210" s="18" t="s">
        <v>150</v>
      </c>
      <c r="BE3210" s="171">
        <f t="shared" si="294"/>
        <v>0</v>
      </c>
      <c r="BF3210" s="171">
        <f t="shared" si="295"/>
        <v>0</v>
      </c>
      <c r="BG3210" s="171">
        <f t="shared" si="296"/>
        <v>0</v>
      </c>
      <c r="BH3210" s="171">
        <f t="shared" si="297"/>
        <v>0</v>
      </c>
      <c r="BI3210" s="171">
        <f t="shared" si="298"/>
        <v>0</v>
      </c>
      <c r="BJ3210" s="18" t="s">
        <v>157</v>
      </c>
      <c r="BK3210" s="172">
        <f t="shared" si="299"/>
        <v>0</v>
      </c>
      <c r="BL3210" s="18" t="s">
        <v>241</v>
      </c>
      <c r="BM3210" s="170" t="s">
        <v>4239</v>
      </c>
    </row>
    <row r="3211" spans="1:65" s="2" customFormat="1" ht="24" customHeight="1">
      <c r="A3211" s="33"/>
      <c r="B3211" s="158"/>
      <c r="C3211" s="159" t="s">
        <v>4240</v>
      </c>
      <c r="D3211" s="159" t="s">
        <v>152</v>
      </c>
      <c r="E3211" s="160" t="s">
        <v>4241</v>
      </c>
      <c r="F3211" s="161" t="s">
        <v>4242</v>
      </c>
      <c r="G3211" s="162" t="s">
        <v>350</v>
      </c>
      <c r="H3211" s="163">
        <v>1</v>
      </c>
      <c r="I3211" s="164"/>
      <c r="J3211" s="163">
        <f t="shared" si="290"/>
        <v>0</v>
      </c>
      <c r="K3211" s="165"/>
      <c r="L3211" s="34"/>
      <c r="M3211" s="166" t="s">
        <v>1</v>
      </c>
      <c r="N3211" s="167" t="s">
        <v>42</v>
      </c>
      <c r="O3211" s="59"/>
      <c r="P3211" s="168">
        <f t="shared" si="291"/>
        <v>0</v>
      </c>
      <c r="Q3211" s="168">
        <v>0</v>
      </c>
      <c r="R3211" s="168">
        <f t="shared" si="292"/>
        <v>0</v>
      </c>
      <c r="S3211" s="168">
        <v>0</v>
      </c>
      <c r="T3211" s="169">
        <f t="shared" si="293"/>
        <v>0</v>
      </c>
      <c r="U3211" s="33"/>
      <c r="V3211" s="33"/>
      <c r="W3211" s="33"/>
      <c r="X3211" s="33"/>
      <c r="Y3211" s="33"/>
      <c r="Z3211" s="33"/>
      <c r="AA3211" s="33"/>
      <c r="AB3211" s="33"/>
      <c r="AC3211" s="33"/>
      <c r="AD3211" s="33"/>
      <c r="AE3211" s="33"/>
      <c r="AR3211" s="170" t="s">
        <v>241</v>
      </c>
      <c r="AT3211" s="170" t="s">
        <v>152</v>
      </c>
      <c r="AU3211" s="170" t="s">
        <v>157</v>
      </c>
      <c r="AY3211" s="18" t="s">
        <v>150</v>
      </c>
      <c r="BE3211" s="171">
        <f t="shared" si="294"/>
        <v>0</v>
      </c>
      <c r="BF3211" s="171">
        <f t="shared" si="295"/>
        <v>0</v>
      </c>
      <c r="BG3211" s="171">
        <f t="shared" si="296"/>
        <v>0</v>
      </c>
      <c r="BH3211" s="171">
        <f t="shared" si="297"/>
        <v>0</v>
      </c>
      <c r="BI3211" s="171">
        <f t="shared" si="298"/>
        <v>0</v>
      </c>
      <c r="BJ3211" s="18" t="s">
        <v>157</v>
      </c>
      <c r="BK3211" s="172">
        <f t="shared" si="299"/>
        <v>0</v>
      </c>
      <c r="BL3211" s="18" t="s">
        <v>241</v>
      </c>
      <c r="BM3211" s="170" t="s">
        <v>4243</v>
      </c>
    </row>
    <row r="3212" spans="1:65" s="2" customFormat="1" ht="36" customHeight="1">
      <c r="A3212" s="33"/>
      <c r="B3212" s="158"/>
      <c r="C3212" s="159" t="s">
        <v>4244</v>
      </c>
      <c r="D3212" s="159" t="s">
        <v>152</v>
      </c>
      <c r="E3212" s="160" t="s">
        <v>4245</v>
      </c>
      <c r="F3212" s="161" t="s">
        <v>4246</v>
      </c>
      <c r="G3212" s="162" t="s">
        <v>350</v>
      </c>
      <c r="H3212" s="163">
        <v>1</v>
      </c>
      <c r="I3212" s="164"/>
      <c r="J3212" s="163">
        <f t="shared" si="290"/>
        <v>0</v>
      </c>
      <c r="K3212" s="165"/>
      <c r="L3212" s="34"/>
      <c r="M3212" s="166" t="s">
        <v>1</v>
      </c>
      <c r="N3212" s="167" t="s">
        <v>42</v>
      </c>
      <c r="O3212" s="59"/>
      <c r="P3212" s="168">
        <f t="shared" si="291"/>
        <v>0</v>
      </c>
      <c r="Q3212" s="168">
        <v>0</v>
      </c>
      <c r="R3212" s="168">
        <f t="shared" si="292"/>
        <v>0</v>
      </c>
      <c r="S3212" s="168">
        <v>0</v>
      </c>
      <c r="T3212" s="169">
        <f t="shared" si="293"/>
        <v>0</v>
      </c>
      <c r="U3212" s="33"/>
      <c r="V3212" s="33"/>
      <c r="W3212" s="33"/>
      <c r="X3212" s="33"/>
      <c r="Y3212" s="33"/>
      <c r="Z3212" s="33"/>
      <c r="AA3212" s="33"/>
      <c r="AB3212" s="33"/>
      <c r="AC3212" s="33"/>
      <c r="AD3212" s="33"/>
      <c r="AE3212" s="33"/>
      <c r="AR3212" s="170" t="s">
        <v>241</v>
      </c>
      <c r="AT3212" s="170" t="s">
        <v>152</v>
      </c>
      <c r="AU3212" s="170" t="s">
        <v>157</v>
      </c>
      <c r="AY3212" s="18" t="s">
        <v>150</v>
      </c>
      <c r="BE3212" s="171">
        <f t="shared" si="294"/>
        <v>0</v>
      </c>
      <c r="BF3212" s="171">
        <f t="shared" si="295"/>
        <v>0</v>
      </c>
      <c r="BG3212" s="171">
        <f t="shared" si="296"/>
        <v>0</v>
      </c>
      <c r="BH3212" s="171">
        <f t="shared" si="297"/>
        <v>0</v>
      </c>
      <c r="BI3212" s="171">
        <f t="shared" si="298"/>
        <v>0</v>
      </c>
      <c r="BJ3212" s="18" t="s">
        <v>157</v>
      </c>
      <c r="BK3212" s="172">
        <f t="shared" si="299"/>
        <v>0</v>
      </c>
      <c r="BL3212" s="18" t="s">
        <v>241</v>
      </c>
      <c r="BM3212" s="170" t="s">
        <v>4247</v>
      </c>
    </row>
    <row r="3213" spans="1:65" s="2" customFormat="1" ht="36" customHeight="1">
      <c r="A3213" s="33"/>
      <c r="B3213" s="158"/>
      <c r="C3213" s="159" t="s">
        <v>4248</v>
      </c>
      <c r="D3213" s="159" t="s">
        <v>152</v>
      </c>
      <c r="E3213" s="160" t="s">
        <v>4249</v>
      </c>
      <c r="F3213" s="161" t="s">
        <v>4250</v>
      </c>
      <c r="G3213" s="162" t="s">
        <v>350</v>
      </c>
      <c r="H3213" s="163">
        <v>1</v>
      </c>
      <c r="I3213" s="164"/>
      <c r="J3213" s="163">
        <f t="shared" si="290"/>
        <v>0</v>
      </c>
      <c r="K3213" s="165"/>
      <c r="L3213" s="34"/>
      <c r="M3213" s="166" t="s">
        <v>1</v>
      </c>
      <c r="N3213" s="167" t="s">
        <v>42</v>
      </c>
      <c r="O3213" s="59"/>
      <c r="P3213" s="168">
        <f t="shared" si="291"/>
        <v>0</v>
      </c>
      <c r="Q3213" s="168">
        <v>0</v>
      </c>
      <c r="R3213" s="168">
        <f t="shared" si="292"/>
        <v>0</v>
      </c>
      <c r="S3213" s="168">
        <v>0</v>
      </c>
      <c r="T3213" s="169">
        <f t="shared" si="293"/>
        <v>0</v>
      </c>
      <c r="U3213" s="33"/>
      <c r="V3213" s="33"/>
      <c r="W3213" s="33"/>
      <c r="X3213" s="33"/>
      <c r="Y3213" s="33"/>
      <c r="Z3213" s="33"/>
      <c r="AA3213" s="33"/>
      <c r="AB3213" s="33"/>
      <c r="AC3213" s="33"/>
      <c r="AD3213" s="33"/>
      <c r="AE3213" s="33"/>
      <c r="AR3213" s="170" t="s">
        <v>241</v>
      </c>
      <c r="AT3213" s="170" t="s">
        <v>152</v>
      </c>
      <c r="AU3213" s="170" t="s">
        <v>157</v>
      </c>
      <c r="AY3213" s="18" t="s">
        <v>150</v>
      </c>
      <c r="BE3213" s="171">
        <f t="shared" si="294"/>
        <v>0</v>
      </c>
      <c r="BF3213" s="171">
        <f t="shared" si="295"/>
        <v>0</v>
      </c>
      <c r="BG3213" s="171">
        <f t="shared" si="296"/>
        <v>0</v>
      </c>
      <c r="BH3213" s="171">
        <f t="shared" si="297"/>
        <v>0</v>
      </c>
      <c r="BI3213" s="171">
        <f t="shared" si="298"/>
        <v>0</v>
      </c>
      <c r="BJ3213" s="18" t="s">
        <v>157</v>
      </c>
      <c r="BK3213" s="172">
        <f t="shared" si="299"/>
        <v>0</v>
      </c>
      <c r="BL3213" s="18" t="s">
        <v>241</v>
      </c>
      <c r="BM3213" s="170" t="s">
        <v>4251</v>
      </c>
    </row>
    <row r="3214" spans="1:65" s="2" customFormat="1" ht="36" customHeight="1">
      <c r="A3214" s="33"/>
      <c r="B3214" s="158"/>
      <c r="C3214" s="159" t="s">
        <v>4252</v>
      </c>
      <c r="D3214" s="159" t="s">
        <v>152</v>
      </c>
      <c r="E3214" s="160" t="s">
        <v>4253</v>
      </c>
      <c r="F3214" s="161" t="s">
        <v>4254</v>
      </c>
      <c r="G3214" s="162" t="s">
        <v>350</v>
      </c>
      <c r="H3214" s="163">
        <v>1</v>
      </c>
      <c r="I3214" s="164"/>
      <c r="J3214" s="163">
        <f t="shared" si="290"/>
        <v>0</v>
      </c>
      <c r="K3214" s="165"/>
      <c r="L3214" s="34"/>
      <c r="M3214" s="166" t="s">
        <v>1</v>
      </c>
      <c r="N3214" s="167" t="s">
        <v>42</v>
      </c>
      <c r="O3214" s="59"/>
      <c r="P3214" s="168">
        <f t="shared" si="291"/>
        <v>0</v>
      </c>
      <c r="Q3214" s="168">
        <v>0</v>
      </c>
      <c r="R3214" s="168">
        <f t="shared" si="292"/>
        <v>0</v>
      </c>
      <c r="S3214" s="168">
        <v>0</v>
      </c>
      <c r="T3214" s="169">
        <f t="shared" si="293"/>
        <v>0</v>
      </c>
      <c r="U3214" s="33"/>
      <c r="V3214" s="33"/>
      <c r="W3214" s="33"/>
      <c r="X3214" s="33"/>
      <c r="Y3214" s="33"/>
      <c r="Z3214" s="33"/>
      <c r="AA3214" s="33"/>
      <c r="AB3214" s="33"/>
      <c r="AC3214" s="33"/>
      <c r="AD3214" s="33"/>
      <c r="AE3214" s="33"/>
      <c r="AR3214" s="170" t="s">
        <v>241</v>
      </c>
      <c r="AT3214" s="170" t="s">
        <v>152</v>
      </c>
      <c r="AU3214" s="170" t="s">
        <v>157</v>
      </c>
      <c r="AY3214" s="18" t="s">
        <v>150</v>
      </c>
      <c r="BE3214" s="171">
        <f t="shared" si="294"/>
        <v>0</v>
      </c>
      <c r="BF3214" s="171">
        <f t="shared" si="295"/>
        <v>0</v>
      </c>
      <c r="BG3214" s="171">
        <f t="shared" si="296"/>
        <v>0</v>
      </c>
      <c r="BH3214" s="171">
        <f t="shared" si="297"/>
        <v>0</v>
      </c>
      <c r="BI3214" s="171">
        <f t="shared" si="298"/>
        <v>0</v>
      </c>
      <c r="BJ3214" s="18" t="s">
        <v>157</v>
      </c>
      <c r="BK3214" s="172">
        <f t="shared" si="299"/>
        <v>0</v>
      </c>
      <c r="BL3214" s="18" t="s">
        <v>241</v>
      </c>
      <c r="BM3214" s="170" t="s">
        <v>4255</v>
      </c>
    </row>
    <row r="3215" spans="1:65" s="2" customFormat="1" ht="36" customHeight="1">
      <c r="A3215" s="33"/>
      <c r="B3215" s="158"/>
      <c r="C3215" s="159" t="s">
        <v>4256</v>
      </c>
      <c r="D3215" s="159" t="s">
        <v>152</v>
      </c>
      <c r="E3215" s="160" t="s">
        <v>4257</v>
      </c>
      <c r="F3215" s="161" t="s">
        <v>4258</v>
      </c>
      <c r="G3215" s="162" t="s">
        <v>350</v>
      </c>
      <c r="H3215" s="163">
        <v>1</v>
      </c>
      <c r="I3215" s="164"/>
      <c r="J3215" s="163">
        <f t="shared" si="290"/>
        <v>0</v>
      </c>
      <c r="K3215" s="165"/>
      <c r="L3215" s="34"/>
      <c r="M3215" s="166" t="s">
        <v>1</v>
      </c>
      <c r="N3215" s="167" t="s">
        <v>42</v>
      </c>
      <c r="O3215" s="59"/>
      <c r="P3215" s="168">
        <f t="shared" si="291"/>
        <v>0</v>
      </c>
      <c r="Q3215" s="168">
        <v>0</v>
      </c>
      <c r="R3215" s="168">
        <f t="shared" si="292"/>
        <v>0</v>
      </c>
      <c r="S3215" s="168">
        <v>0</v>
      </c>
      <c r="T3215" s="169">
        <f t="shared" si="293"/>
        <v>0</v>
      </c>
      <c r="U3215" s="33"/>
      <c r="V3215" s="33"/>
      <c r="W3215" s="33"/>
      <c r="X3215" s="33"/>
      <c r="Y3215" s="33"/>
      <c r="Z3215" s="33"/>
      <c r="AA3215" s="33"/>
      <c r="AB3215" s="33"/>
      <c r="AC3215" s="33"/>
      <c r="AD3215" s="33"/>
      <c r="AE3215" s="33"/>
      <c r="AR3215" s="170" t="s">
        <v>241</v>
      </c>
      <c r="AT3215" s="170" t="s">
        <v>152</v>
      </c>
      <c r="AU3215" s="170" t="s">
        <v>157</v>
      </c>
      <c r="AY3215" s="18" t="s">
        <v>150</v>
      </c>
      <c r="BE3215" s="171">
        <f t="shared" si="294"/>
        <v>0</v>
      </c>
      <c r="BF3215" s="171">
        <f t="shared" si="295"/>
        <v>0</v>
      </c>
      <c r="BG3215" s="171">
        <f t="shared" si="296"/>
        <v>0</v>
      </c>
      <c r="BH3215" s="171">
        <f t="shared" si="297"/>
        <v>0</v>
      </c>
      <c r="BI3215" s="171">
        <f t="shared" si="298"/>
        <v>0</v>
      </c>
      <c r="BJ3215" s="18" t="s">
        <v>157</v>
      </c>
      <c r="BK3215" s="172">
        <f t="shared" si="299"/>
        <v>0</v>
      </c>
      <c r="BL3215" s="18" t="s">
        <v>241</v>
      </c>
      <c r="BM3215" s="170" t="s">
        <v>4259</v>
      </c>
    </row>
    <row r="3216" spans="1:65" s="2" customFormat="1" ht="36" customHeight="1">
      <c r="A3216" s="33"/>
      <c r="B3216" s="158"/>
      <c r="C3216" s="159" t="s">
        <v>4260</v>
      </c>
      <c r="D3216" s="159" t="s">
        <v>152</v>
      </c>
      <c r="E3216" s="160" t="s">
        <v>4261</v>
      </c>
      <c r="F3216" s="161" t="s">
        <v>4262</v>
      </c>
      <c r="G3216" s="162" t="s">
        <v>350</v>
      </c>
      <c r="H3216" s="163">
        <v>1</v>
      </c>
      <c r="I3216" s="164"/>
      <c r="J3216" s="163">
        <f t="shared" si="290"/>
        <v>0</v>
      </c>
      <c r="K3216" s="165"/>
      <c r="L3216" s="34"/>
      <c r="M3216" s="166" t="s">
        <v>1</v>
      </c>
      <c r="N3216" s="167" t="s">
        <v>42</v>
      </c>
      <c r="O3216" s="59"/>
      <c r="P3216" s="168">
        <f t="shared" si="291"/>
        <v>0</v>
      </c>
      <c r="Q3216" s="168">
        <v>0</v>
      </c>
      <c r="R3216" s="168">
        <f t="shared" si="292"/>
        <v>0</v>
      </c>
      <c r="S3216" s="168">
        <v>0</v>
      </c>
      <c r="T3216" s="169">
        <f t="shared" si="293"/>
        <v>0</v>
      </c>
      <c r="U3216" s="33"/>
      <c r="V3216" s="33"/>
      <c r="W3216" s="33"/>
      <c r="X3216" s="33"/>
      <c r="Y3216" s="33"/>
      <c r="Z3216" s="33"/>
      <c r="AA3216" s="33"/>
      <c r="AB3216" s="33"/>
      <c r="AC3216" s="33"/>
      <c r="AD3216" s="33"/>
      <c r="AE3216" s="33"/>
      <c r="AR3216" s="170" t="s">
        <v>241</v>
      </c>
      <c r="AT3216" s="170" t="s">
        <v>152</v>
      </c>
      <c r="AU3216" s="170" t="s">
        <v>157</v>
      </c>
      <c r="AY3216" s="18" t="s">
        <v>150</v>
      </c>
      <c r="BE3216" s="171">
        <f t="shared" si="294"/>
        <v>0</v>
      </c>
      <c r="BF3216" s="171">
        <f t="shared" si="295"/>
        <v>0</v>
      </c>
      <c r="BG3216" s="171">
        <f t="shared" si="296"/>
        <v>0</v>
      </c>
      <c r="BH3216" s="171">
        <f t="shared" si="297"/>
        <v>0</v>
      </c>
      <c r="BI3216" s="171">
        <f t="shared" si="298"/>
        <v>0</v>
      </c>
      <c r="BJ3216" s="18" t="s">
        <v>157</v>
      </c>
      <c r="BK3216" s="172">
        <f t="shared" si="299"/>
        <v>0</v>
      </c>
      <c r="BL3216" s="18" t="s">
        <v>241</v>
      </c>
      <c r="BM3216" s="170" t="s">
        <v>4263</v>
      </c>
    </row>
    <row r="3217" spans="1:65" s="2" customFormat="1" ht="36" customHeight="1">
      <c r="A3217" s="33"/>
      <c r="B3217" s="158"/>
      <c r="C3217" s="159" t="s">
        <v>4264</v>
      </c>
      <c r="D3217" s="159" t="s">
        <v>152</v>
      </c>
      <c r="E3217" s="160" t="s">
        <v>4265</v>
      </c>
      <c r="F3217" s="161" t="s">
        <v>4266</v>
      </c>
      <c r="G3217" s="162" t="s">
        <v>350</v>
      </c>
      <c r="H3217" s="163">
        <v>1</v>
      </c>
      <c r="I3217" s="164"/>
      <c r="J3217" s="163">
        <f t="shared" si="290"/>
        <v>0</v>
      </c>
      <c r="K3217" s="165"/>
      <c r="L3217" s="34"/>
      <c r="M3217" s="166" t="s">
        <v>1</v>
      </c>
      <c r="N3217" s="167" t="s">
        <v>42</v>
      </c>
      <c r="O3217" s="59"/>
      <c r="P3217" s="168">
        <f t="shared" si="291"/>
        <v>0</v>
      </c>
      <c r="Q3217" s="168">
        <v>0</v>
      </c>
      <c r="R3217" s="168">
        <f t="shared" si="292"/>
        <v>0</v>
      </c>
      <c r="S3217" s="168">
        <v>0</v>
      </c>
      <c r="T3217" s="169">
        <f t="shared" si="293"/>
        <v>0</v>
      </c>
      <c r="U3217" s="33"/>
      <c r="V3217" s="33"/>
      <c r="W3217" s="33"/>
      <c r="X3217" s="33"/>
      <c r="Y3217" s="33"/>
      <c r="Z3217" s="33"/>
      <c r="AA3217" s="33"/>
      <c r="AB3217" s="33"/>
      <c r="AC3217" s="33"/>
      <c r="AD3217" s="33"/>
      <c r="AE3217" s="33"/>
      <c r="AR3217" s="170" t="s">
        <v>241</v>
      </c>
      <c r="AT3217" s="170" t="s">
        <v>152</v>
      </c>
      <c r="AU3217" s="170" t="s">
        <v>157</v>
      </c>
      <c r="AY3217" s="18" t="s">
        <v>150</v>
      </c>
      <c r="BE3217" s="171">
        <f t="shared" si="294"/>
        <v>0</v>
      </c>
      <c r="BF3217" s="171">
        <f t="shared" si="295"/>
        <v>0</v>
      </c>
      <c r="BG3217" s="171">
        <f t="shared" si="296"/>
        <v>0</v>
      </c>
      <c r="BH3217" s="171">
        <f t="shared" si="297"/>
        <v>0</v>
      </c>
      <c r="BI3217" s="171">
        <f t="shared" si="298"/>
        <v>0</v>
      </c>
      <c r="BJ3217" s="18" t="s">
        <v>157</v>
      </c>
      <c r="BK3217" s="172">
        <f t="shared" si="299"/>
        <v>0</v>
      </c>
      <c r="BL3217" s="18" t="s">
        <v>241</v>
      </c>
      <c r="BM3217" s="170" t="s">
        <v>4267</v>
      </c>
    </row>
    <row r="3218" spans="1:65" s="2" customFormat="1" ht="36" customHeight="1">
      <c r="A3218" s="33"/>
      <c r="B3218" s="158"/>
      <c r="C3218" s="159" t="s">
        <v>4268</v>
      </c>
      <c r="D3218" s="159" t="s">
        <v>152</v>
      </c>
      <c r="E3218" s="160" t="s">
        <v>4269</v>
      </c>
      <c r="F3218" s="161" t="s">
        <v>4270</v>
      </c>
      <c r="G3218" s="162" t="s">
        <v>350</v>
      </c>
      <c r="H3218" s="163">
        <v>1</v>
      </c>
      <c r="I3218" s="164"/>
      <c r="J3218" s="163">
        <f t="shared" si="290"/>
        <v>0</v>
      </c>
      <c r="K3218" s="165"/>
      <c r="L3218" s="34"/>
      <c r="M3218" s="166" t="s">
        <v>1</v>
      </c>
      <c r="N3218" s="167" t="s">
        <v>42</v>
      </c>
      <c r="O3218" s="59"/>
      <c r="P3218" s="168">
        <f t="shared" si="291"/>
        <v>0</v>
      </c>
      <c r="Q3218" s="168">
        <v>0</v>
      </c>
      <c r="R3218" s="168">
        <f t="shared" si="292"/>
        <v>0</v>
      </c>
      <c r="S3218" s="168">
        <v>0</v>
      </c>
      <c r="T3218" s="169">
        <f t="shared" si="293"/>
        <v>0</v>
      </c>
      <c r="U3218" s="33"/>
      <c r="V3218" s="33"/>
      <c r="W3218" s="33"/>
      <c r="X3218" s="33"/>
      <c r="Y3218" s="33"/>
      <c r="Z3218" s="33"/>
      <c r="AA3218" s="33"/>
      <c r="AB3218" s="33"/>
      <c r="AC3218" s="33"/>
      <c r="AD3218" s="33"/>
      <c r="AE3218" s="33"/>
      <c r="AR3218" s="170" t="s">
        <v>241</v>
      </c>
      <c r="AT3218" s="170" t="s">
        <v>152</v>
      </c>
      <c r="AU3218" s="170" t="s">
        <v>157</v>
      </c>
      <c r="AY3218" s="18" t="s">
        <v>150</v>
      </c>
      <c r="BE3218" s="171">
        <f t="shared" si="294"/>
        <v>0</v>
      </c>
      <c r="BF3218" s="171">
        <f t="shared" si="295"/>
        <v>0</v>
      </c>
      <c r="BG3218" s="171">
        <f t="shared" si="296"/>
        <v>0</v>
      </c>
      <c r="BH3218" s="171">
        <f t="shared" si="297"/>
        <v>0</v>
      </c>
      <c r="BI3218" s="171">
        <f t="shared" si="298"/>
        <v>0</v>
      </c>
      <c r="BJ3218" s="18" t="s">
        <v>157</v>
      </c>
      <c r="BK3218" s="172">
        <f t="shared" si="299"/>
        <v>0</v>
      </c>
      <c r="BL3218" s="18" t="s">
        <v>241</v>
      </c>
      <c r="BM3218" s="170" t="s">
        <v>4271</v>
      </c>
    </row>
    <row r="3219" spans="1:65" s="2" customFormat="1" ht="24" customHeight="1">
      <c r="A3219" s="33"/>
      <c r="B3219" s="158"/>
      <c r="C3219" s="159" t="s">
        <v>4272</v>
      </c>
      <c r="D3219" s="159" t="s">
        <v>152</v>
      </c>
      <c r="E3219" s="160" t="s">
        <v>4273</v>
      </c>
      <c r="F3219" s="161" t="s">
        <v>4274</v>
      </c>
      <c r="G3219" s="162" t="s">
        <v>2481</v>
      </c>
      <c r="H3219" s="163">
        <v>94.403999999999996</v>
      </c>
      <c r="I3219" s="164"/>
      <c r="J3219" s="163">
        <f t="shared" si="290"/>
        <v>0</v>
      </c>
      <c r="K3219" s="165"/>
      <c r="L3219" s="34"/>
      <c r="M3219" s="166" t="s">
        <v>1</v>
      </c>
      <c r="N3219" s="167" t="s">
        <v>42</v>
      </c>
      <c r="O3219" s="59"/>
      <c r="P3219" s="168">
        <f t="shared" si="291"/>
        <v>0</v>
      </c>
      <c r="Q3219" s="168">
        <v>0</v>
      </c>
      <c r="R3219" s="168">
        <f t="shared" si="292"/>
        <v>0</v>
      </c>
      <c r="S3219" s="168">
        <v>0</v>
      </c>
      <c r="T3219" s="169">
        <f t="shared" si="293"/>
        <v>0</v>
      </c>
      <c r="U3219" s="33"/>
      <c r="V3219" s="33"/>
      <c r="W3219" s="33"/>
      <c r="X3219" s="33"/>
      <c r="Y3219" s="33"/>
      <c r="Z3219" s="33"/>
      <c r="AA3219" s="33"/>
      <c r="AB3219" s="33"/>
      <c r="AC3219" s="33"/>
      <c r="AD3219" s="33"/>
      <c r="AE3219" s="33"/>
      <c r="AR3219" s="170" t="s">
        <v>156</v>
      </c>
      <c r="AT3219" s="170" t="s">
        <v>152</v>
      </c>
      <c r="AU3219" s="170" t="s">
        <v>157</v>
      </c>
      <c r="AY3219" s="18" t="s">
        <v>150</v>
      </c>
      <c r="BE3219" s="171">
        <f t="shared" si="294"/>
        <v>0</v>
      </c>
      <c r="BF3219" s="171">
        <f t="shared" si="295"/>
        <v>0</v>
      </c>
      <c r="BG3219" s="171">
        <f t="shared" si="296"/>
        <v>0</v>
      </c>
      <c r="BH3219" s="171">
        <f t="shared" si="297"/>
        <v>0</v>
      </c>
      <c r="BI3219" s="171">
        <f t="shared" si="298"/>
        <v>0</v>
      </c>
      <c r="BJ3219" s="18" t="s">
        <v>157</v>
      </c>
      <c r="BK3219" s="172">
        <f t="shared" si="299"/>
        <v>0</v>
      </c>
      <c r="BL3219" s="18" t="s">
        <v>156</v>
      </c>
      <c r="BM3219" s="170" t="s">
        <v>4275</v>
      </c>
    </row>
    <row r="3220" spans="1:65" s="2" customFormat="1" ht="16.5" customHeight="1">
      <c r="A3220" s="33"/>
      <c r="B3220" s="158"/>
      <c r="C3220" s="205" t="s">
        <v>4276</v>
      </c>
      <c r="D3220" s="205" t="s">
        <v>368</v>
      </c>
      <c r="E3220" s="206" t="s">
        <v>4277</v>
      </c>
      <c r="F3220" s="207" t="s">
        <v>4278</v>
      </c>
      <c r="G3220" s="208" t="s">
        <v>2481</v>
      </c>
      <c r="H3220" s="209">
        <v>94.403999999999996</v>
      </c>
      <c r="I3220" s="210"/>
      <c r="J3220" s="209">
        <f t="shared" si="290"/>
        <v>0</v>
      </c>
      <c r="K3220" s="211"/>
      <c r="L3220" s="212"/>
      <c r="M3220" s="213" t="s">
        <v>1</v>
      </c>
      <c r="N3220" s="214" t="s">
        <v>42</v>
      </c>
      <c r="O3220" s="59"/>
      <c r="P3220" s="168">
        <f t="shared" si="291"/>
        <v>0</v>
      </c>
      <c r="Q3220" s="168">
        <v>0</v>
      </c>
      <c r="R3220" s="168">
        <f t="shared" si="292"/>
        <v>0</v>
      </c>
      <c r="S3220" s="168">
        <v>0</v>
      </c>
      <c r="T3220" s="169">
        <f t="shared" si="293"/>
        <v>0</v>
      </c>
      <c r="U3220" s="33"/>
      <c r="V3220" s="33"/>
      <c r="W3220" s="33"/>
      <c r="X3220" s="33"/>
      <c r="Y3220" s="33"/>
      <c r="Z3220" s="33"/>
      <c r="AA3220" s="33"/>
      <c r="AB3220" s="33"/>
      <c r="AC3220" s="33"/>
      <c r="AD3220" s="33"/>
      <c r="AE3220" s="33"/>
      <c r="AR3220" s="170" t="s">
        <v>189</v>
      </c>
      <c r="AT3220" s="170" t="s">
        <v>368</v>
      </c>
      <c r="AU3220" s="170" t="s">
        <v>157</v>
      </c>
      <c r="AY3220" s="18" t="s">
        <v>150</v>
      </c>
      <c r="BE3220" s="171">
        <f t="shared" si="294"/>
        <v>0</v>
      </c>
      <c r="BF3220" s="171">
        <f t="shared" si="295"/>
        <v>0</v>
      </c>
      <c r="BG3220" s="171">
        <f t="shared" si="296"/>
        <v>0</v>
      </c>
      <c r="BH3220" s="171">
        <f t="shared" si="297"/>
        <v>0</v>
      </c>
      <c r="BI3220" s="171">
        <f t="shared" si="298"/>
        <v>0</v>
      </c>
      <c r="BJ3220" s="18" t="s">
        <v>157</v>
      </c>
      <c r="BK3220" s="172">
        <f t="shared" si="299"/>
        <v>0</v>
      </c>
      <c r="BL3220" s="18" t="s">
        <v>156</v>
      </c>
      <c r="BM3220" s="170" t="s">
        <v>4279</v>
      </c>
    </row>
    <row r="3221" spans="1:65" s="13" customFormat="1" ht="11.25">
      <c r="B3221" s="173"/>
      <c r="D3221" s="174" t="s">
        <v>167</v>
      </c>
      <c r="E3221" s="175" t="s">
        <v>1</v>
      </c>
      <c r="F3221" s="176" t="s">
        <v>4280</v>
      </c>
      <c r="H3221" s="175" t="s">
        <v>1</v>
      </c>
      <c r="I3221" s="177"/>
      <c r="L3221" s="173"/>
      <c r="M3221" s="178"/>
      <c r="N3221" s="179"/>
      <c r="O3221" s="179"/>
      <c r="P3221" s="179"/>
      <c r="Q3221" s="179"/>
      <c r="R3221" s="179"/>
      <c r="S3221" s="179"/>
      <c r="T3221" s="180"/>
      <c r="AT3221" s="175" t="s">
        <v>167</v>
      </c>
      <c r="AU3221" s="175" t="s">
        <v>157</v>
      </c>
      <c r="AV3221" s="13" t="s">
        <v>81</v>
      </c>
      <c r="AW3221" s="13" t="s">
        <v>30</v>
      </c>
      <c r="AX3221" s="13" t="s">
        <v>76</v>
      </c>
      <c r="AY3221" s="175" t="s">
        <v>150</v>
      </c>
    </row>
    <row r="3222" spans="1:65" s="14" customFormat="1" ht="11.25">
      <c r="B3222" s="181"/>
      <c r="D3222" s="174" t="s">
        <v>167</v>
      </c>
      <c r="E3222" s="182" t="s">
        <v>1</v>
      </c>
      <c r="F3222" s="183" t="s">
        <v>4281</v>
      </c>
      <c r="H3222" s="184">
        <v>62.31</v>
      </c>
      <c r="I3222" s="185"/>
      <c r="L3222" s="181"/>
      <c r="M3222" s="186"/>
      <c r="N3222" s="187"/>
      <c r="O3222" s="187"/>
      <c r="P3222" s="187"/>
      <c r="Q3222" s="187"/>
      <c r="R3222" s="187"/>
      <c r="S3222" s="187"/>
      <c r="T3222" s="188"/>
      <c r="AT3222" s="182" t="s">
        <v>167</v>
      </c>
      <c r="AU3222" s="182" t="s">
        <v>157</v>
      </c>
      <c r="AV3222" s="14" t="s">
        <v>157</v>
      </c>
      <c r="AW3222" s="14" t="s">
        <v>30</v>
      </c>
      <c r="AX3222" s="14" t="s">
        <v>76</v>
      </c>
      <c r="AY3222" s="182" t="s">
        <v>150</v>
      </c>
    </row>
    <row r="3223" spans="1:65" s="13" customFormat="1" ht="11.25">
      <c r="B3223" s="173"/>
      <c r="D3223" s="174" t="s">
        <v>167</v>
      </c>
      <c r="E3223" s="175" t="s">
        <v>1</v>
      </c>
      <c r="F3223" s="176" t="s">
        <v>4282</v>
      </c>
      <c r="H3223" s="175" t="s">
        <v>1</v>
      </c>
      <c r="I3223" s="177"/>
      <c r="L3223" s="173"/>
      <c r="M3223" s="178"/>
      <c r="N3223" s="179"/>
      <c r="O3223" s="179"/>
      <c r="P3223" s="179"/>
      <c r="Q3223" s="179"/>
      <c r="R3223" s="179"/>
      <c r="S3223" s="179"/>
      <c r="T3223" s="180"/>
      <c r="AT3223" s="175" t="s">
        <v>167</v>
      </c>
      <c r="AU3223" s="175" t="s">
        <v>157</v>
      </c>
      <c r="AV3223" s="13" t="s">
        <v>81</v>
      </c>
      <c r="AW3223" s="13" t="s">
        <v>30</v>
      </c>
      <c r="AX3223" s="13" t="s">
        <v>76</v>
      </c>
      <c r="AY3223" s="175" t="s">
        <v>150</v>
      </c>
    </row>
    <row r="3224" spans="1:65" s="14" customFormat="1" ht="11.25">
      <c r="B3224" s="181"/>
      <c r="D3224" s="174" t="s">
        <v>167</v>
      </c>
      <c r="E3224" s="182" t="s">
        <v>1</v>
      </c>
      <c r="F3224" s="183" t="s">
        <v>4283</v>
      </c>
      <c r="H3224" s="184">
        <v>32.094000000000001</v>
      </c>
      <c r="I3224" s="185"/>
      <c r="L3224" s="181"/>
      <c r="M3224" s="186"/>
      <c r="N3224" s="187"/>
      <c r="O3224" s="187"/>
      <c r="P3224" s="187"/>
      <c r="Q3224" s="187"/>
      <c r="R3224" s="187"/>
      <c r="S3224" s="187"/>
      <c r="T3224" s="188"/>
      <c r="AT3224" s="182" t="s">
        <v>167</v>
      </c>
      <c r="AU3224" s="182" t="s">
        <v>157</v>
      </c>
      <c r="AV3224" s="14" t="s">
        <v>157</v>
      </c>
      <c r="AW3224" s="14" t="s">
        <v>30</v>
      </c>
      <c r="AX3224" s="14" t="s">
        <v>76</v>
      </c>
      <c r="AY3224" s="182" t="s">
        <v>150</v>
      </c>
    </row>
    <row r="3225" spans="1:65" s="15" customFormat="1" ht="11.25">
      <c r="B3225" s="189"/>
      <c r="D3225" s="174" t="s">
        <v>167</v>
      </c>
      <c r="E3225" s="190" t="s">
        <v>1</v>
      </c>
      <c r="F3225" s="191" t="s">
        <v>173</v>
      </c>
      <c r="H3225" s="192">
        <v>94.403999999999996</v>
      </c>
      <c r="I3225" s="193"/>
      <c r="L3225" s="189"/>
      <c r="M3225" s="194"/>
      <c r="N3225" s="195"/>
      <c r="O3225" s="195"/>
      <c r="P3225" s="195"/>
      <c r="Q3225" s="195"/>
      <c r="R3225" s="195"/>
      <c r="S3225" s="195"/>
      <c r="T3225" s="196"/>
      <c r="AT3225" s="190" t="s">
        <v>167</v>
      </c>
      <c r="AU3225" s="190" t="s">
        <v>157</v>
      </c>
      <c r="AV3225" s="15" t="s">
        <v>156</v>
      </c>
      <c r="AW3225" s="15" t="s">
        <v>30</v>
      </c>
      <c r="AX3225" s="15" t="s">
        <v>81</v>
      </c>
      <c r="AY3225" s="190" t="s">
        <v>150</v>
      </c>
    </row>
    <row r="3226" spans="1:65" s="2" customFormat="1" ht="24" customHeight="1">
      <c r="A3226" s="33"/>
      <c r="B3226" s="158"/>
      <c r="C3226" s="205" t="s">
        <v>4284</v>
      </c>
      <c r="D3226" s="205" t="s">
        <v>368</v>
      </c>
      <c r="E3226" s="206" t="s">
        <v>4285</v>
      </c>
      <c r="F3226" s="207" t="s">
        <v>4286</v>
      </c>
      <c r="G3226" s="208" t="s">
        <v>155</v>
      </c>
      <c r="H3226" s="209">
        <v>19.2</v>
      </c>
      <c r="I3226" s="210"/>
      <c r="J3226" s="209">
        <f>ROUND(I3226*H3226,3)</f>
        <v>0</v>
      </c>
      <c r="K3226" s="211"/>
      <c r="L3226" s="212"/>
      <c r="M3226" s="213" t="s">
        <v>1</v>
      </c>
      <c r="N3226" s="214" t="s">
        <v>42</v>
      </c>
      <c r="O3226" s="59"/>
      <c r="P3226" s="168">
        <f>O3226*H3226</f>
        <v>0</v>
      </c>
      <c r="Q3226" s="168">
        <v>0</v>
      </c>
      <c r="R3226" s="168">
        <f>Q3226*H3226</f>
        <v>0</v>
      </c>
      <c r="S3226" s="168">
        <v>0</v>
      </c>
      <c r="T3226" s="169">
        <f>S3226*H3226</f>
        <v>0</v>
      </c>
      <c r="U3226" s="33"/>
      <c r="V3226" s="33"/>
      <c r="W3226" s="33"/>
      <c r="X3226" s="33"/>
      <c r="Y3226" s="33"/>
      <c r="Z3226" s="33"/>
      <c r="AA3226" s="33"/>
      <c r="AB3226" s="33"/>
      <c r="AC3226" s="33"/>
      <c r="AD3226" s="33"/>
      <c r="AE3226" s="33"/>
      <c r="AR3226" s="170" t="s">
        <v>189</v>
      </c>
      <c r="AT3226" s="170" t="s">
        <v>368</v>
      </c>
      <c r="AU3226" s="170" t="s">
        <v>157</v>
      </c>
      <c r="AY3226" s="18" t="s">
        <v>150</v>
      </c>
      <c r="BE3226" s="171">
        <f>IF(N3226="základná",J3226,0)</f>
        <v>0</v>
      </c>
      <c r="BF3226" s="171">
        <f>IF(N3226="znížená",J3226,0)</f>
        <v>0</v>
      </c>
      <c r="BG3226" s="171">
        <f>IF(N3226="zákl. prenesená",J3226,0)</f>
        <v>0</v>
      </c>
      <c r="BH3226" s="171">
        <f>IF(N3226="zníž. prenesená",J3226,0)</f>
        <v>0</v>
      </c>
      <c r="BI3226" s="171">
        <f>IF(N3226="nulová",J3226,0)</f>
        <v>0</v>
      </c>
      <c r="BJ3226" s="18" t="s">
        <v>157</v>
      </c>
      <c r="BK3226" s="172">
        <f>ROUND(I3226*H3226,3)</f>
        <v>0</v>
      </c>
      <c r="BL3226" s="18" t="s">
        <v>156</v>
      </c>
      <c r="BM3226" s="170" t="s">
        <v>4287</v>
      </c>
    </row>
    <row r="3227" spans="1:65" s="14" customFormat="1" ht="11.25">
      <c r="B3227" s="181"/>
      <c r="D3227" s="174" t="s">
        <v>167</v>
      </c>
      <c r="E3227" s="182" t="s">
        <v>1</v>
      </c>
      <c r="F3227" s="183" t="s">
        <v>4288</v>
      </c>
      <c r="H3227" s="184">
        <v>19.2</v>
      </c>
      <c r="I3227" s="185"/>
      <c r="L3227" s="181"/>
      <c r="M3227" s="186"/>
      <c r="N3227" s="187"/>
      <c r="O3227" s="187"/>
      <c r="P3227" s="187"/>
      <c r="Q3227" s="187"/>
      <c r="R3227" s="187"/>
      <c r="S3227" s="187"/>
      <c r="T3227" s="188"/>
      <c r="AT3227" s="182" t="s">
        <v>167</v>
      </c>
      <c r="AU3227" s="182" t="s">
        <v>157</v>
      </c>
      <c r="AV3227" s="14" t="s">
        <v>157</v>
      </c>
      <c r="AW3227" s="14" t="s">
        <v>30</v>
      </c>
      <c r="AX3227" s="14" t="s">
        <v>81</v>
      </c>
      <c r="AY3227" s="182" t="s">
        <v>150</v>
      </c>
    </row>
    <row r="3228" spans="1:65" s="2" customFormat="1" ht="24" customHeight="1">
      <c r="A3228" s="33"/>
      <c r="B3228" s="158"/>
      <c r="C3228" s="205" t="s">
        <v>4289</v>
      </c>
      <c r="D3228" s="205" t="s">
        <v>368</v>
      </c>
      <c r="E3228" s="206" t="s">
        <v>4290</v>
      </c>
      <c r="F3228" s="207" t="s">
        <v>4291</v>
      </c>
      <c r="G3228" s="208" t="s">
        <v>459</v>
      </c>
      <c r="H3228" s="209">
        <v>9.6</v>
      </c>
      <c r="I3228" s="210"/>
      <c r="J3228" s="209">
        <f>ROUND(I3228*H3228,3)</f>
        <v>0</v>
      </c>
      <c r="K3228" s="211"/>
      <c r="L3228" s="212"/>
      <c r="M3228" s="213" t="s">
        <v>1</v>
      </c>
      <c r="N3228" s="214" t="s">
        <v>42</v>
      </c>
      <c r="O3228" s="59"/>
      <c r="P3228" s="168">
        <f>O3228*H3228</f>
        <v>0</v>
      </c>
      <c r="Q3228" s="168">
        <v>0</v>
      </c>
      <c r="R3228" s="168">
        <f>Q3228*H3228</f>
        <v>0</v>
      </c>
      <c r="S3228" s="168">
        <v>0</v>
      </c>
      <c r="T3228" s="169">
        <f>S3228*H3228</f>
        <v>0</v>
      </c>
      <c r="U3228" s="33"/>
      <c r="V3228" s="33"/>
      <c r="W3228" s="33"/>
      <c r="X3228" s="33"/>
      <c r="Y3228" s="33"/>
      <c r="Z3228" s="33"/>
      <c r="AA3228" s="33"/>
      <c r="AB3228" s="33"/>
      <c r="AC3228" s="33"/>
      <c r="AD3228" s="33"/>
      <c r="AE3228" s="33"/>
      <c r="AR3228" s="170" t="s">
        <v>189</v>
      </c>
      <c r="AT3228" s="170" t="s">
        <v>368</v>
      </c>
      <c r="AU3228" s="170" t="s">
        <v>157</v>
      </c>
      <c r="AY3228" s="18" t="s">
        <v>150</v>
      </c>
      <c r="BE3228" s="171">
        <f>IF(N3228="základná",J3228,0)</f>
        <v>0</v>
      </c>
      <c r="BF3228" s="171">
        <f>IF(N3228="znížená",J3228,0)</f>
        <v>0</v>
      </c>
      <c r="BG3228" s="171">
        <f>IF(N3228="zákl. prenesená",J3228,0)</f>
        <v>0</v>
      </c>
      <c r="BH3228" s="171">
        <f>IF(N3228="zníž. prenesená",J3228,0)</f>
        <v>0</v>
      </c>
      <c r="BI3228" s="171">
        <f>IF(N3228="nulová",J3228,0)</f>
        <v>0</v>
      </c>
      <c r="BJ3228" s="18" t="s">
        <v>157</v>
      </c>
      <c r="BK3228" s="172">
        <f>ROUND(I3228*H3228,3)</f>
        <v>0</v>
      </c>
      <c r="BL3228" s="18" t="s">
        <v>156</v>
      </c>
      <c r="BM3228" s="170" t="s">
        <v>4292</v>
      </c>
    </row>
    <row r="3229" spans="1:65" s="14" customFormat="1" ht="11.25">
      <c r="B3229" s="181"/>
      <c r="D3229" s="174" t="s">
        <v>167</v>
      </c>
      <c r="E3229" s="182" t="s">
        <v>1</v>
      </c>
      <c r="F3229" s="183" t="s">
        <v>4293</v>
      </c>
      <c r="H3229" s="184">
        <v>9.6</v>
      </c>
      <c r="I3229" s="185"/>
      <c r="L3229" s="181"/>
      <c r="M3229" s="186"/>
      <c r="N3229" s="187"/>
      <c r="O3229" s="187"/>
      <c r="P3229" s="187"/>
      <c r="Q3229" s="187"/>
      <c r="R3229" s="187"/>
      <c r="S3229" s="187"/>
      <c r="T3229" s="188"/>
      <c r="AT3229" s="182" t="s">
        <v>167</v>
      </c>
      <c r="AU3229" s="182" t="s">
        <v>157</v>
      </c>
      <c r="AV3229" s="14" t="s">
        <v>157</v>
      </c>
      <c r="AW3229" s="14" t="s">
        <v>30</v>
      </c>
      <c r="AX3229" s="14" t="s">
        <v>81</v>
      </c>
      <c r="AY3229" s="182" t="s">
        <v>150</v>
      </c>
    </row>
    <row r="3230" spans="1:65" s="2" customFormat="1" ht="24" customHeight="1">
      <c r="A3230" s="33"/>
      <c r="B3230" s="158"/>
      <c r="C3230" s="159" t="s">
        <v>4294</v>
      </c>
      <c r="D3230" s="159" t="s">
        <v>152</v>
      </c>
      <c r="E3230" s="160" t="s">
        <v>4295</v>
      </c>
      <c r="F3230" s="161" t="s">
        <v>4296</v>
      </c>
      <c r="G3230" s="162" t="s">
        <v>2481</v>
      </c>
      <c r="H3230" s="163">
        <v>274.65300000000002</v>
      </c>
      <c r="I3230" s="164"/>
      <c r="J3230" s="163">
        <f>ROUND(I3230*H3230,3)</f>
        <v>0</v>
      </c>
      <c r="K3230" s="165"/>
      <c r="L3230" s="34"/>
      <c r="M3230" s="166" t="s">
        <v>1</v>
      </c>
      <c r="N3230" s="167" t="s">
        <v>42</v>
      </c>
      <c r="O3230" s="59"/>
      <c r="P3230" s="168">
        <f>O3230*H3230</f>
        <v>0</v>
      </c>
      <c r="Q3230" s="168">
        <v>0</v>
      </c>
      <c r="R3230" s="168">
        <f>Q3230*H3230</f>
        <v>0</v>
      </c>
      <c r="S3230" s="168">
        <v>0</v>
      </c>
      <c r="T3230" s="169">
        <f>S3230*H3230</f>
        <v>0</v>
      </c>
      <c r="U3230" s="33"/>
      <c r="V3230" s="33"/>
      <c r="W3230" s="33"/>
      <c r="X3230" s="33"/>
      <c r="Y3230" s="33"/>
      <c r="Z3230" s="33"/>
      <c r="AA3230" s="33"/>
      <c r="AB3230" s="33"/>
      <c r="AC3230" s="33"/>
      <c r="AD3230" s="33"/>
      <c r="AE3230" s="33"/>
      <c r="AR3230" s="170" t="s">
        <v>156</v>
      </c>
      <c r="AT3230" s="170" t="s">
        <v>152</v>
      </c>
      <c r="AU3230" s="170" t="s">
        <v>157</v>
      </c>
      <c r="AY3230" s="18" t="s">
        <v>150</v>
      </c>
      <c r="BE3230" s="171">
        <f>IF(N3230="základná",J3230,0)</f>
        <v>0</v>
      </c>
      <c r="BF3230" s="171">
        <f>IF(N3230="znížená",J3230,0)</f>
        <v>0</v>
      </c>
      <c r="BG3230" s="171">
        <f>IF(N3230="zákl. prenesená",J3230,0)</f>
        <v>0</v>
      </c>
      <c r="BH3230" s="171">
        <f>IF(N3230="zníž. prenesená",J3230,0)</f>
        <v>0</v>
      </c>
      <c r="BI3230" s="171">
        <f>IF(N3230="nulová",J3230,0)</f>
        <v>0</v>
      </c>
      <c r="BJ3230" s="18" t="s">
        <v>157</v>
      </c>
      <c r="BK3230" s="172">
        <f>ROUND(I3230*H3230,3)</f>
        <v>0</v>
      </c>
      <c r="BL3230" s="18" t="s">
        <v>156</v>
      </c>
      <c r="BM3230" s="170" t="s">
        <v>4297</v>
      </c>
    </row>
    <row r="3231" spans="1:65" s="2" customFormat="1" ht="16.5" customHeight="1">
      <c r="A3231" s="33"/>
      <c r="B3231" s="158"/>
      <c r="C3231" s="205" t="s">
        <v>4298</v>
      </c>
      <c r="D3231" s="205" t="s">
        <v>368</v>
      </c>
      <c r="E3231" s="206" t="s">
        <v>4299</v>
      </c>
      <c r="F3231" s="207" t="s">
        <v>4300</v>
      </c>
      <c r="G3231" s="208" t="s">
        <v>2481</v>
      </c>
      <c r="H3231" s="209">
        <v>274.65300000000002</v>
      </c>
      <c r="I3231" s="210"/>
      <c r="J3231" s="209">
        <f>ROUND(I3231*H3231,3)</f>
        <v>0</v>
      </c>
      <c r="K3231" s="211"/>
      <c r="L3231" s="212"/>
      <c r="M3231" s="213" t="s">
        <v>1</v>
      </c>
      <c r="N3231" s="214" t="s">
        <v>42</v>
      </c>
      <c r="O3231" s="59"/>
      <c r="P3231" s="168">
        <f>O3231*H3231</f>
        <v>0</v>
      </c>
      <c r="Q3231" s="168">
        <v>0</v>
      </c>
      <c r="R3231" s="168">
        <f>Q3231*H3231</f>
        <v>0</v>
      </c>
      <c r="S3231" s="168">
        <v>0</v>
      </c>
      <c r="T3231" s="169">
        <f>S3231*H3231</f>
        <v>0</v>
      </c>
      <c r="U3231" s="33"/>
      <c r="V3231" s="33"/>
      <c r="W3231" s="33"/>
      <c r="X3231" s="33"/>
      <c r="Y3231" s="33"/>
      <c r="Z3231" s="33"/>
      <c r="AA3231" s="33"/>
      <c r="AB3231" s="33"/>
      <c r="AC3231" s="33"/>
      <c r="AD3231" s="33"/>
      <c r="AE3231" s="33"/>
      <c r="AR3231" s="170" t="s">
        <v>189</v>
      </c>
      <c r="AT3231" s="170" t="s">
        <v>368</v>
      </c>
      <c r="AU3231" s="170" t="s">
        <v>157</v>
      </c>
      <c r="AY3231" s="18" t="s">
        <v>150</v>
      </c>
      <c r="BE3231" s="171">
        <f>IF(N3231="základná",J3231,0)</f>
        <v>0</v>
      </c>
      <c r="BF3231" s="171">
        <f>IF(N3231="znížená",J3231,0)</f>
        <v>0</v>
      </c>
      <c r="BG3231" s="171">
        <f>IF(N3231="zákl. prenesená",J3231,0)</f>
        <v>0</v>
      </c>
      <c r="BH3231" s="171">
        <f>IF(N3231="zníž. prenesená",J3231,0)</f>
        <v>0</v>
      </c>
      <c r="BI3231" s="171">
        <f>IF(N3231="nulová",J3231,0)</f>
        <v>0</v>
      </c>
      <c r="BJ3231" s="18" t="s">
        <v>157</v>
      </c>
      <c r="BK3231" s="172">
        <f>ROUND(I3231*H3231,3)</f>
        <v>0</v>
      </c>
      <c r="BL3231" s="18" t="s">
        <v>156</v>
      </c>
      <c r="BM3231" s="170" t="s">
        <v>4301</v>
      </c>
    </row>
    <row r="3232" spans="1:65" s="13" customFormat="1" ht="11.25">
      <c r="B3232" s="173"/>
      <c r="D3232" s="174" t="s">
        <v>167</v>
      </c>
      <c r="E3232" s="175" t="s">
        <v>1</v>
      </c>
      <c r="F3232" s="176" t="s">
        <v>4302</v>
      </c>
      <c r="H3232" s="175" t="s">
        <v>1</v>
      </c>
      <c r="I3232" s="177"/>
      <c r="L3232" s="173"/>
      <c r="M3232" s="178"/>
      <c r="N3232" s="179"/>
      <c r="O3232" s="179"/>
      <c r="P3232" s="179"/>
      <c r="Q3232" s="179"/>
      <c r="R3232" s="179"/>
      <c r="S3232" s="179"/>
      <c r="T3232" s="180"/>
      <c r="AT3232" s="175" t="s">
        <v>167</v>
      </c>
      <c r="AU3232" s="175" t="s">
        <v>157</v>
      </c>
      <c r="AV3232" s="13" t="s">
        <v>81</v>
      </c>
      <c r="AW3232" s="13" t="s">
        <v>30</v>
      </c>
      <c r="AX3232" s="13" t="s">
        <v>76</v>
      </c>
      <c r="AY3232" s="175" t="s">
        <v>150</v>
      </c>
    </row>
    <row r="3233" spans="1:65" s="14" customFormat="1" ht="11.25">
      <c r="B3233" s="181"/>
      <c r="D3233" s="174" t="s">
        <v>167</v>
      </c>
      <c r="E3233" s="182" t="s">
        <v>1</v>
      </c>
      <c r="F3233" s="183" t="s">
        <v>4303</v>
      </c>
      <c r="H3233" s="184">
        <v>192.29</v>
      </c>
      <c r="I3233" s="185"/>
      <c r="L3233" s="181"/>
      <c r="M3233" s="186"/>
      <c r="N3233" s="187"/>
      <c r="O3233" s="187"/>
      <c r="P3233" s="187"/>
      <c r="Q3233" s="187"/>
      <c r="R3233" s="187"/>
      <c r="S3233" s="187"/>
      <c r="T3233" s="188"/>
      <c r="AT3233" s="182" t="s">
        <v>167</v>
      </c>
      <c r="AU3233" s="182" t="s">
        <v>157</v>
      </c>
      <c r="AV3233" s="14" t="s">
        <v>157</v>
      </c>
      <c r="AW3233" s="14" t="s">
        <v>30</v>
      </c>
      <c r="AX3233" s="14" t="s">
        <v>76</v>
      </c>
      <c r="AY3233" s="182" t="s">
        <v>150</v>
      </c>
    </row>
    <row r="3234" spans="1:65" s="13" customFormat="1" ht="11.25">
      <c r="B3234" s="173"/>
      <c r="D3234" s="174" t="s">
        <v>167</v>
      </c>
      <c r="E3234" s="175" t="s">
        <v>1</v>
      </c>
      <c r="F3234" s="176" t="s">
        <v>4304</v>
      </c>
      <c r="H3234" s="175" t="s">
        <v>1</v>
      </c>
      <c r="I3234" s="177"/>
      <c r="L3234" s="173"/>
      <c r="M3234" s="178"/>
      <c r="N3234" s="179"/>
      <c r="O3234" s="179"/>
      <c r="P3234" s="179"/>
      <c r="Q3234" s="179"/>
      <c r="R3234" s="179"/>
      <c r="S3234" s="179"/>
      <c r="T3234" s="180"/>
      <c r="AT3234" s="175" t="s">
        <v>167</v>
      </c>
      <c r="AU3234" s="175" t="s">
        <v>157</v>
      </c>
      <c r="AV3234" s="13" t="s">
        <v>81</v>
      </c>
      <c r="AW3234" s="13" t="s">
        <v>30</v>
      </c>
      <c r="AX3234" s="13" t="s">
        <v>76</v>
      </c>
      <c r="AY3234" s="175" t="s">
        <v>150</v>
      </c>
    </row>
    <row r="3235" spans="1:65" s="14" customFormat="1" ht="11.25">
      <c r="B3235" s="181"/>
      <c r="D3235" s="174" t="s">
        <v>167</v>
      </c>
      <c r="E3235" s="182" t="s">
        <v>1</v>
      </c>
      <c r="F3235" s="183" t="s">
        <v>4305</v>
      </c>
      <c r="H3235" s="184">
        <v>82.363</v>
      </c>
      <c r="I3235" s="185"/>
      <c r="L3235" s="181"/>
      <c r="M3235" s="186"/>
      <c r="N3235" s="187"/>
      <c r="O3235" s="187"/>
      <c r="P3235" s="187"/>
      <c r="Q3235" s="187"/>
      <c r="R3235" s="187"/>
      <c r="S3235" s="187"/>
      <c r="T3235" s="188"/>
      <c r="AT3235" s="182" t="s">
        <v>167</v>
      </c>
      <c r="AU3235" s="182" t="s">
        <v>157</v>
      </c>
      <c r="AV3235" s="14" t="s">
        <v>157</v>
      </c>
      <c r="AW3235" s="14" t="s">
        <v>30</v>
      </c>
      <c r="AX3235" s="14" t="s">
        <v>76</v>
      </c>
      <c r="AY3235" s="182" t="s">
        <v>150</v>
      </c>
    </row>
    <row r="3236" spans="1:65" s="15" customFormat="1" ht="11.25">
      <c r="B3236" s="189"/>
      <c r="D3236" s="174" t="s">
        <v>167</v>
      </c>
      <c r="E3236" s="190" t="s">
        <v>1</v>
      </c>
      <c r="F3236" s="191" t="s">
        <v>173</v>
      </c>
      <c r="H3236" s="192">
        <v>274.65300000000002</v>
      </c>
      <c r="I3236" s="193"/>
      <c r="L3236" s="189"/>
      <c r="M3236" s="194"/>
      <c r="N3236" s="195"/>
      <c r="O3236" s="195"/>
      <c r="P3236" s="195"/>
      <c r="Q3236" s="195"/>
      <c r="R3236" s="195"/>
      <c r="S3236" s="195"/>
      <c r="T3236" s="196"/>
      <c r="AT3236" s="190" t="s">
        <v>167</v>
      </c>
      <c r="AU3236" s="190" t="s">
        <v>157</v>
      </c>
      <c r="AV3236" s="15" t="s">
        <v>156</v>
      </c>
      <c r="AW3236" s="15" t="s">
        <v>30</v>
      </c>
      <c r="AX3236" s="15" t="s">
        <v>81</v>
      </c>
      <c r="AY3236" s="190" t="s">
        <v>150</v>
      </c>
    </row>
    <row r="3237" spans="1:65" s="2" customFormat="1" ht="24" customHeight="1">
      <c r="A3237" s="33"/>
      <c r="B3237" s="158"/>
      <c r="C3237" s="205" t="s">
        <v>4306</v>
      </c>
      <c r="D3237" s="205" t="s">
        <v>368</v>
      </c>
      <c r="E3237" s="206" t="s">
        <v>4307</v>
      </c>
      <c r="F3237" s="207" t="s">
        <v>4308</v>
      </c>
      <c r="G3237" s="208" t="s">
        <v>155</v>
      </c>
      <c r="H3237" s="209">
        <v>14.7</v>
      </c>
      <c r="I3237" s="210"/>
      <c r="J3237" s="209">
        <f>ROUND(I3237*H3237,3)</f>
        <v>0</v>
      </c>
      <c r="K3237" s="211"/>
      <c r="L3237" s="212"/>
      <c r="M3237" s="213" t="s">
        <v>1</v>
      </c>
      <c r="N3237" s="214" t="s">
        <v>42</v>
      </c>
      <c r="O3237" s="59"/>
      <c r="P3237" s="168">
        <f>O3237*H3237</f>
        <v>0</v>
      </c>
      <c r="Q3237" s="168">
        <v>0</v>
      </c>
      <c r="R3237" s="168">
        <f>Q3237*H3237</f>
        <v>0</v>
      </c>
      <c r="S3237" s="168">
        <v>0</v>
      </c>
      <c r="T3237" s="169">
        <f>S3237*H3237</f>
        <v>0</v>
      </c>
      <c r="U3237" s="33"/>
      <c r="V3237" s="33"/>
      <c r="W3237" s="33"/>
      <c r="X3237" s="33"/>
      <c r="Y3237" s="33"/>
      <c r="Z3237" s="33"/>
      <c r="AA3237" s="33"/>
      <c r="AB3237" s="33"/>
      <c r="AC3237" s="33"/>
      <c r="AD3237" s="33"/>
      <c r="AE3237" s="33"/>
      <c r="AR3237" s="170" t="s">
        <v>189</v>
      </c>
      <c r="AT3237" s="170" t="s">
        <v>368</v>
      </c>
      <c r="AU3237" s="170" t="s">
        <v>157</v>
      </c>
      <c r="AY3237" s="18" t="s">
        <v>150</v>
      </c>
      <c r="BE3237" s="171">
        <f>IF(N3237="základná",J3237,0)</f>
        <v>0</v>
      </c>
      <c r="BF3237" s="171">
        <f>IF(N3237="znížená",J3237,0)</f>
        <v>0</v>
      </c>
      <c r="BG3237" s="171">
        <f>IF(N3237="zákl. prenesená",J3237,0)</f>
        <v>0</v>
      </c>
      <c r="BH3237" s="171">
        <f>IF(N3237="zníž. prenesená",J3237,0)</f>
        <v>0</v>
      </c>
      <c r="BI3237" s="171">
        <f>IF(N3237="nulová",J3237,0)</f>
        <v>0</v>
      </c>
      <c r="BJ3237" s="18" t="s">
        <v>157</v>
      </c>
      <c r="BK3237" s="172">
        <f>ROUND(I3237*H3237,3)</f>
        <v>0</v>
      </c>
      <c r="BL3237" s="18" t="s">
        <v>156</v>
      </c>
      <c r="BM3237" s="170" t="s">
        <v>4309</v>
      </c>
    </row>
    <row r="3238" spans="1:65" s="14" customFormat="1" ht="11.25">
      <c r="B3238" s="181"/>
      <c r="D3238" s="174" t="s">
        <v>167</v>
      </c>
      <c r="E3238" s="182" t="s">
        <v>1</v>
      </c>
      <c r="F3238" s="183" t="s">
        <v>4310</v>
      </c>
      <c r="H3238" s="184">
        <v>14.7</v>
      </c>
      <c r="I3238" s="185"/>
      <c r="L3238" s="181"/>
      <c r="M3238" s="186"/>
      <c r="N3238" s="187"/>
      <c r="O3238" s="187"/>
      <c r="P3238" s="187"/>
      <c r="Q3238" s="187"/>
      <c r="R3238" s="187"/>
      <c r="S3238" s="187"/>
      <c r="T3238" s="188"/>
      <c r="AT3238" s="182" t="s">
        <v>167</v>
      </c>
      <c r="AU3238" s="182" t="s">
        <v>157</v>
      </c>
      <c r="AV3238" s="14" t="s">
        <v>157</v>
      </c>
      <c r="AW3238" s="14" t="s">
        <v>30</v>
      </c>
      <c r="AX3238" s="14" t="s">
        <v>81</v>
      </c>
      <c r="AY3238" s="182" t="s">
        <v>150</v>
      </c>
    </row>
    <row r="3239" spans="1:65" s="2" customFormat="1" ht="24" customHeight="1">
      <c r="A3239" s="33"/>
      <c r="B3239" s="158"/>
      <c r="C3239" s="205" t="s">
        <v>4311</v>
      </c>
      <c r="D3239" s="205" t="s">
        <v>368</v>
      </c>
      <c r="E3239" s="206" t="s">
        <v>4312</v>
      </c>
      <c r="F3239" s="207" t="s">
        <v>4313</v>
      </c>
      <c r="G3239" s="208" t="s">
        <v>459</v>
      </c>
      <c r="H3239" s="209">
        <v>24.5</v>
      </c>
      <c r="I3239" s="210"/>
      <c r="J3239" s="209">
        <f>ROUND(I3239*H3239,3)</f>
        <v>0</v>
      </c>
      <c r="K3239" s="211"/>
      <c r="L3239" s="212"/>
      <c r="M3239" s="213" t="s">
        <v>1</v>
      </c>
      <c r="N3239" s="214" t="s">
        <v>42</v>
      </c>
      <c r="O3239" s="59"/>
      <c r="P3239" s="168">
        <f>O3239*H3239</f>
        <v>0</v>
      </c>
      <c r="Q3239" s="168">
        <v>0</v>
      </c>
      <c r="R3239" s="168">
        <f>Q3239*H3239</f>
        <v>0</v>
      </c>
      <c r="S3239" s="168">
        <v>0</v>
      </c>
      <c r="T3239" s="169">
        <f>S3239*H3239</f>
        <v>0</v>
      </c>
      <c r="U3239" s="33"/>
      <c r="V3239" s="33"/>
      <c r="W3239" s="33"/>
      <c r="X3239" s="33"/>
      <c r="Y3239" s="33"/>
      <c r="Z3239" s="33"/>
      <c r="AA3239" s="33"/>
      <c r="AB3239" s="33"/>
      <c r="AC3239" s="33"/>
      <c r="AD3239" s="33"/>
      <c r="AE3239" s="33"/>
      <c r="AR3239" s="170" t="s">
        <v>189</v>
      </c>
      <c r="AT3239" s="170" t="s">
        <v>368</v>
      </c>
      <c r="AU3239" s="170" t="s">
        <v>157</v>
      </c>
      <c r="AY3239" s="18" t="s">
        <v>150</v>
      </c>
      <c r="BE3239" s="171">
        <f>IF(N3239="základná",J3239,0)</f>
        <v>0</v>
      </c>
      <c r="BF3239" s="171">
        <f>IF(N3239="znížená",J3239,0)</f>
        <v>0</v>
      </c>
      <c r="BG3239" s="171">
        <f>IF(N3239="zákl. prenesená",J3239,0)</f>
        <v>0</v>
      </c>
      <c r="BH3239" s="171">
        <f>IF(N3239="zníž. prenesená",J3239,0)</f>
        <v>0</v>
      </c>
      <c r="BI3239" s="171">
        <f>IF(N3239="nulová",J3239,0)</f>
        <v>0</v>
      </c>
      <c r="BJ3239" s="18" t="s">
        <v>157</v>
      </c>
      <c r="BK3239" s="172">
        <f>ROUND(I3239*H3239,3)</f>
        <v>0</v>
      </c>
      <c r="BL3239" s="18" t="s">
        <v>156</v>
      </c>
      <c r="BM3239" s="170" t="s">
        <v>4314</v>
      </c>
    </row>
    <row r="3240" spans="1:65" s="14" customFormat="1" ht="11.25">
      <c r="B3240" s="181"/>
      <c r="D3240" s="174" t="s">
        <v>167</v>
      </c>
      <c r="E3240" s="182" t="s">
        <v>1</v>
      </c>
      <c r="F3240" s="183" t="s">
        <v>4315</v>
      </c>
      <c r="H3240" s="184">
        <v>24.5</v>
      </c>
      <c r="I3240" s="185"/>
      <c r="L3240" s="181"/>
      <c r="M3240" s="186"/>
      <c r="N3240" s="187"/>
      <c r="O3240" s="187"/>
      <c r="P3240" s="187"/>
      <c r="Q3240" s="187"/>
      <c r="R3240" s="187"/>
      <c r="S3240" s="187"/>
      <c r="T3240" s="188"/>
      <c r="AT3240" s="182" t="s">
        <v>167</v>
      </c>
      <c r="AU3240" s="182" t="s">
        <v>157</v>
      </c>
      <c r="AV3240" s="14" t="s">
        <v>157</v>
      </c>
      <c r="AW3240" s="14" t="s">
        <v>30</v>
      </c>
      <c r="AX3240" s="14" t="s">
        <v>81</v>
      </c>
      <c r="AY3240" s="182" t="s">
        <v>150</v>
      </c>
    </row>
    <row r="3241" spans="1:65" s="2" customFormat="1" ht="48" customHeight="1">
      <c r="A3241" s="33"/>
      <c r="B3241" s="158"/>
      <c r="C3241" s="159" t="s">
        <v>4316</v>
      </c>
      <c r="D3241" s="159" t="s">
        <v>152</v>
      </c>
      <c r="E3241" s="160" t="s">
        <v>4317</v>
      </c>
      <c r="F3241" s="161" t="s">
        <v>4318</v>
      </c>
      <c r="G3241" s="162" t="s">
        <v>350</v>
      </c>
      <c r="H3241" s="163">
        <v>1</v>
      </c>
      <c r="I3241" s="164"/>
      <c r="J3241" s="163">
        <f>ROUND(I3241*H3241,3)</f>
        <v>0</v>
      </c>
      <c r="K3241" s="165"/>
      <c r="L3241" s="34"/>
      <c r="M3241" s="166" t="s">
        <v>1</v>
      </c>
      <c r="N3241" s="167" t="s">
        <v>42</v>
      </c>
      <c r="O3241" s="59"/>
      <c r="P3241" s="168">
        <f>O3241*H3241</f>
        <v>0</v>
      </c>
      <c r="Q3241" s="168">
        <v>0</v>
      </c>
      <c r="R3241" s="168">
        <f>Q3241*H3241</f>
        <v>0</v>
      </c>
      <c r="S3241" s="168">
        <v>0</v>
      </c>
      <c r="T3241" s="169">
        <f>S3241*H3241</f>
        <v>0</v>
      </c>
      <c r="U3241" s="33"/>
      <c r="V3241" s="33"/>
      <c r="W3241" s="33"/>
      <c r="X3241" s="33"/>
      <c r="Y3241" s="33"/>
      <c r="Z3241" s="33"/>
      <c r="AA3241" s="33"/>
      <c r="AB3241" s="33"/>
      <c r="AC3241" s="33"/>
      <c r="AD3241" s="33"/>
      <c r="AE3241" s="33"/>
      <c r="AR3241" s="170" t="s">
        <v>241</v>
      </c>
      <c r="AT3241" s="170" t="s">
        <v>152</v>
      </c>
      <c r="AU3241" s="170" t="s">
        <v>157</v>
      </c>
      <c r="AY3241" s="18" t="s">
        <v>150</v>
      </c>
      <c r="BE3241" s="171">
        <f>IF(N3241="základná",J3241,0)</f>
        <v>0</v>
      </c>
      <c r="BF3241" s="171">
        <f>IF(N3241="znížená",J3241,0)</f>
        <v>0</v>
      </c>
      <c r="BG3241" s="171">
        <f>IF(N3241="zákl. prenesená",J3241,0)</f>
        <v>0</v>
      </c>
      <c r="BH3241" s="171">
        <f>IF(N3241="zníž. prenesená",J3241,0)</f>
        <v>0</v>
      </c>
      <c r="BI3241" s="171">
        <f>IF(N3241="nulová",J3241,0)</f>
        <v>0</v>
      </c>
      <c r="BJ3241" s="18" t="s">
        <v>157</v>
      </c>
      <c r="BK3241" s="172">
        <f>ROUND(I3241*H3241,3)</f>
        <v>0</v>
      </c>
      <c r="BL3241" s="18" t="s">
        <v>241</v>
      </c>
      <c r="BM3241" s="170" t="s">
        <v>4319</v>
      </c>
    </row>
    <row r="3242" spans="1:65" s="2" customFormat="1" ht="48" customHeight="1">
      <c r="A3242" s="33"/>
      <c r="B3242" s="158"/>
      <c r="C3242" s="159" t="s">
        <v>4320</v>
      </c>
      <c r="D3242" s="159" t="s">
        <v>152</v>
      </c>
      <c r="E3242" s="160" t="s">
        <v>4321</v>
      </c>
      <c r="F3242" s="161" t="s">
        <v>4322</v>
      </c>
      <c r="G3242" s="162" t="s">
        <v>350</v>
      </c>
      <c r="H3242" s="163">
        <v>1</v>
      </c>
      <c r="I3242" s="164"/>
      <c r="J3242" s="163">
        <f>ROUND(I3242*H3242,3)</f>
        <v>0</v>
      </c>
      <c r="K3242" s="165"/>
      <c r="L3242" s="34"/>
      <c r="M3242" s="166" t="s">
        <v>1</v>
      </c>
      <c r="N3242" s="167" t="s">
        <v>42</v>
      </c>
      <c r="O3242" s="59"/>
      <c r="P3242" s="168">
        <f>O3242*H3242</f>
        <v>0</v>
      </c>
      <c r="Q3242" s="168">
        <v>0</v>
      </c>
      <c r="R3242" s="168">
        <f>Q3242*H3242</f>
        <v>0</v>
      </c>
      <c r="S3242" s="168">
        <v>0</v>
      </c>
      <c r="T3242" s="169">
        <f>S3242*H3242</f>
        <v>0</v>
      </c>
      <c r="U3242" s="33"/>
      <c r="V3242" s="33"/>
      <c r="W3242" s="33"/>
      <c r="X3242" s="33"/>
      <c r="Y3242" s="33"/>
      <c r="Z3242" s="33"/>
      <c r="AA3242" s="33"/>
      <c r="AB3242" s="33"/>
      <c r="AC3242" s="33"/>
      <c r="AD3242" s="33"/>
      <c r="AE3242" s="33"/>
      <c r="AR3242" s="170" t="s">
        <v>241</v>
      </c>
      <c r="AT3242" s="170" t="s">
        <v>152</v>
      </c>
      <c r="AU3242" s="170" t="s">
        <v>157</v>
      </c>
      <c r="AY3242" s="18" t="s">
        <v>150</v>
      </c>
      <c r="BE3242" s="171">
        <f>IF(N3242="základná",J3242,0)</f>
        <v>0</v>
      </c>
      <c r="BF3242" s="171">
        <f>IF(N3242="znížená",J3242,0)</f>
        <v>0</v>
      </c>
      <c r="BG3242" s="171">
        <f>IF(N3242="zákl. prenesená",J3242,0)</f>
        <v>0</v>
      </c>
      <c r="BH3242" s="171">
        <f>IF(N3242="zníž. prenesená",J3242,0)</f>
        <v>0</v>
      </c>
      <c r="BI3242" s="171">
        <f>IF(N3242="nulová",J3242,0)</f>
        <v>0</v>
      </c>
      <c r="BJ3242" s="18" t="s">
        <v>157</v>
      </c>
      <c r="BK3242" s="172">
        <f>ROUND(I3242*H3242,3)</f>
        <v>0</v>
      </c>
      <c r="BL3242" s="18" t="s">
        <v>241</v>
      </c>
      <c r="BM3242" s="170" t="s">
        <v>4323</v>
      </c>
    </row>
    <row r="3243" spans="1:65" s="2" customFormat="1" ht="36" customHeight="1">
      <c r="A3243" s="33"/>
      <c r="B3243" s="158"/>
      <c r="C3243" s="159" t="s">
        <v>4324</v>
      </c>
      <c r="D3243" s="159" t="s">
        <v>152</v>
      </c>
      <c r="E3243" s="160" t="s">
        <v>4325</v>
      </c>
      <c r="F3243" s="161" t="s">
        <v>4326</v>
      </c>
      <c r="G3243" s="162" t="s">
        <v>350</v>
      </c>
      <c r="H3243" s="163">
        <v>1</v>
      </c>
      <c r="I3243" s="164"/>
      <c r="J3243" s="163">
        <f>ROUND(I3243*H3243,3)</f>
        <v>0</v>
      </c>
      <c r="K3243" s="165"/>
      <c r="L3243" s="34"/>
      <c r="M3243" s="166" t="s">
        <v>1</v>
      </c>
      <c r="N3243" s="167" t="s">
        <v>42</v>
      </c>
      <c r="O3243" s="59"/>
      <c r="P3243" s="168">
        <f>O3243*H3243</f>
        <v>0</v>
      </c>
      <c r="Q3243" s="168">
        <v>0</v>
      </c>
      <c r="R3243" s="168">
        <f>Q3243*H3243</f>
        <v>0</v>
      </c>
      <c r="S3243" s="168">
        <v>0</v>
      </c>
      <c r="T3243" s="169">
        <f>S3243*H3243</f>
        <v>0</v>
      </c>
      <c r="U3243" s="33"/>
      <c r="V3243" s="33"/>
      <c r="W3243" s="33"/>
      <c r="X3243" s="33"/>
      <c r="Y3243" s="33"/>
      <c r="Z3243" s="33"/>
      <c r="AA3243" s="33"/>
      <c r="AB3243" s="33"/>
      <c r="AC3243" s="33"/>
      <c r="AD3243" s="33"/>
      <c r="AE3243" s="33"/>
      <c r="AR3243" s="170" t="s">
        <v>156</v>
      </c>
      <c r="AT3243" s="170" t="s">
        <v>152</v>
      </c>
      <c r="AU3243" s="170" t="s">
        <v>157</v>
      </c>
      <c r="AY3243" s="18" t="s">
        <v>150</v>
      </c>
      <c r="BE3243" s="171">
        <f>IF(N3243="základná",J3243,0)</f>
        <v>0</v>
      </c>
      <c r="BF3243" s="171">
        <f>IF(N3243="znížená",J3243,0)</f>
        <v>0</v>
      </c>
      <c r="BG3243" s="171">
        <f>IF(N3243="zákl. prenesená",J3243,0)</f>
        <v>0</v>
      </c>
      <c r="BH3243" s="171">
        <f>IF(N3243="zníž. prenesená",J3243,0)</f>
        <v>0</v>
      </c>
      <c r="BI3243" s="171">
        <f>IF(N3243="nulová",J3243,0)</f>
        <v>0</v>
      </c>
      <c r="BJ3243" s="18" t="s">
        <v>157</v>
      </c>
      <c r="BK3243" s="172">
        <f>ROUND(I3243*H3243,3)</f>
        <v>0</v>
      </c>
      <c r="BL3243" s="18" t="s">
        <v>156</v>
      </c>
      <c r="BM3243" s="170" t="s">
        <v>4327</v>
      </c>
    </row>
    <row r="3244" spans="1:65" s="2" customFormat="1" ht="24" customHeight="1">
      <c r="A3244" s="33"/>
      <c r="B3244" s="158"/>
      <c r="C3244" s="159" t="s">
        <v>4328</v>
      </c>
      <c r="D3244" s="159" t="s">
        <v>152</v>
      </c>
      <c r="E3244" s="160" t="s">
        <v>4329</v>
      </c>
      <c r="F3244" s="161" t="s">
        <v>4330</v>
      </c>
      <c r="G3244" s="162" t="s">
        <v>1757</v>
      </c>
      <c r="H3244" s="164"/>
      <c r="I3244" s="164"/>
      <c r="J3244" s="163">
        <f>ROUND(I3244*H3244,3)</f>
        <v>0</v>
      </c>
      <c r="K3244" s="165"/>
      <c r="L3244" s="34"/>
      <c r="M3244" s="166" t="s">
        <v>1</v>
      </c>
      <c r="N3244" s="167" t="s">
        <v>42</v>
      </c>
      <c r="O3244" s="59"/>
      <c r="P3244" s="168">
        <f>O3244*H3244</f>
        <v>0</v>
      </c>
      <c r="Q3244" s="168">
        <v>0</v>
      </c>
      <c r="R3244" s="168">
        <f>Q3244*H3244</f>
        <v>0</v>
      </c>
      <c r="S3244" s="168">
        <v>0</v>
      </c>
      <c r="T3244" s="169">
        <f>S3244*H3244</f>
        <v>0</v>
      </c>
      <c r="U3244" s="33"/>
      <c r="V3244" s="33"/>
      <c r="W3244" s="33"/>
      <c r="X3244" s="33"/>
      <c r="Y3244" s="33"/>
      <c r="Z3244" s="33"/>
      <c r="AA3244" s="33"/>
      <c r="AB3244" s="33"/>
      <c r="AC3244" s="33"/>
      <c r="AD3244" s="33"/>
      <c r="AE3244" s="33"/>
      <c r="AR3244" s="170" t="s">
        <v>241</v>
      </c>
      <c r="AT3244" s="170" t="s">
        <v>152</v>
      </c>
      <c r="AU3244" s="170" t="s">
        <v>157</v>
      </c>
      <c r="AY3244" s="18" t="s">
        <v>150</v>
      </c>
      <c r="BE3244" s="171">
        <f>IF(N3244="základná",J3244,0)</f>
        <v>0</v>
      </c>
      <c r="BF3244" s="171">
        <f>IF(N3244="znížená",J3244,0)</f>
        <v>0</v>
      </c>
      <c r="BG3244" s="171">
        <f>IF(N3244="zákl. prenesená",J3244,0)</f>
        <v>0</v>
      </c>
      <c r="BH3244" s="171">
        <f>IF(N3244="zníž. prenesená",J3244,0)</f>
        <v>0</v>
      </c>
      <c r="BI3244" s="171">
        <f>IF(N3244="nulová",J3244,0)</f>
        <v>0</v>
      </c>
      <c r="BJ3244" s="18" t="s">
        <v>157</v>
      </c>
      <c r="BK3244" s="172">
        <f>ROUND(I3244*H3244,3)</f>
        <v>0</v>
      </c>
      <c r="BL3244" s="18" t="s">
        <v>241</v>
      </c>
      <c r="BM3244" s="170" t="s">
        <v>4331</v>
      </c>
    </row>
    <row r="3245" spans="1:65" s="12" customFormat="1" ht="22.9" customHeight="1">
      <c r="B3245" s="145"/>
      <c r="D3245" s="146" t="s">
        <v>75</v>
      </c>
      <c r="E3245" s="156" t="s">
        <v>3983</v>
      </c>
      <c r="F3245" s="156" t="s">
        <v>4332</v>
      </c>
      <c r="I3245" s="148"/>
      <c r="J3245" s="157">
        <f>BK3245</f>
        <v>0</v>
      </c>
      <c r="L3245" s="145"/>
      <c r="M3245" s="150"/>
      <c r="N3245" s="151"/>
      <c r="O3245" s="151"/>
      <c r="P3245" s="152">
        <f>SUM(P3246:P3363)</f>
        <v>0</v>
      </c>
      <c r="Q3245" s="151"/>
      <c r="R3245" s="152">
        <f>SUM(R3246:R3363)</f>
        <v>12.578534449999999</v>
      </c>
      <c r="S3245" s="151"/>
      <c r="T3245" s="153">
        <f>SUM(T3246:T3363)</f>
        <v>0</v>
      </c>
      <c r="AR3245" s="146" t="s">
        <v>157</v>
      </c>
      <c r="AT3245" s="154" t="s">
        <v>75</v>
      </c>
      <c r="AU3245" s="154" t="s">
        <v>81</v>
      </c>
      <c r="AY3245" s="146" t="s">
        <v>150</v>
      </c>
      <c r="BK3245" s="155">
        <f>SUM(BK3246:BK3363)</f>
        <v>0</v>
      </c>
    </row>
    <row r="3246" spans="1:65" s="2" customFormat="1" ht="16.5" customHeight="1">
      <c r="A3246" s="33"/>
      <c r="B3246" s="158"/>
      <c r="C3246" s="159" t="s">
        <v>4333</v>
      </c>
      <c r="D3246" s="159" t="s">
        <v>152</v>
      </c>
      <c r="E3246" s="160" t="s">
        <v>4334</v>
      </c>
      <c r="F3246" s="161" t="s">
        <v>4335</v>
      </c>
      <c r="G3246" s="162" t="s">
        <v>459</v>
      </c>
      <c r="H3246" s="163">
        <v>625.09500000000003</v>
      </c>
      <c r="I3246" s="164"/>
      <c r="J3246" s="163">
        <f>ROUND(I3246*H3246,3)</f>
        <v>0</v>
      </c>
      <c r="K3246" s="165"/>
      <c r="L3246" s="34"/>
      <c r="M3246" s="166" t="s">
        <v>1</v>
      </c>
      <c r="N3246" s="167" t="s">
        <v>42</v>
      </c>
      <c r="O3246" s="59"/>
      <c r="P3246" s="168">
        <f>O3246*H3246</f>
        <v>0</v>
      </c>
      <c r="Q3246" s="168">
        <v>4.1000000000000003E-3</v>
      </c>
      <c r="R3246" s="168">
        <f>Q3246*H3246</f>
        <v>2.5628895000000003</v>
      </c>
      <c r="S3246" s="168">
        <v>0</v>
      </c>
      <c r="T3246" s="169">
        <f>S3246*H3246</f>
        <v>0</v>
      </c>
      <c r="U3246" s="33"/>
      <c r="V3246" s="33"/>
      <c r="W3246" s="33"/>
      <c r="X3246" s="33"/>
      <c r="Y3246" s="33"/>
      <c r="Z3246" s="33"/>
      <c r="AA3246" s="33"/>
      <c r="AB3246" s="33"/>
      <c r="AC3246" s="33"/>
      <c r="AD3246" s="33"/>
      <c r="AE3246" s="33"/>
      <c r="AR3246" s="170" t="s">
        <v>241</v>
      </c>
      <c r="AT3246" s="170" t="s">
        <v>152</v>
      </c>
      <c r="AU3246" s="170" t="s">
        <v>157</v>
      </c>
      <c r="AY3246" s="18" t="s">
        <v>150</v>
      </c>
      <c r="BE3246" s="171">
        <f>IF(N3246="základná",J3246,0)</f>
        <v>0</v>
      </c>
      <c r="BF3246" s="171">
        <f>IF(N3246="znížená",J3246,0)</f>
        <v>0</v>
      </c>
      <c r="BG3246" s="171">
        <f>IF(N3246="zákl. prenesená",J3246,0)</f>
        <v>0</v>
      </c>
      <c r="BH3246" s="171">
        <f>IF(N3246="zníž. prenesená",J3246,0)</f>
        <v>0</v>
      </c>
      <c r="BI3246" s="171">
        <f>IF(N3246="nulová",J3246,0)</f>
        <v>0</v>
      </c>
      <c r="BJ3246" s="18" t="s">
        <v>157</v>
      </c>
      <c r="BK3246" s="172">
        <f>ROUND(I3246*H3246,3)</f>
        <v>0</v>
      </c>
      <c r="BL3246" s="18" t="s">
        <v>241</v>
      </c>
      <c r="BM3246" s="170" t="s">
        <v>4336</v>
      </c>
    </row>
    <row r="3247" spans="1:65" s="13" customFormat="1" ht="11.25">
      <c r="B3247" s="173"/>
      <c r="D3247" s="174" t="s">
        <v>167</v>
      </c>
      <c r="E3247" s="175" t="s">
        <v>1</v>
      </c>
      <c r="F3247" s="176" t="s">
        <v>215</v>
      </c>
      <c r="H3247" s="175" t="s">
        <v>1</v>
      </c>
      <c r="I3247" s="177"/>
      <c r="L3247" s="173"/>
      <c r="M3247" s="178"/>
      <c r="N3247" s="179"/>
      <c r="O3247" s="179"/>
      <c r="P3247" s="179"/>
      <c r="Q3247" s="179"/>
      <c r="R3247" s="179"/>
      <c r="S3247" s="179"/>
      <c r="T3247" s="180"/>
      <c r="AT3247" s="175" t="s">
        <v>167</v>
      </c>
      <c r="AU3247" s="175" t="s">
        <v>157</v>
      </c>
      <c r="AV3247" s="13" t="s">
        <v>81</v>
      </c>
      <c r="AW3247" s="13" t="s">
        <v>30</v>
      </c>
      <c r="AX3247" s="13" t="s">
        <v>76</v>
      </c>
      <c r="AY3247" s="175" t="s">
        <v>150</v>
      </c>
    </row>
    <row r="3248" spans="1:65" s="13" customFormat="1" ht="11.25">
      <c r="B3248" s="173"/>
      <c r="D3248" s="174" t="s">
        <v>167</v>
      </c>
      <c r="E3248" s="175" t="s">
        <v>1</v>
      </c>
      <c r="F3248" s="176" t="s">
        <v>4337</v>
      </c>
      <c r="H3248" s="175" t="s">
        <v>1</v>
      </c>
      <c r="I3248" s="177"/>
      <c r="L3248" s="173"/>
      <c r="M3248" s="178"/>
      <c r="N3248" s="179"/>
      <c r="O3248" s="179"/>
      <c r="P3248" s="179"/>
      <c r="Q3248" s="179"/>
      <c r="R3248" s="179"/>
      <c r="S3248" s="179"/>
      <c r="T3248" s="180"/>
      <c r="AT3248" s="175" t="s">
        <v>167</v>
      </c>
      <c r="AU3248" s="175" t="s">
        <v>157</v>
      </c>
      <c r="AV3248" s="13" t="s">
        <v>81</v>
      </c>
      <c r="AW3248" s="13" t="s">
        <v>30</v>
      </c>
      <c r="AX3248" s="13" t="s">
        <v>76</v>
      </c>
      <c r="AY3248" s="175" t="s">
        <v>150</v>
      </c>
    </row>
    <row r="3249" spans="2:51" s="14" customFormat="1" ht="11.25">
      <c r="B3249" s="181"/>
      <c r="D3249" s="174" t="s">
        <v>167</v>
      </c>
      <c r="E3249" s="182" t="s">
        <v>1</v>
      </c>
      <c r="F3249" s="183" t="s">
        <v>4338</v>
      </c>
      <c r="H3249" s="184">
        <v>9.9</v>
      </c>
      <c r="I3249" s="185"/>
      <c r="L3249" s="181"/>
      <c r="M3249" s="186"/>
      <c r="N3249" s="187"/>
      <c r="O3249" s="187"/>
      <c r="P3249" s="187"/>
      <c r="Q3249" s="187"/>
      <c r="R3249" s="187"/>
      <c r="S3249" s="187"/>
      <c r="T3249" s="188"/>
      <c r="AT3249" s="182" t="s">
        <v>167</v>
      </c>
      <c r="AU3249" s="182" t="s">
        <v>157</v>
      </c>
      <c r="AV3249" s="14" t="s">
        <v>157</v>
      </c>
      <c r="AW3249" s="14" t="s">
        <v>30</v>
      </c>
      <c r="AX3249" s="14" t="s">
        <v>76</v>
      </c>
      <c r="AY3249" s="182" t="s">
        <v>150</v>
      </c>
    </row>
    <row r="3250" spans="2:51" s="13" customFormat="1" ht="11.25">
      <c r="B3250" s="173"/>
      <c r="D3250" s="174" t="s">
        <v>167</v>
      </c>
      <c r="E3250" s="175" t="s">
        <v>1</v>
      </c>
      <c r="F3250" s="176" t="s">
        <v>854</v>
      </c>
      <c r="H3250" s="175" t="s">
        <v>1</v>
      </c>
      <c r="I3250" s="177"/>
      <c r="L3250" s="173"/>
      <c r="M3250" s="178"/>
      <c r="N3250" s="179"/>
      <c r="O3250" s="179"/>
      <c r="P3250" s="179"/>
      <c r="Q3250" s="179"/>
      <c r="R3250" s="179"/>
      <c r="S3250" s="179"/>
      <c r="T3250" s="180"/>
      <c r="AT3250" s="175" t="s">
        <v>167</v>
      </c>
      <c r="AU3250" s="175" t="s">
        <v>157</v>
      </c>
      <c r="AV3250" s="13" t="s">
        <v>81</v>
      </c>
      <c r="AW3250" s="13" t="s">
        <v>30</v>
      </c>
      <c r="AX3250" s="13" t="s">
        <v>76</v>
      </c>
      <c r="AY3250" s="175" t="s">
        <v>150</v>
      </c>
    </row>
    <row r="3251" spans="2:51" s="14" customFormat="1" ht="11.25">
      <c r="B3251" s="181"/>
      <c r="D3251" s="174" t="s">
        <v>167</v>
      </c>
      <c r="E3251" s="182" t="s">
        <v>1</v>
      </c>
      <c r="F3251" s="183" t="s">
        <v>4339</v>
      </c>
      <c r="H3251" s="184">
        <v>11.3</v>
      </c>
      <c r="I3251" s="185"/>
      <c r="L3251" s="181"/>
      <c r="M3251" s="186"/>
      <c r="N3251" s="187"/>
      <c r="O3251" s="187"/>
      <c r="P3251" s="187"/>
      <c r="Q3251" s="187"/>
      <c r="R3251" s="187"/>
      <c r="S3251" s="187"/>
      <c r="T3251" s="188"/>
      <c r="AT3251" s="182" t="s">
        <v>167</v>
      </c>
      <c r="AU3251" s="182" t="s">
        <v>157</v>
      </c>
      <c r="AV3251" s="14" t="s">
        <v>157</v>
      </c>
      <c r="AW3251" s="14" t="s">
        <v>30</v>
      </c>
      <c r="AX3251" s="14" t="s">
        <v>76</v>
      </c>
      <c r="AY3251" s="182" t="s">
        <v>150</v>
      </c>
    </row>
    <row r="3252" spans="2:51" s="13" customFormat="1" ht="11.25">
      <c r="B3252" s="173"/>
      <c r="D3252" s="174" t="s">
        <v>167</v>
      </c>
      <c r="E3252" s="175" t="s">
        <v>1</v>
      </c>
      <c r="F3252" s="176" t="s">
        <v>936</v>
      </c>
      <c r="H3252" s="175" t="s">
        <v>1</v>
      </c>
      <c r="I3252" s="177"/>
      <c r="L3252" s="173"/>
      <c r="M3252" s="178"/>
      <c r="N3252" s="179"/>
      <c r="O3252" s="179"/>
      <c r="P3252" s="179"/>
      <c r="Q3252" s="179"/>
      <c r="R3252" s="179"/>
      <c r="S3252" s="179"/>
      <c r="T3252" s="180"/>
      <c r="AT3252" s="175" t="s">
        <v>167</v>
      </c>
      <c r="AU3252" s="175" t="s">
        <v>157</v>
      </c>
      <c r="AV3252" s="13" t="s">
        <v>81</v>
      </c>
      <c r="AW3252" s="13" t="s">
        <v>30</v>
      </c>
      <c r="AX3252" s="13" t="s">
        <v>76</v>
      </c>
      <c r="AY3252" s="175" t="s">
        <v>150</v>
      </c>
    </row>
    <row r="3253" spans="2:51" s="14" customFormat="1" ht="11.25">
      <c r="B3253" s="181"/>
      <c r="D3253" s="174" t="s">
        <v>167</v>
      </c>
      <c r="E3253" s="182" t="s">
        <v>1</v>
      </c>
      <c r="F3253" s="183" t="s">
        <v>4340</v>
      </c>
      <c r="H3253" s="184">
        <v>21.05</v>
      </c>
      <c r="I3253" s="185"/>
      <c r="L3253" s="181"/>
      <c r="M3253" s="186"/>
      <c r="N3253" s="187"/>
      <c r="O3253" s="187"/>
      <c r="P3253" s="187"/>
      <c r="Q3253" s="187"/>
      <c r="R3253" s="187"/>
      <c r="S3253" s="187"/>
      <c r="T3253" s="188"/>
      <c r="AT3253" s="182" t="s">
        <v>167</v>
      </c>
      <c r="AU3253" s="182" t="s">
        <v>157</v>
      </c>
      <c r="AV3253" s="14" t="s">
        <v>157</v>
      </c>
      <c r="AW3253" s="14" t="s">
        <v>30</v>
      </c>
      <c r="AX3253" s="14" t="s">
        <v>76</v>
      </c>
      <c r="AY3253" s="182" t="s">
        <v>150</v>
      </c>
    </row>
    <row r="3254" spans="2:51" s="13" customFormat="1" ht="11.25">
      <c r="B3254" s="173"/>
      <c r="D3254" s="174" t="s">
        <v>167</v>
      </c>
      <c r="E3254" s="175" t="s">
        <v>1</v>
      </c>
      <c r="F3254" s="176" t="s">
        <v>4341</v>
      </c>
      <c r="H3254" s="175" t="s">
        <v>1</v>
      </c>
      <c r="I3254" s="177"/>
      <c r="L3254" s="173"/>
      <c r="M3254" s="178"/>
      <c r="N3254" s="179"/>
      <c r="O3254" s="179"/>
      <c r="P3254" s="179"/>
      <c r="Q3254" s="179"/>
      <c r="R3254" s="179"/>
      <c r="S3254" s="179"/>
      <c r="T3254" s="180"/>
      <c r="AT3254" s="175" t="s">
        <v>167</v>
      </c>
      <c r="AU3254" s="175" t="s">
        <v>157</v>
      </c>
      <c r="AV3254" s="13" t="s">
        <v>81</v>
      </c>
      <c r="AW3254" s="13" t="s">
        <v>30</v>
      </c>
      <c r="AX3254" s="13" t="s">
        <v>76</v>
      </c>
      <c r="AY3254" s="175" t="s">
        <v>150</v>
      </c>
    </row>
    <row r="3255" spans="2:51" s="14" customFormat="1" ht="11.25">
      <c r="B3255" s="181"/>
      <c r="D3255" s="174" t="s">
        <v>167</v>
      </c>
      <c r="E3255" s="182" t="s">
        <v>1</v>
      </c>
      <c r="F3255" s="183" t="s">
        <v>4342</v>
      </c>
      <c r="H3255" s="184">
        <v>15.8</v>
      </c>
      <c r="I3255" s="185"/>
      <c r="L3255" s="181"/>
      <c r="M3255" s="186"/>
      <c r="N3255" s="187"/>
      <c r="O3255" s="187"/>
      <c r="P3255" s="187"/>
      <c r="Q3255" s="187"/>
      <c r="R3255" s="187"/>
      <c r="S3255" s="187"/>
      <c r="T3255" s="188"/>
      <c r="AT3255" s="182" t="s">
        <v>167</v>
      </c>
      <c r="AU3255" s="182" t="s">
        <v>157</v>
      </c>
      <c r="AV3255" s="14" t="s">
        <v>157</v>
      </c>
      <c r="AW3255" s="14" t="s">
        <v>30</v>
      </c>
      <c r="AX3255" s="14" t="s">
        <v>76</v>
      </c>
      <c r="AY3255" s="182" t="s">
        <v>150</v>
      </c>
    </row>
    <row r="3256" spans="2:51" s="13" customFormat="1" ht="11.25">
      <c r="B3256" s="173"/>
      <c r="D3256" s="174" t="s">
        <v>167</v>
      </c>
      <c r="E3256" s="175" t="s">
        <v>1</v>
      </c>
      <c r="F3256" s="176" t="s">
        <v>937</v>
      </c>
      <c r="H3256" s="175" t="s">
        <v>1</v>
      </c>
      <c r="I3256" s="177"/>
      <c r="L3256" s="173"/>
      <c r="M3256" s="178"/>
      <c r="N3256" s="179"/>
      <c r="O3256" s="179"/>
      <c r="P3256" s="179"/>
      <c r="Q3256" s="179"/>
      <c r="R3256" s="179"/>
      <c r="S3256" s="179"/>
      <c r="T3256" s="180"/>
      <c r="AT3256" s="175" t="s">
        <v>167</v>
      </c>
      <c r="AU3256" s="175" t="s">
        <v>157</v>
      </c>
      <c r="AV3256" s="13" t="s">
        <v>81</v>
      </c>
      <c r="AW3256" s="13" t="s">
        <v>30</v>
      </c>
      <c r="AX3256" s="13" t="s">
        <v>76</v>
      </c>
      <c r="AY3256" s="175" t="s">
        <v>150</v>
      </c>
    </row>
    <row r="3257" spans="2:51" s="14" customFormat="1" ht="11.25">
      <c r="B3257" s="181"/>
      <c r="D3257" s="174" t="s">
        <v>167</v>
      </c>
      <c r="E3257" s="182" t="s">
        <v>1</v>
      </c>
      <c r="F3257" s="183" t="s">
        <v>4343</v>
      </c>
      <c r="H3257" s="184">
        <v>7.1</v>
      </c>
      <c r="I3257" s="185"/>
      <c r="L3257" s="181"/>
      <c r="M3257" s="186"/>
      <c r="N3257" s="187"/>
      <c r="O3257" s="187"/>
      <c r="P3257" s="187"/>
      <c r="Q3257" s="187"/>
      <c r="R3257" s="187"/>
      <c r="S3257" s="187"/>
      <c r="T3257" s="188"/>
      <c r="AT3257" s="182" t="s">
        <v>167</v>
      </c>
      <c r="AU3257" s="182" t="s">
        <v>157</v>
      </c>
      <c r="AV3257" s="14" t="s">
        <v>157</v>
      </c>
      <c r="AW3257" s="14" t="s">
        <v>30</v>
      </c>
      <c r="AX3257" s="14" t="s">
        <v>76</v>
      </c>
      <c r="AY3257" s="182" t="s">
        <v>150</v>
      </c>
    </row>
    <row r="3258" spans="2:51" s="13" customFormat="1" ht="11.25">
      <c r="B3258" s="173"/>
      <c r="D3258" s="174" t="s">
        <v>167</v>
      </c>
      <c r="E3258" s="175" t="s">
        <v>1</v>
      </c>
      <c r="F3258" s="176" t="s">
        <v>939</v>
      </c>
      <c r="H3258" s="175" t="s">
        <v>1</v>
      </c>
      <c r="I3258" s="177"/>
      <c r="L3258" s="173"/>
      <c r="M3258" s="178"/>
      <c r="N3258" s="179"/>
      <c r="O3258" s="179"/>
      <c r="P3258" s="179"/>
      <c r="Q3258" s="179"/>
      <c r="R3258" s="179"/>
      <c r="S3258" s="179"/>
      <c r="T3258" s="180"/>
      <c r="AT3258" s="175" t="s">
        <v>167</v>
      </c>
      <c r="AU3258" s="175" t="s">
        <v>157</v>
      </c>
      <c r="AV3258" s="13" t="s">
        <v>81</v>
      </c>
      <c r="AW3258" s="13" t="s">
        <v>30</v>
      </c>
      <c r="AX3258" s="13" t="s">
        <v>76</v>
      </c>
      <c r="AY3258" s="175" t="s">
        <v>150</v>
      </c>
    </row>
    <row r="3259" spans="2:51" s="14" customFormat="1" ht="11.25">
      <c r="B3259" s="181"/>
      <c r="D3259" s="174" t="s">
        <v>167</v>
      </c>
      <c r="E3259" s="182" t="s">
        <v>1</v>
      </c>
      <c r="F3259" s="183" t="s">
        <v>4343</v>
      </c>
      <c r="H3259" s="184">
        <v>7.1</v>
      </c>
      <c r="I3259" s="185"/>
      <c r="L3259" s="181"/>
      <c r="M3259" s="186"/>
      <c r="N3259" s="187"/>
      <c r="O3259" s="187"/>
      <c r="P3259" s="187"/>
      <c r="Q3259" s="187"/>
      <c r="R3259" s="187"/>
      <c r="S3259" s="187"/>
      <c r="T3259" s="188"/>
      <c r="AT3259" s="182" t="s">
        <v>167</v>
      </c>
      <c r="AU3259" s="182" t="s">
        <v>157</v>
      </c>
      <c r="AV3259" s="14" t="s">
        <v>157</v>
      </c>
      <c r="AW3259" s="14" t="s">
        <v>30</v>
      </c>
      <c r="AX3259" s="14" t="s">
        <v>76</v>
      </c>
      <c r="AY3259" s="182" t="s">
        <v>150</v>
      </c>
    </row>
    <row r="3260" spans="2:51" s="13" customFormat="1" ht="11.25">
      <c r="B3260" s="173"/>
      <c r="D3260" s="174" t="s">
        <v>167</v>
      </c>
      <c r="E3260" s="175" t="s">
        <v>1</v>
      </c>
      <c r="F3260" s="176" t="s">
        <v>941</v>
      </c>
      <c r="H3260" s="175" t="s">
        <v>1</v>
      </c>
      <c r="I3260" s="177"/>
      <c r="L3260" s="173"/>
      <c r="M3260" s="178"/>
      <c r="N3260" s="179"/>
      <c r="O3260" s="179"/>
      <c r="P3260" s="179"/>
      <c r="Q3260" s="179"/>
      <c r="R3260" s="179"/>
      <c r="S3260" s="179"/>
      <c r="T3260" s="180"/>
      <c r="AT3260" s="175" t="s">
        <v>167</v>
      </c>
      <c r="AU3260" s="175" t="s">
        <v>157</v>
      </c>
      <c r="AV3260" s="13" t="s">
        <v>81</v>
      </c>
      <c r="AW3260" s="13" t="s">
        <v>30</v>
      </c>
      <c r="AX3260" s="13" t="s">
        <v>76</v>
      </c>
      <c r="AY3260" s="175" t="s">
        <v>150</v>
      </c>
    </row>
    <row r="3261" spans="2:51" s="14" customFormat="1" ht="11.25">
      <c r="B3261" s="181"/>
      <c r="D3261" s="174" t="s">
        <v>167</v>
      </c>
      <c r="E3261" s="182" t="s">
        <v>1</v>
      </c>
      <c r="F3261" s="183" t="s">
        <v>4344</v>
      </c>
      <c r="H3261" s="184">
        <v>8.4499999999999993</v>
      </c>
      <c r="I3261" s="185"/>
      <c r="L3261" s="181"/>
      <c r="M3261" s="186"/>
      <c r="N3261" s="187"/>
      <c r="O3261" s="187"/>
      <c r="P3261" s="187"/>
      <c r="Q3261" s="187"/>
      <c r="R3261" s="187"/>
      <c r="S3261" s="187"/>
      <c r="T3261" s="188"/>
      <c r="AT3261" s="182" t="s">
        <v>167</v>
      </c>
      <c r="AU3261" s="182" t="s">
        <v>157</v>
      </c>
      <c r="AV3261" s="14" t="s">
        <v>157</v>
      </c>
      <c r="AW3261" s="14" t="s">
        <v>30</v>
      </c>
      <c r="AX3261" s="14" t="s">
        <v>76</v>
      </c>
      <c r="AY3261" s="182" t="s">
        <v>150</v>
      </c>
    </row>
    <row r="3262" spans="2:51" s="13" customFormat="1" ht="11.25">
      <c r="B3262" s="173"/>
      <c r="D3262" s="174" t="s">
        <v>167</v>
      </c>
      <c r="E3262" s="175" t="s">
        <v>1</v>
      </c>
      <c r="F3262" s="176" t="s">
        <v>943</v>
      </c>
      <c r="H3262" s="175" t="s">
        <v>1</v>
      </c>
      <c r="I3262" s="177"/>
      <c r="L3262" s="173"/>
      <c r="M3262" s="178"/>
      <c r="N3262" s="179"/>
      <c r="O3262" s="179"/>
      <c r="P3262" s="179"/>
      <c r="Q3262" s="179"/>
      <c r="R3262" s="179"/>
      <c r="S3262" s="179"/>
      <c r="T3262" s="180"/>
      <c r="AT3262" s="175" t="s">
        <v>167</v>
      </c>
      <c r="AU3262" s="175" t="s">
        <v>157</v>
      </c>
      <c r="AV3262" s="13" t="s">
        <v>81</v>
      </c>
      <c r="AW3262" s="13" t="s">
        <v>30</v>
      </c>
      <c r="AX3262" s="13" t="s">
        <v>76</v>
      </c>
      <c r="AY3262" s="175" t="s">
        <v>150</v>
      </c>
    </row>
    <row r="3263" spans="2:51" s="14" customFormat="1" ht="11.25">
      <c r="B3263" s="181"/>
      <c r="D3263" s="174" t="s">
        <v>167</v>
      </c>
      <c r="E3263" s="182" t="s">
        <v>1</v>
      </c>
      <c r="F3263" s="183" t="s">
        <v>4344</v>
      </c>
      <c r="H3263" s="184">
        <v>8.4499999999999993</v>
      </c>
      <c r="I3263" s="185"/>
      <c r="L3263" s="181"/>
      <c r="M3263" s="186"/>
      <c r="N3263" s="187"/>
      <c r="O3263" s="187"/>
      <c r="P3263" s="187"/>
      <c r="Q3263" s="187"/>
      <c r="R3263" s="187"/>
      <c r="S3263" s="187"/>
      <c r="T3263" s="188"/>
      <c r="AT3263" s="182" t="s">
        <v>167</v>
      </c>
      <c r="AU3263" s="182" t="s">
        <v>157</v>
      </c>
      <c r="AV3263" s="14" t="s">
        <v>157</v>
      </c>
      <c r="AW3263" s="14" t="s">
        <v>30</v>
      </c>
      <c r="AX3263" s="14" t="s">
        <v>76</v>
      </c>
      <c r="AY3263" s="182" t="s">
        <v>150</v>
      </c>
    </row>
    <row r="3264" spans="2:51" s="13" customFormat="1" ht="11.25">
      <c r="B3264" s="173"/>
      <c r="D3264" s="174" t="s">
        <v>167</v>
      </c>
      <c r="E3264" s="175" t="s">
        <v>1</v>
      </c>
      <c r="F3264" s="176" t="s">
        <v>880</v>
      </c>
      <c r="H3264" s="175" t="s">
        <v>1</v>
      </c>
      <c r="I3264" s="177"/>
      <c r="L3264" s="173"/>
      <c r="M3264" s="178"/>
      <c r="N3264" s="179"/>
      <c r="O3264" s="179"/>
      <c r="P3264" s="179"/>
      <c r="Q3264" s="179"/>
      <c r="R3264" s="179"/>
      <c r="S3264" s="179"/>
      <c r="T3264" s="180"/>
      <c r="AT3264" s="175" t="s">
        <v>167</v>
      </c>
      <c r="AU3264" s="175" t="s">
        <v>157</v>
      </c>
      <c r="AV3264" s="13" t="s">
        <v>81</v>
      </c>
      <c r="AW3264" s="13" t="s">
        <v>30</v>
      </c>
      <c r="AX3264" s="13" t="s">
        <v>76</v>
      </c>
      <c r="AY3264" s="175" t="s">
        <v>150</v>
      </c>
    </row>
    <row r="3265" spans="2:51" s="14" customFormat="1" ht="11.25">
      <c r="B3265" s="181"/>
      <c r="D3265" s="174" t="s">
        <v>167</v>
      </c>
      <c r="E3265" s="182" t="s">
        <v>1</v>
      </c>
      <c r="F3265" s="183" t="s">
        <v>4345</v>
      </c>
      <c r="H3265" s="184">
        <v>11.6</v>
      </c>
      <c r="I3265" s="185"/>
      <c r="L3265" s="181"/>
      <c r="M3265" s="186"/>
      <c r="N3265" s="187"/>
      <c r="O3265" s="187"/>
      <c r="P3265" s="187"/>
      <c r="Q3265" s="187"/>
      <c r="R3265" s="187"/>
      <c r="S3265" s="187"/>
      <c r="T3265" s="188"/>
      <c r="AT3265" s="182" t="s">
        <v>167</v>
      </c>
      <c r="AU3265" s="182" t="s">
        <v>157</v>
      </c>
      <c r="AV3265" s="14" t="s">
        <v>157</v>
      </c>
      <c r="AW3265" s="14" t="s">
        <v>30</v>
      </c>
      <c r="AX3265" s="14" t="s">
        <v>76</v>
      </c>
      <c r="AY3265" s="182" t="s">
        <v>150</v>
      </c>
    </row>
    <row r="3266" spans="2:51" s="13" customFormat="1" ht="11.25">
      <c r="B3266" s="173"/>
      <c r="D3266" s="174" t="s">
        <v>167</v>
      </c>
      <c r="E3266" s="175" t="s">
        <v>1</v>
      </c>
      <c r="F3266" s="176" t="s">
        <v>946</v>
      </c>
      <c r="H3266" s="175" t="s">
        <v>1</v>
      </c>
      <c r="I3266" s="177"/>
      <c r="L3266" s="173"/>
      <c r="M3266" s="178"/>
      <c r="N3266" s="179"/>
      <c r="O3266" s="179"/>
      <c r="P3266" s="179"/>
      <c r="Q3266" s="179"/>
      <c r="R3266" s="179"/>
      <c r="S3266" s="179"/>
      <c r="T3266" s="180"/>
      <c r="AT3266" s="175" t="s">
        <v>167</v>
      </c>
      <c r="AU3266" s="175" t="s">
        <v>157</v>
      </c>
      <c r="AV3266" s="13" t="s">
        <v>81</v>
      </c>
      <c r="AW3266" s="13" t="s">
        <v>30</v>
      </c>
      <c r="AX3266" s="13" t="s">
        <v>76</v>
      </c>
      <c r="AY3266" s="175" t="s">
        <v>150</v>
      </c>
    </row>
    <row r="3267" spans="2:51" s="14" customFormat="1" ht="11.25">
      <c r="B3267" s="181"/>
      <c r="D3267" s="174" t="s">
        <v>167</v>
      </c>
      <c r="E3267" s="182" t="s">
        <v>1</v>
      </c>
      <c r="F3267" s="183" t="s">
        <v>4346</v>
      </c>
      <c r="H3267" s="184">
        <v>9.65</v>
      </c>
      <c r="I3267" s="185"/>
      <c r="L3267" s="181"/>
      <c r="M3267" s="186"/>
      <c r="N3267" s="187"/>
      <c r="O3267" s="187"/>
      <c r="P3267" s="187"/>
      <c r="Q3267" s="187"/>
      <c r="R3267" s="187"/>
      <c r="S3267" s="187"/>
      <c r="T3267" s="188"/>
      <c r="AT3267" s="182" t="s">
        <v>167</v>
      </c>
      <c r="AU3267" s="182" t="s">
        <v>157</v>
      </c>
      <c r="AV3267" s="14" t="s">
        <v>157</v>
      </c>
      <c r="AW3267" s="14" t="s">
        <v>30</v>
      </c>
      <c r="AX3267" s="14" t="s">
        <v>76</v>
      </c>
      <c r="AY3267" s="182" t="s">
        <v>150</v>
      </c>
    </row>
    <row r="3268" spans="2:51" s="13" customFormat="1" ht="11.25">
      <c r="B3268" s="173"/>
      <c r="D3268" s="174" t="s">
        <v>167</v>
      </c>
      <c r="E3268" s="175" t="s">
        <v>1</v>
      </c>
      <c r="F3268" s="176" t="s">
        <v>4347</v>
      </c>
      <c r="H3268" s="175" t="s">
        <v>1</v>
      </c>
      <c r="I3268" s="177"/>
      <c r="L3268" s="173"/>
      <c r="M3268" s="178"/>
      <c r="N3268" s="179"/>
      <c r="O3268" s="179"/>
      <c r="P3268" s="179"/>
      <c r="Q3268" s="179"/>
      <c r="R3268" s="179"/>
      <c r="S3268" s="179"/>
      <c r="T3268" s="180"/>
      <c r="AT3268" s="175" t="s">
        <v>167</v>
      </c>
      <c r="AU3268" s="175" t="s">
        <v>157</v>
      </c>
      <c r="AV3268" s="13" t="s">
        <v>81</v>
      </c>
      <c r="AW3268" s="13" t="s">
        <v>30</v>
      </c>
      <c r="AX3268" s="13" t="s">
        <v>76</v>
      </c>
      <c r="AY3268" s="175" t="s">
        <v>150</v>
      </c>
    </row>
    <row r="3269" spans="2:51" s="14" customFormat="1" ht="11.25">
      <c r="B3269" s="181"/>
      <c r="D3269" s="174" t="s">
        <v>167</v>
      </c>
      <c r="E3269" s="182" t="s">
        <v>1</v>
      </c>
      <c r="F3269" s="183" t="s">
        <v>4348</v>
      </c>
      <c r="H3269" s="184">
        <v>9.6</v>
      </c>
      <c r="I3269" s="185"/>
      <c r="L3269" s="181"/>
      <c r="M3269" s="186"/>
      <c r="N3269" s="187"/>
      <c r="O3269" s="187"/>
      <c r="P3269" s="187"/>
      <c r="Q3269" s="187"/>
      <c r="R3269" s="187"/>
      <c r="S3269" s="187"/>
      <c r="T3269" s="188"/>
      <c r="AT3269" s="182" t="s">
        <v>167</v>
      </c>
      <c r="AU3269" s="182" t="s">
        <v>157</v>
      </c>
      <c r="AV3269" s="14" t="s">
        <v>157</v>
      </c>
      <c r="AW3269" s="14" t="s">
        <v>30</v>
      </c>
      <c r="AX3269" s="14" t="s">
        <v>76</v>
      </c>
      <c r="AY3269" s="182" t="s">
        <v>150</v>
      </c>
    </row>
    <row r="3270" spans="2:51" s="13" customFormat="1" ht="11.25">
      <c r="B3270" s="173"/>
      <c r="D3270" s="174" t="s">
        <v>167</v>
      </c>
      <c r="E3270" s="175" t="s">
        <v>1</v>
      </c>
      <c r="F3270" s="176" t="s">
        <v>4349</v>
      </c>
      <c r="H3270" s="175" t="s">
        <v>1</v>
      </c>
      <c r="I3270" s="177"/>
      <c r="L3270" s="173"/>
      <c r="M3270" s="178"/>
      <c r="N3270" s="179"/>
      <c r="O3270" s="179"/>
      <c r="P3270" s="179"/>
      <c r="Q3270" s="179"/>
      <c r="R3270" s="179"/>
      <c r="S3270" s="179"/>
      <c r="T3270" s="180"/>
      <c r="AT3270" s="175" t="s">
        <v>167</v>
      </c>
      <c r="AU3270" s="175" t="s">
        <v>157</v>
      </c>
      <c r="AV3270" s="13" t="s">
        <v>81</v>
      </c>
      <c r="AW3270" s="13" t="s">
        <v>30</v>
      </c>
      <c r="AX3270" s="13" t="s">
        <v>76</v>
      </c>
      <c r="AY3270" s="175" t="s">
        <v>150</v>
      </c>
    </row>
    <row r="3271" spans="2:51" s="14" customFormat="1" ht="11.25">
      <c r="B3271" s="181"/>
      <c r="D3271" s="174" t="s">
        <v>167</v>
      </c>
      <c r="E3271" s="182" t="s">
        <v>1</v>
      </c>
      <c r="F3271" s="183" t="s">
        <v>4350</v>
      </c>
      <c r="H3271" s="184">
        <v>9.25</v>
      </c>
      <c r="I3271" s="185"/>
      <c r="L3271" s="181"/>
      <c r="M3271" s="186"/>
      <c r="N3271" s="187"/>
      <c r="O3271" s="187"/>
      <c r="P3271" s="187"/>
      <c r="Q3271" s="187"/>
      <c r="R3271" s="187"/>
      <c r="S3271" s="187"/>
      <c r="T3271" s="188"/>
      <c r="AT3271" s="182" t="s">
        <v>167</v>
      </c>
      <c r="AU3271" s="182" t="s">
        <v>157</v>
      </c>
      <c r="AV3271" s="14" t="s">
        <v>157</v>
      </c>
      <c r="AW3271" s="14" t="s">
        <v>30</v>
      </c>
      <c r="AX3271" s="14" t="s">
        <v>76</v>
      </c>
      <c r="AY3271" s="182" t="s">
        <v>150</v>
      </c>
    </row>
    <row r="3272" spans="2:51" s="13" customFormat="1" ht="11.25">
      <c r="B3272" s="173"/>
      <c r="D3272" s="174" t="s">
        <v>167</v>
      </c>
      <c r="E3272" s="175" t="s">
        <v>1</v>
      </c>
      <c r="F3272" s="176" t="s">
        <v>4351</v>
      </c>
      <c r="H3272" s="175" t="s">
        <v>1</v>
      </c>
      <c r="I3272" s="177"/>
      <c r="L3272" s="173"/>
      <c r="M3272" s="178"/>
      <c r="N3272" s="179"/>
      <c r="O3272" s="179"/>
      <c r="P3272" s="179"/>
      <c r="Q3272" s="179"/>
      <c r="R3272" s="179"/>
      <c r="S3272" s="179"/>
      <c r="T3272" s="180"/>
      <c r="AT3272" s="175" t="s">
        <v>167</v>
      </c>
      <c r="AU3272" s="175" t="s">
        <v>157</v>
      </c>
      <c r="AV3272" s="13" t="s">
        <v>81</v>
      </c>
      <c r="AW3272" s="13" t="s">
        <v>30</v>
      </c>
      <c r="AX3272" s="13" t="s">
        <v>76</v>
      </c>
      <c r="AY3272" s="175" t="s">
        <v>150</v>
      </c>
    </row>
    <row r="3273" spans="2:51" s="14" customFormat="1" ht="11.25">
      <c r="B3273" s="181"/>
      <c r="D3273" s="174" t="s">
        <v>167</v>
      </c>
      <c r="E3273" s="182" t="s">
        <v>1</v>
      </c>
      <c r="F3273" s="183" t="s">
        <v>4352</v>
      </c>
      <c r="H3273" s="184">
        <v>8.6999999999999993</v>
      </c>
      <c r="I3273" s="185"/>
      <c r="L3273" s="181"/>
      <c r="M3273" s="186"/>
      <c r="N3273" s="187"/>
      <c r="O3273" s="187"/>
      <c r="P3273" s="187"/>
      <c r="Q3273" s="187"/>
      <c r="R3273" s="187"/>
      <c r="S3273" s="187"/>
      <c r="T3273" s="188"/>
      <c r="AT3273" s="182" t="s">
        <v>167</v>
      </c>
      <c r="AU3273" s="182" t="s">
        <v>157</v>
      </c>
      <c r="AV3273" s="14" t="s">
        <v>157</v>
      </c>
      <c r="AW3273" s="14" t="s">
        <v>30</v>
      </c>
      <c r="AX3273" s="14" t="s">
        <v>76</v>
      </c>
      <c r="AY3273" s="182" t="s">
        <v>150</v>
      </c>
    </row>
    <row r="3274" spans="2:51" s="13" customFormat="1" ht="11.25">
      <c r="B3274" s="173"/>
      <c r="D3274" s="174" t="s">
        <v>167</v>
      </c>
      <c r="E3274" s="175" t="s">
        <v>1</v>
      </c>
      <c r="F3274" s="176" t="s">
        <v>4353</v>
      </c>
      <c r="H3274" s="175" t="s">
        <v>1</v>
      </c>
      <c r="I3274" s="177"/>
      <c r="L3274" s="173"/>
      <c r="M3274" s="178"/>
      <c r="N3274" s="179"/>
      <c r="O3274" s="179"/>
      <c r="P3274" s="179"/>
      <c r="Q3274" s="179"/>
      <c r="R3274" s="179"/>
      <c r="S3274" s="179"/>
      <c r="T3274" s="180"/>
      <c r="AT3274" s="175" t="s">
        <v>167</v>
      </c>
      <c r="AU3274" s="175" t="s">
        <v>157</v>
      </c>
      <c r="AV3274" s="13" t="s">
        <v>81</v>
      </c>
      <c r="AW3274" s="13" t="s">
        <v>30</v>
      </c>
      <c r="AX3274" s="13" t="s">
        <v>76</v>
      </c>
      <c r="AY3274" s="175" t="s">
        <v>150</v>
      </c>
    </row>
    <row r="3275" spans="2:51" s="14" customFormat="1" ht="11.25">
      <c r="B3275" s="181"/>
      <c r="D3275" s="174" t="s">
        <v>167</v>
      </c>
      <c r="E3275" s="182" t="s">
        <v>1</v>
      </c>
      <c r="F3275" s="183" t="s">
        <v>4354</v>
      </c>
      <c r="H3275" s="184">
        <v>26.9</v>
      </c>
      <c r="I3275" s="185"/>
      <c r="L3275" s="181"/>
      <c r="M3275" s="186"/>
      <c r="N3275" s="187"/>
      <c r="O3275" s="187"/>
      <c r="P3275" s="187"/>
      <c r="Q3275" s="187"/>
      <c r="R3275" s="187"/>
      <c r="S3275" s="187"/>
      <c r="T3275" s="188"/>
      <c r="AT3275" s="182" t="s">
        <v>167</v>
      </c>
      <c r="AU3275" s="182" t="s">
        <v>157</v>
      </c>
      <c r="AV3275" s="14" t="s">
        <v>157</v>
      </c>
      <c r="AW3275" s="14" t="s">
        <v>30</v>
      </c>
      <c r="AX3275" s="14" t="s">
        <v>76</v>
      </c>
      <c r="AY3275" s="182" t="s">
        <v>150</v>
      </c>
    </row>
    <row r="3276" spans="2:51" s="13" customFormat="1" ht="11.25">
      <c r="B3276" s="173"/>
      <c r="D3276" s="174" t="s">
        <v>167</v>
      </c>
      <c r="E3276" s="175" t="s">
        <v>1</v>
      </c>
      <c r="F3276" s="176" t="s">
        <v>439</v>
      </c>
      <c r="H3276" s="175" t="s">
        <v>1</v>
      </c>
      <c r="I3276" s="177"/>
      <c r="L3276" s="173"/>
      <c r="M3276" s="178"/>
      <c r="N3276" s="179"/>
      <c r="O3276" s="179"/>
      <c r="P3276" s="179"/>
      <c r="Q3276" s="179"/>
      <c r="R3276" s="179"/>
      <c r="S3276" s="179"/>
      <c r="T3276" s="180"/>
      <c r="AT3276" s="175" t="s">
        <v>167</v>
      </c>
      <c r="AU3276" s="175" t="s">
        <v>157</v>
      </c>
      <c r="AV3276" s="13" t="s">
        <v>81</v>
      </c>
      <c r="AW3276" s="13" t="s">
        <v>30</v>
      </c>
      <c r="AX3276" s="13" t="s">
        <v>76</v>
      </c>
      <c r="AY3276" s="175" t="s">
        <v>150</v>
      </c>
    </row>
    <row r="3277" spans="2:51" s="14" customFormat="1" ht="11.25">
      <c r="B3277" s="181"/>
      <c r="D3277" s="174" t="s">
        <v>167</v>
      </c>
      <c r="E3277" s="182" t="s">
        <v>1</v>
      </c>
      <c r="F3277" s="183" t="s">
        <v>4355</v>
      </c>
      <c r="H3277" s="184">
        <v>62.65</v>
      </c>
      <c r="I3277" s="185"/>
      <c r="L3277" s="181"/>
      <c r="M3277" s="186"/>
      <c r="N3277" s="187"/>
      <c r="O3277" s="187"/>
      <c r="P3277" s="187"/>
      <c r="Q3277" s="187"/>
      <c r="R3277" s="187"/>
      <c r="S3277" s="187"/>
      <c r="T3277" s="188"/>
      <c r="AT3277" s="182" t="s">
        <v>167</v>
      </c>
      <c r="AU3277" s="182" t="s">
        <v>157</v>
      </c>
      <c r="AV3277" s="14" t="s">
        <v>157</v>
      </c>
      <c r="AW3277" s="14" t="s">
        <v>30</v>
      </c>
      <c r="AX3277" s="14" t="s">
        <v>76</v>
      </c>
      <c r="AY3277" s="182" t="s">
        <v>150</v>
      </c>
    </row>
    <row r="3278" spans="2:51" s="13" customFormat="1" ht="11.25">
      <c r="B3278" s="173"/>
      <c r="D3278" s="174" t="s">
        <v>167</v>
      </c>
      <c r="E3278" s="175" t="s">
        <v>1</v>
      </c>
      <c r="F3278" s="176" t="s">
        <v>4356</v>
      </c>
      <c r="H3278" s="175" t="s">
        <v>1</v>
      </c>
      <c r="I3278" s="177"/>
      <c r="L3278" s="173"/>
      <c r="M3278" s="178"/>
      <c r="N3278" s="179"/>
      <c r="O3278" s="179"/>
      <c r="P3278" s="179"/>
      <c r="Q3278" s="179"/>
      <c r="R3278" s="179"/>
      <c r="S3278" s="179"/>
      <c r="T3278" s="180"/>
      <c r="AT3278" s="175" t="s">
        <v>167</v>
      </c>
      <c r="AU3278" s="175" t="s">
        <v>157</v>
      </c>
      <c r="AV3278" s="13" t="s">
        <v>81</v>
      </c>
      <c r="AW3278" s="13" t="s">
        <v>30</v>
      </c>
      <c r="AX3278" s="13" t="s">
        <v>76</v>
      </c>
      <c r="AY3278" s="175" t="s">
        <v>150</v>
      </c>
    </row>
    <row r="3279" spans="2:51" s="14" customFormat="1" ht="11.25">
      <c r="B3279" s="181"/>
      <c r="D3279" s="174" t="s">
        <v>167</v>
      </c>
      <c r="E3279" s="182" t="s">
        <v>1</v>
      </c>
      <c r="F3279" s="183" t="s">
        <v>4357</v>
      </c>
      <c r="H3279" s="184">
        <v>12.25</v>
      </c>
      <c r="I3279" s="185"/>
      <c r="L3279" s="181"/>
      <c r="M3279" s="186"/>
      <c r="N3279" s="187"/>
      <c r="O3279" s="187"/>
      <c r="P3279" s="187"/>
      <c r="Q3279" s="187"/>
      <c r="R3279" s="187"/>
      <c r="S3279" s="187"/>
      <c r="T3279" s="188"/>
      <c r="AT3279" s="182" t="s">
        <v>167</v>
      </c>
      <c r="AU3279" s="182" t="s">
        <v>157</v>
      </c>
      <c r="AV3279" s="14" t="s">
        <v>157</v>
      </c>
      <c r="AW3279" s="14" t="s">
        <v>30</v>
      </c>
      <c r="AX3279" s="14" t="s">
        <v>76</v>
      </c>
      <c r="AY3279" s="182" t="s">
        <v>150</v>
      </c>
    </row>
    <row r="3280" spans="2:51" s="13" customFormat="1" ht="11.25">
      <c r="B3280" s="173"/>
      <c r="D3280" s="174" t="s">
        <v>167</v>
      </c>
      <c r="E3280" s="175" t="s">
        <v>1</v>
      </c>
      <c r="F3280" s="176" t="s">
        <v>4358</v>
      </c>
      <c r="H3280" s="175" t="s">
        <v>1</v>
      </c>
      <c r="I3280" s="177"/>
      <c r="L3280" s="173"/>
      <c r="M3280" s="178"/>
      <c r="N3280" s="179"/>
      <c r="O3280" s="179"/>
      <c r="P3280" s="179"/>
      <c r="Q3280" s="179"/>
      <c r="R3280" s="179"/>
      <c r="S3280" s="179"/>
      <c r="T3280" s="180"/>
      <c r="AT3280" s="175" t="s">
        <v>167</v>
      </c>
      <c r="AU3280" s="175" t="s">
        <v>157</v>
      </c>
      <c r="AV3280" s="13" t="s">
        <v>81</v>
      </c>
      <c r="AW3280" s="13" t="s">
        <v>30</v>
      </c>
      <c r="AX3280" s="13" t="s">
        <v>76</v>
      </c>
      <c r="AY3280" s="175" t="s">
        <v>150</v>
      </c>
    </row>
    <row r="3281" spans="2:51" s="14" customFormat="1" ht="11.25">
      <c r="B3281" s="181"/>
      <c r="D3281" s="174" t="s">
        <v>167</v>
      </c>
      <c r="E3281" s="182" t="s">
        <v>1</v>
      </c>
      <c r="F3281" s="183" t="s">
        <v>4359</v>
      </c>
      <c r="H3281" s="184">
        <v>6.41</v>
      </c>
      <c r="I3281" s="185"/>
      <c r="L3281" s="181"/>
      <c r="M3281" s="186"/>
      <c r="N3281" s="187"/>
      <c r="O3281" s="187"/>
      <c r="P3281" s="187"/>
      <c r="Q3281" s="187"/>
      <c r="R3281" s="187"/>
      <c r="S3281" s="187"/>
      <c r="T3281" s="188"/>
      <c r="AT3281" s="182" t="s">
        <v>167</v>
      </c>
      <c r="AU3281" s="182" t="s">
        <v>157</v>
      </c>
      <c r="AV3281" s="14" t="s">
        <v>157</v>
      </c>
      <c r="AW3281" s="14" t="s">
        <v>30</v>
      </c>
      <c r="AX3281" s="14" t="s">
        <v>76</v>
      </c>
      <c r="AY3281" s="182" t="s">
        <v>150</v>
      </c>
    </row>
    <row r="3282" spans="2:51" s="16" customFormat="1" ht="11.25">
      <c r="B3282" s="197"/>
      <c r="D3282" s="174" t="s">
        <v>167</v>
      </c>
      <c r="E3282" s="198" t="s">
        <v>1</v>
      </c>
      <c r="F3282" s="199" t="s">
        <v>299</v>
      </c>
      <c r="H3282" s="200">
        <v>246.16</v>
      </c>
      <c r="I3282" s="201"/>
      <c r="L3282" s="197"/>
      <c r="M3282" s="202"/>
      <c r="N3282" s="203"/>
      <c r="O3282" s="203"/>
      <c r="P3282" s="203"/>
      <c r="Q3282" s="203"/>
      <c r="R3282" s="203"/>
      <c r="S3282" s="203"/>
      <c r="T3282" s="204"/>
      <c r="AT3282" s="198" t="s">
        <v>167</v>
      </c>
      <c r="AU3282" s="198" t="s">
        <v>157</v>
      </c>
      <c r="AV3282" s="16" t="s">
        <v>162</v>
      </c>
      <c r="AW3282" s="16" t="s">
        <v>30</v>
      </c>
      <c r="AX3282" s="16" t="s">
        <v>76</v>
      </c>
      <c r="AY3282" s="198" t="s">
        <v>150</v>
      </c>
    </row>
    <row r="3283" spans="2:51" s="13" customFormat="1" ht="11.25">
      <c r="B3283" s="173"/>
      <c r="D3283" s="174" t="s">
        <v>167</v>
      </c>
      <c r="E3283" s="175" t="s">
        <v>1</v>
      </c>
      <c r="F3283" s="176" t="s">
        <v>302</v>
      </c>
      <c r="H3283" s="175" t="s">
        <v>1</v>
      </c>
      <c r="I3283" s="177"/>
      <c r="L3283" s="173"/>
      <c r="M3283" s="178"/>
      <c r="N3283" s="179"/>
      <c r="O3283" s="179"/>
      <c r="P3283" s="179"/>
      <c r="Q3283" s="179"/>
      <c r="R3283" s="179"/>
      <c r="S3283" s="179"/>
      <c r="T3283" s="180"/>
      <c r="AT3283" s="175" t="s">
        <v>167</v>
      </c>
      <c r="AU3283" s="175" t="s">
        <v>157</v>
      </c>
      <c r="AV3283" s="13" t="s">
        <v>81</v>
      </c>
      <c r="AW3283" s="13" t="s">
        <v>30</v>
      </c>
      <c r="AX3283" s="13" t="s">
        <v>76</v>
      </c>
      <c r="AY3283" s="175" t="s">
        <v>150</v>
      </c>
    </row>
    <row r="3284" spans="2:51" s="13" customFormat="1" ht="11.25">
      <c r="B3284" s="173"/>
      <c r="D3284" s="174" t="s">
        <v>167</v>
      </c>
      <c r="E3284" s="175" t="s">
        <v>1</v>
      </c>
      <c r="F3284" s="176" t="s">
        <v>4360</v>
      </c>
      <c r="H3284" s="175" t="s">
        <v>1</v>
      </c>
      <c r="I3284" s="177"/>
      <c r="L3284" s="173"/>
      <c r="M3284" s="178"/>
      <c r="N3284" s="179"/>
      <c r="O3284" s="179"/>
      <c r="P3284" s="179"/>
      <c r="Q3284" s="179"/>
      <c r="R3284" s="179"/>
      <c r="S3284" s="179"/>
      <c r="T3284" s="180"/>
      <c r="AT3284" s="175" t="s">
        <v>167</v>
      </c>
      <c r="AU3284" s="175" t="s">
        <v>157</v>
      </c>
      <c r="AV3284" s="13" t="s">
        <v>81</v>
      </c>
      <c r="AW3284" s="13" t="s">
        <v>30</v>
      </c>
      <c r="AX3284" s="13" t="s">
        <v>76</v>
      </c>
      <c r="AY3284" s="175" t="s">
        <v>150</v>
      </c>
    </row>
    <row r="3285" spans="2:51" s="14" customFormat="1" ht="11.25">
      <c r="B3285" s="181"/>
      <c r="D3285" s="174" t="s">
        <v>167</v>
      </c>
      <c r="E3285" s="182" t="s">
        <v>1</v>
      </c>
      <c r="F3285" s="183" t="s">
        <v>4361</v>
      </c>
      <c r="H3285" s="184">
        <v>6.9</v>
      </c>
      <c r="I3285" s="185"/>
      <c r="L3285" s="181"/>
      <c r="M3285" s="186"/>
      <c r="N3285" s="187"/>
      <c r="O3285" s="187"/>
      <c r="P3285" s="187"/>
      <c r="Q3285" s="187"/>
      <c r="R3285" s="187"/>
      <c r="S3285" s="187"/>
      <c r="T3285" s="188"/>
      <c r="AT3285" s="182" t="s">
        <v>167</v>
      </c>
      <c r="AU3285" s="182" t="s">
        <v>157</v>
      </c>
      <c r="AV3285" s="14" t="s">
        <v>157</v>
      </c>
      <c r="AW3285" s="14" t="s">
        <v>30</v>
      </c>
      <c r="AX3285" s="14" t="s">
        <v>76</v>
      </c>
      <c r="AY3285" s="182" t="s">
        <v>150</v>
      </c>
    </row>
    <row r="3286" spans="2:51" s="13" customFormat="1" ht="11.25">
      <c r="B3286" s="173"/>
      <c r="D3286" s="174" t="s">
        <v>167</v>
      </c>
      <c r="E3286" s="175" t="s">
        <v>1</v>
      </c>
      <c r="F3286" s="176" t="s">
        <v>881</v>
      </c>
      <c r="H3286" s="175" t="s">
        <v>1</v>
      </c>
      <c r="I3286" s="177"/>
      <c r="L3286" s="173"/>
      <c r="M3286" s="178"/>
      <c r="N3286" s="179"/>
      <c r="O3286" s="179"/>
      <c r="P3286" s="179"/>
      <c r="Q3286" s="179"/>
      <c r="R3286" s="179"/>
      <c r="S3286" s="179"/>
      <c r="T3286" s="180"/>
      <c r="AT3286" s="175" t="s">
        <v>167</v>
      </c>
      <c r="AU3286" s="175" t="s">
        <v>157</v>
      </c>
      <c r="AV3286" s="13" t="s">
        <v>81</v>
      </c>
      <c r="AW3286" s="13" t="s">
        <v>30</v>
      </c>
      <c r="AX3286" s="13" t="s">
        <v>76</v>
      </c>
      <c r="AY3286" s="175" t="s">
        <v>150</v>
      </c>
    </row>
    <row r="3287" spans="2:51" s="14" customFormat="1" ht="11.25">
      <c r="B3287" s="181"/>
      <c r="D3287" s="174" t="s">
        <v>167</v>
      </c>
      <c r="E3287" s="182" t="s">
        <v>1</v>
      </c>
      <c r="F3287" s="183" t="s">
        <v>4362</v>
      </c>
      <c r="H3287" s="184">
        <v>10.75</v>
      </c>
      <c r="I3287" s="185"/>
      <c r="L3287" s="181"/>
      <c r="M3287" s="186"/>
      <c r="N3287" s="187"/>
      <c r="O3287" s="187"/>
      <c r="P3287" s="187"/>
      <c r="Q3287" s="187"/>
      <c r="R3287" s="187"/>
      <c r="S3287" s="187"/>
      <c r="T3287" s="188"/>
      <c r="AT3287" s="182" t="s">
        <v>167</v>
      </c>
      <c r="AU3287" s="182" t="s">
        <v>157</v>
      </c>
      <c r="AV3287" s="14" t="s">
        <v>157</v>
      </c>
      <c r="AW3287" s="14" t="s">
        <v>30</v>
      </c>
      <c r="AX3287" s="14" t="s">
        <v>76</v>
      </c>
      <c r="AY3287" s="182" t="s">
        <v>150</v>
      </c>
    </row>
    <row r="3288" spans="2:51" s="13" customFormat="1" ht="11.25">
      <c r="B3288" s="173"/>
      <c r="D3288" s="174" t="s">
        <v>167</v>
      </c>
      <c r="E3288" s="175" t="s">
        <v>1</v>
      </c>
      <c r="F3288" s="176" t="s">
        <v>883</v>
      </c>
      <c r="H3288" s="175" t="s">
        <v>1</v>
      </c>
      <c r="I3288" s="177"/>
      <c r="L3288" s="173"/>
      <c r="M3288" s="178"/>
      <c r="N3288" s="179"/>
      <c r="O3288" s="179"/>
      <c r="P3288" s="179"/>
      <c r="Q3288" s="179"/>
      <c r="R3288" s="179"/>
      <c r="S3288" s="179"/>
      <c r="T3288" s="180"/>
      <c r="AT3288" s="175" t="s">
        <v>167</v>
      </c>
      <c r="AU3288" s="175" t="s">
        <v>157</v>
      </c>
      <c r="AV3288" s="13" t="s">
        <v>81</v>
      </c>
      <c r="AW3288" s="13" t="s">
        <v>30</v>
      </c>
      <c r="AX3288" s="13" t="s">
        <v>76</v>
      </c>
      <c r="AY3288" s="175" t="s">
        <v>150</v>
      </c>
    </row>
    <row r="3289" spans="2:51" s="14" customFormat="1" ht="11.25">
      <c r="B3289" s="181"/>
      <c r="D3289" s="174" t="s">
        <v>167</v>
      </c>
      <c r="E3289" s="182" t="s">
        <v>1</v>
      </c>
      <c r="F3289" s="183" t="s">
        <v>4363</v>
      </c>
      <c r="H3289" s="184">
        <v>17.2</v>
      </c>
      <c r="I3289" s="185"/>
      <c r="L3289" s="181"/>
      <c r="M3289" s="186"/>
      <c r="N3289" s="187"/>
      <c r="O3289" s="187"/>
      <c r="P3289" s="187"/>
      <c r="Q3289" s="187"/>
      <c r="R3289" s="187"/>
      <c r="S3289" s="187"/>
      <c r="T3289" s="188"/>
      <c r="AT3289" s="182" t="s">
        <v>167</v>
      </c>
      <c r="AU3289" s="182" t="s">
        <v>157</v>
      </c>
      <c r="AV3289" s="14" t="s">
        <v>157</v>
      </c>
      <c r="AW3289" s="14" t="s">
        <v>30</v>
      </c>
      <c r="AX3289" s="14" t="s">
        <v>76</v>
      </c>
      <c r="AY3289" s="182" t="s">
        <v>150</v>
      </c>
    </row>
    <row r="3290" spans="2:51" s="13" customFormat="1" ht="11.25">
      <c r="B3290" s="173"/>
      <c r="D3290" s="174" t="s">
        <v>167</v>
      </c>
      <c r="E3290" s="175" t="s">
        <v>1</v>
      </c>
      <c r="F3290" s="176" t="s">
        <v>949</v>
      </c>
      <c r="H3290" s="175" t="s">
        <v>1</v>
      </c>
      <c r="I3290" s="177"/>
      <c r="L3290" s="173"/>
      <c r="M3290" s="178"/>
      <c r="N3290" s="179"/>
      <c r="O3290" s="179"/>
      <c r="P3290" s="179"/>
      <c r="Q3290" s="179"/>
      <c r="R3290" s="179"/>
      <c r="S3290" s="179"/>
      <c r="T3290" s="180"/>
      <c r="AT3290" s="175" t="s">
        <v>167</v>
      </c>
      <c r="AU3290" s="175" t="s">
        <v>157</v>
      </c>
      <c r="AV3290" s="13" t="s">
        <v>81</v>
      </c>
      <c r="AW3290" s="13" t="s">
        <v>30</v>
      </c>
      <c r="AX3290" s="13" t="s">
        <v>76</v>
      </c>
      <c r="AY3290" s="175" t="s">
        <v>150</v>
      </c>
    </row>
    <row r="3291" spans="2:51" s="14" customFormat="1" ht="11.25">
      <c r="B3291" s="181"/>
      <c r="D3291" s="174" t="s">
        <v>167</v>
      </c>
      <c r="E3291" s="182" t="s">
        <v>1</v>
      </c>
      <c r="F3291" s="183" t="s">
        <v>4364</v>
      </c>
      <c r="H3291" s="184">
        <v>25.2</v>
      </c>
      <c r="I3291" s="185"/>
      <c r="L3291" s="181"/>
      <c r="M3291" s="186"/>
      <c r="N3291" s="187"/>
      <c r="O3291" s="187"/>
      <c r="P3291" s="187"/>
      <c r="Q3291" s="187"/>
      <c r="R3291" s="187"/>
      <c r="S3291" s="187"/>
      <c r="T3291" s="188"/>
      <c r="AT3291" s="182" t="s">
        <v>167</v>
      </c>
      <c r="AU3291" s="182" t="s">
        <v>157</v>
      </c>
      <c r="AV3291" s="14" t="s">
        <v>157</v>
      </c>
      <c r="AW3291" s="14" t="s">
        <v>30</v>
      </c>
      <c r="AX3291" s="14" t="s">
        <v>76</v>
      </c>
      <c r="AY3291" s="182" t="s">
        <v>150</v>
      </c>
    </row>
    <row r="3292" spans="2:51" s="13" customFormat="1" ht="11.25">
      <c r="B3292" s="173"/>
      <c r="D3292" s="174" t="s">
        <v>167</v>
      </c>
      <c r="E3292" s="175" t="s">
        <v>1</v>
      </c>
      <c r="F3292" s="176" t="s">
        <v>953</v>
      </c>
      <c r="H3292" s="175" t="s">
        <v>1</v>
      </c>
      <c r="I3292" s="177"/>
      <c r="L3292" s="173"/>
      <c r="M3292" s="178"/>
      <c r="N3292" s="179"/>
      <c r="O3292" s="179"/>
      <c r="P3292" s="179"/>
      <c r="Q3292" s="179"/>
      <c r="R3292" s="179"/>
      <c r="S3292" s="179"/>
      <c r="T3292" s="180"/>
      <c r="AT3292" s="175" t="s">
        <v>167</v>
      </c>
      <c r="AU3292" s="175" t="s">
        <v>157</v>
      </c>
      <c r="AV3292" s="13" t="s">
        <v>81</v>
      </c>
      <c r="AW3292" s="13" t="s">
        <v>30</v>
      </c>
      <c r="AX3292" s="13" t="s">
        <v>76</v>
      </c>
      <c r="AY3292" s="175" t="s">
        <v>150</v>
      </c>
    </row>
    <row r="3293" spans="2:51" s="14" customFormat="1" ht="11.25">
      <c r="B3293" s="181"/>
      <c r="D3293" s="174" t="s">
        <v>167</v>
      </c>
      <c r="E3293" s="182" t="s">
        <v>1</v>
      </c>
      <c r="F3293" s="183" t="s">
        <v>4343</v>
      </c>
      <c r="H3293" s="184">
        <v>7.1</v>
      </c>
      <c r="I3293" s="185"/>
      <c r="L3293" s="181"/>
      <c r="M3293" s="186"/>
      <c r="N3293" s="187"/>
      <c r="O3293" s="187"/>
      <c r="P3293" s="187"/>
      <c r="Q3293" s="187"/>
      <c r="R3293" s="187"/>
      <c r="S3293" s="187"/>
      <c r="T3293" s="188"/>
      <c r="AT3293" s="182" t="s">
        <v>167</v>
      </c>
      <c r="AU3293" s="182" t="s">
        <v>157</v>
      </c>
      <c r="AV3293" s="14" t="s">
        <v>157</v>
      </c>
      <c r="AW3293" s="14" t="s">
        <v>30</v>
      </c>
      <c r="AX3293" s="14" t="s">
        <v>76</v>
      </c>
      <c r="AY3293" s="182" t="s">
        <v>150</v>
      </c>
    </row>
    <row r="3294" spans="2:51" s="13" customFormat="1" ht="11.25">
      <c r="B3294" s="173"/>
      <c r="D3294" s="174" t="s">
        <v>167</v>
      </c>
      <c r="E3294" s="175" t="s">
        <v>1</v>
      </c>
      <c r="F3294" s="176" t="s">
        <v>4365</v>
      </c>
      <c r="H3294" s="175" t="s">
        <v>1</v>
      </c>
      <c r="I3294" s="177"/>
      <c r="L3294" s="173"/>
      <c r="M3294" s="178"/>
      <c r="N3294" s="179"/>
      <c r="O3294" s="179"/>
      <c r="P3294" s="179"/>
      <c r="Q3294" s="179"/>
      <c r="R3294" s="179"/>
      <c r="S3294" s="179"/>
      <c r="T3294" s="180"/>
      <c r="AT3294" s="175" t="s">
        <v>167</v>
      </c>
      <c r="AU3294" s="175" t="s">
        <v>157</v>
      </c>
      <c r="AV3294" s="13" t="s">
        <v>81</v>
      </c>
      <c r="AW3294" s="13" t="s">
        <v>30</v>
      </c>
      <c r="AX3294" s="13" t="s">
        <v>76</v>
      </c>
      <c r="AY3294" s="175" t="s">
        <v>150</v>
      </c>
    </row>
    <row r="3295" spans="2:51" s="14" customFormat="1" ht="11.25">
      <c r="B3295" s="181"/>
      <c r="D3295" s="174" t="s">
        <v>167</v>
      </c>
      <c r="E3295" s="182" t="s">
        <v>1</v>
      </c>
      <c r="F3295" s="183" t="s">
        <v>4343</v>
      </c>
      <c r="H3295" s="184">
        <v>7.1</v>
      </c>
      <c r="I3295" s="185"/>
      <c r="L3295" s="181"/>
      <c r="M3295" s="186"/>
      <c r="N3295" s="187"/>
      <c r="O3295" s="187"/>
      <c r="P3295" s="187"/>
      <c r="Q3295" s="187"/>
      <c r="R3295" s="187"/>
      <c r="S3295" s="187"/>
      <c r="T3295" s="188"/>
      <c r="AT3295" s="182" t="s">
        <v>167</v>
      </c>
      <c r="AU3295" s="182" t="s">
        <v>157</v>
      </c>
      <c r="AV3295" s="14" t="s">
        <v>157</v>
      </c>
      <c r="AW3295" s="14" t="s">
        <v>30</v>
      </c>
      <c r="AX3295" s="14" t="s">
        <v>76</v>
      </c>
      <c r="AY3295" s="182" t="s">
        <v>150</v>
      </c>
    </row>
    <row r="3296" spans="2:51" s="13" customFormat="1" ht="11.25">
      <c r="B3296" s="173"/>
      <c r="D3296" s="174" t="s">
        <v>167</v>
      </c>
      <c r="E3296" s="175" t="s">
        <v>1</v>
      </c>
      <c r="F3296" s="176" t="s">
        <v>955</v>
      </c>
      <c r="H3296" s="175" t="s">
        <v>1</v>
      </c>
      <c r="I3296" s="177"/>
      <c r="L3296" s="173"/>
      <c r="M3296" s="178"/>
      <c r="N3296" s="179"/>
      <c r="O3296" s="179"/>
      <c r="P3296" s="179"/>
      <c r="Q3296" s="179"/>
      <c r="R3296" s="179"/>
      <c r="S3296" s="179"/>
      <c r="T3296" s="180"/>
      <c r="AT3296" s="175" t="s">
        <v>167</v>
      </c>
      <c r="AU3296" s="175" t="s">
        <v>157</v>
      </c>
      <c r="AV3296" s="13" t="s">
        <v>81</v>
      </c>
      <c r="AW3296" s="13" t="s">
        <v>30</v>
      </c>
      <c r="AX3296" s="13" t="s">
        <v>76</v>
      </c>
      <c r="AY3296" s="175" t="s">
        <v>150</v>
      </c>
    </row>
    <row r="3297" spans="2:51" s="14" customFormat="1" ht="11.25">
      <c r="B3297" s="181"/>
      <c r="D3297" s="174" t="s">
        <v>167</v>
      </c>
      <c r="E3297" s="182" t="s">
        <v>1</v>
      </c>
      <c r="F3297" s="183" t="s">
        <v>4343</v>
      </c>
      <c r="H3297" s="184">
        <v>7.1</v>
      </c>
      <c r="I3297" s="185"/>
      <c r="L3297" s="181"/>
      <c r="M3297" s="186"/>
      <c r="N3297" s="187"/>
      <c r="O3297" s="187"/>
      <c r="P3297" s="187"/>
      <c r="Q3297" s="187"/>
      <c r="R3297" s="187"/>
      <c r="S3297" s="187"/>
      <c r="T3297" s="188"/>
      <c r="AT3297" s="182" t="s">
        <v>167</v>
      </c>
      <c r="AU3297" s="182" t="s">
        <v>157</v>
      </c>
      <c r="AV3297" s="14" t="s">
        <v>157</v>
      </c>
      <c r="AW3297" s="14" t="s">
        <v>30</v>
      </c>
      <c r="AX3297" s="14" t="s">
        <v>76</v>
      </c>
      <c r="AY3297" s="182" t="s">
        <v>150</v>
      </c>
    </row>
    <row r="3298" spans="2:51" s="13" customFormat="1" ht="11.25">
      <c r="B3298" s="173"/>
      <c r="D3298" s="174" t="s">
        <v>167</v>
      </c>
      <c r="E3298" s="175" t="s">
        <v>1</v>
      </c>
      <c r="F3298" s="176" t="s">
        <v>903</v>
      </c>
      <c r="H3298" s="175" t="s">
        <v>1</v>
      </c>
      <c r="I3298" s="177"/>
      <c r="L3298" s="173"/>
      <c r="M3298" s="178"/>
      <c r="N3298" s="179"/>
      <c r="O3298" s="179"/>
      <c r="P3298" s="179"/>
      <c r="Q3298" s="179"/>
      <c r="R3298" s="179"/>
      <c r="S3298" s="179"/>
      <c r="T3298" s="180"/>
      <c r="AT3298" s="175" t="s">
        <v>167</v>
      </c>
      <c r="AU3298" s="175" t="s">
        <v>157</v>
      </c>
      <c r="AV3298" s="13" t="s">
        <v>81</v>
      </c>
      <c r="AW3298" s="13" t="s">
        <v>30</v>
      </c>
      <c r="AX3298" s="13" t="s">
        <v>76</v>
      </c>
      <c r="AY3298" s="175" t="s">
        <v>150</v>
      </c>
    </row>
    <row r="3299" spans="2:51" s="14" customFormat="1" ht="11.25">
      <c r="B3299" s="181"/>
      <c r="D3299" s="174" t="s">
        <v>167</v>
      </c>
      <c r="E3299" s="182" t="s">
        <v>1</v>
      </c>
      <c r="F3299" s="183" t="s">
        <v>4366</v>
      </c>
      <c r="H3299" s="184">
        <v>10.1</v>
      </c>
      <c r="I3299" s="185"/>
      <c r="L3299" s="181"/>
      <c r="M3299" s="186"/>
      <c r="N3299" s="187"/>
      <c r="O3299" s="187"/>
      <c r="P3299" s="187"/>
      <c r="Q3299" s="187"/>
      <c r="R3299" s="187"/>
      <c r="S3299" s="187"/>
      <c r="T3299" s="188"/>
      <c r="AT3299" s="182" t="s">
        <v>167</v>
      </c>
      <c r="AU3299" s="182" t="s">
        <v>157</v>
      </c>
      <c r="AV3299" s="14" t="s">
        <v>157</v>
      </c>
      <c r="AW3299" s="14" t="s">
        <v>30</v>
      </c>
      <c r="AX3299" s="14" t="s">
        <v>76</v>
      </c>
      <c r="AY3299" s="182" t="s">
        <v>150</v>
      </c>
    </row>
    <row r="3300" spans="2:51" s="13" customFormat="1" ht="11.25">
      <c r="B3300" s="173"/>
      <c r="D3300" s="174" t="s">
        <v>167</v>
      </c>
      <c r="E3300" s="175" t="s">
        <v>1</v>
      </c>
      <c r="F3300" s="176" t="s">
        <v>442</v>
      </c>
      <c r="H3300" s="175" t="s">
        <v>1</v>
      </c>
      <c r="I3300" s="177"/>
      <c r="L3300" s="173"/>
      <c r="M3300" s="178"/>
      <c r="N3300" s="179"/>
      <c r="O3300" s="179"/>
      <c r="P3300" s="179"/>
      <c r="Q3300" s="179"/>
      <c r="R3300" s="179"/>
      <c r="S3300" s="179"/>
      <c r="T3300" s="180"/>
      <c r="AT3300" s="175" t="s">
        <v>167</v>
      </c>
      <c r="AU3300" s="175" t="s">
        <v>157</v>
      </c>
      <c r="AV3300" s="13" t="s">
        <v>81</v>
      </c>
      <c r="AW3300" s="13" t="s">
        <v>30</v>
      </c>
      <c r="AX3300" s="13" t="s">
        <v>76</v>
      </c>
      <c r="AY3300" s="175" t="s">
        <v>150</v>
      </c>
    </row>
    <row r="3301" spans="2:51" s="14" customFormat="1" ht="11.25">
      <c r="B3301" s="181"/>
      <c r="D3301" s="174" t="s">
        <v>167</v>
      </c>
      <c r="E3301" s="182" t="s">
        <v>1</v>
      </c>
      <c r="F3301" s="183" t="s">
        <v>4367</v>
      </c>
      <c r="H3301" s="184">
        <v>58.8</v>
      </c>
      <c r="I3301" s="185"/>
      <c r="L3301" s="181"/>
      <c r="M3301" s="186"/>
      <c r="N3301" s="187"/>
      <c r="O3301" s="187"/>
      <c r="P3301" s="187"/>
      <c r="Q3301" s="187"/>
      <c r="R3301" s="187"/>
      <c r="S3301" s="187"/>
      <c r="T3301" s="188"/>
      <c r="AT3301" s="182" t="s">
        <v>167</v>
      </c>
      <c r="AU3301" s="182" t="s">
        <v>157</v>
      </c>
      <c r="AV3301" s="14" t="s">
        <v>157</v>
      </c>
      <c r="AW3301" s="14" t="s">
        <v>30</v>
      </c>
      <c r="AX3301" s="14" t="s">
        <v>76</v>
      </c>
      <c r="AY3301" s="182" t="s">
        <v>150</v>
      </c>
    </row>
    <row r="3302" spans="2:51" s="13" customFormat="1" ht="11.25">
      <c r="B3302" s="173"/>
      <c r="D3302" s="174" t="s">
        <v>167</v>
      </c>
      <c r="E3302" s="175" t="s">
        <v>1</v>
      </c>
      <c r="F3302" s="176" t="s">
        <v>4368</v>
      </c>
      <c r="H3302" s="175" t="s">
        <v>1</v>
      </c>
      <c r="I3302" s="177"/>
      <c r="L3302" s="173"/>
      <c r="M3302" s="178"/>
      <c r="N3302" s="179"/>
      <c r="O3302" s="179"/>
      <c r="P3302" s="179"/>
      <c r="Q3302" s="179"/>
      <c r="R3302" s="179"/>
      <c r="S3302" s="179"/>
      <c r="T3302" s="180"/>
      <c r="AT3302" s="175" t="s">
        <v>167</v>
      </c>
      <c r="AU3302" s="175" t="s">
        <v>157</v>
      </c>
      <c r="AV3302" s="13" t="s">
        <v>81</v>
      </c>
      <c r="AW3302" s="13" t="s">
        <v>30</v>
      </c>
      <c r="AX3302" s="13" t="s">
        <v>76</v>
      </c>
      <c r="AY3302" s="175" t="s">
        <v>150</v>
      </c>
    </row>
    <row r="3303" spans="2:51" s="14" customFormat="1" ht="11.25">
      <c r="B3303" s="181"/>
      <c r="D3303" s="174" t="s">
        <v>167</v>
      </c>
      <c r="E3303" s="182" t="s">
        <v>1</v>
      </c>
      <c r="F3303" s="183" t="s">
        <v>4369</v>
      </c>
      <c r="H3303" s="184">
        <v>11</v>
      </c>
      <c r="I3303" s="185"/>
      <c r="L3303" s="181"/>
      <c r="M3303" s="186"/>
      <c r="N3303" s="187"/>
      <c r="O3303" s="187"/>
      <c r="P3303" s="187"/>
      <c r="Q3303" s="187"/>
      <c r="R3303" s="187"/>
      <c r="S3303" s="187"/>
      <c r="T3303" s="188"/>
      <c r="AT3303" s="182" t="s">
        <v>167</v>
      </c>
      <c r="AU3303" s="182" t="s">
        <v>157</v>
      </c>
      <c r="AV3303" s="14" t="s">
        <v>157</v>
      </c>
      <c r="AW3303" s="14" t="s">
        <v>30</v>
      </c>
      <c r="AX3303" s="14" t="s">
        <v>76</v>
      </c>
      <c r="AY3303" s="182" t="s">
        <v>150</v>
      </c>
    </row>
    <row r="3304" spans="2:51" s="16" customFormat="1" ht="11.25">
      <c r="B3304" s="197"/>
      <c r="D3304" s="174" t="s">
        <v>167</v>
      </c>
      <c r="E3304" s="198" t="s">
        <v>1</v>
      </c>
      <c r="F3304" s="199" t="s">
        <v>299</v>
      </c>
      <c r="H3304" s="200">
        <v>161.25</v>
      </c>
      <c r="I3304" s="201"/>
      <c r="L3304" s="197"/>
      <c r="M3304" s="202"/>
      <c r="N3304" s="203"/>
      <c r="O3304" s="203"/>
      <c r="P3304" s="203"/>
      <c r="Q3304" s="203"/>
      <c r="R3304" s="203"/>
      <c r="S3304" s="203"/>
      <c r="T3304" s="204"/>
      <c r="AT3304" s="198" t="s">
        <v>167</v>
      </c>
      <c r="AU3304" s="198" t="s">
        <v>157</v>
      </c>
      <c r="AV3304" s="16" t="s">
        <v>162</v>
      </c>
      <c r="AW3304" s="16" t="s">
        <v>30</v>
      </c>
      <c r="AX3304" s="16" t="s">
        <v>76</v>
      </c>
      <c r="AY3304" s="198" t="s">
        <v>150</v>
      </c>
    </row>
    <row r="3305" spans="2:51" s="13" customFormat="1" ht="11.25">
      <c r="B3305" s="173"/>
      <c r="D3305" s="174" t="s">
        <v>167</v>
      </c>
      <c r="E3305" s="175" t="s">
        <v>1</v>
      </c>
      <c r="F3305" s="176" t="s">
        <v>396</v>
      </c>
      <c r="H3305" s="175" t="s">
        <v>1</v>
      </c>
      <c r="I3305" s="177"/>
      <c r="L3305" s="173"/>
      <c r="M3305" s="178"/>
      <c r="N3305" s="179"/>
      <c r="O3305" s="179"/>
      <c r="P3305" s="179"/>
      <c r="Q3305" s="179"/>
      <c r="R3305" s="179"/>
      <c r="S3305" s="179"/>
      <c r="T3305" s="180"/>
      <c r="AT3305" s="175" t="s">
        <v>167</v>
      </c>
      <c r="AU3305" s="175" t="s">
        <v>157</v>
      </c>
      <c r="AV3305" s="13" t="s">
        <v>81</v>
      </c>
      <c r="AW3305" s="13" t="s">
        <v>30</v>
      </c>
      <c r="AX3305" s="13" t="s">
        <v>76</v>
      </c>
      <c r="AY3305" s="175" t="s">
        <v>150</v>
      </c>
    </row>
    <row r="3306" spans="2:51" s="13" customFormat="1" ht="11.25">
      <c r="B3306" s="173"/>
      <c r="D3306" s="174" t="s">
        <v>167</v>
      </c>
      <c r="E3306" s="175" t="s">
        <v>1</v>
      </c>
      <c r="F3306" s="176" t="s">
        <v>4370</v>
      </c>
      <c r="H3306" s="175" t="s">
        <v>1</v>
      </c>
      <c r="I3306" s="177"/>
      <c r="L3306" s="173"/>
      <c r="M3306" s="178"/>
      <c r="N3306" s="179"/>
      <c r="O3306" s="179"/>
      <c r="P3306" s="179"/>
      <c r="Q3306" s="179"/>
      <c r="R3306" s="179"/>
      <c r="S3306" s="179"/>
      <c r="T3306" s="180"/>
      <c r="AT3306" s="175" t="s">
        <v>167</v>
      </c>
      <c r="AU3306" s="175" t="s">
        <v>157</v>
      </c>
      <c r="AV3306" s="13" t="s">
        <v>81</v>
      </c>
      <c r="AW3306" s="13" t="s">
        <v>30</v>
      </c>
      <c r="AX3306" s="13" t="s">
        <v>76</v>
      </c>
      <c r="AY3306" s="175" t="s">
        <v>150</v>
      </c>
    </row>
    <row r="3307" spans="2:51" s="14" customFormat="1" ht="11.25">
      <c r="B3307" s="181"/>
      <c r="D3307" s="174" t="s">
        <v>167</v>
      </c>
      <c r="E3307" s="182" t="s">
        <v>1</v>
      </c>
      <c r="F3307" s="183" t="s">
        <v>4371</v>
      </c>
      <c r="H3307" s="184">
        <v>10.1</v>
      </c>
      <c r="I3307" s="185"/>
      <c r="L3307" s="181"/>
      <c r="M3307" s="186"/>
      <c r="N3307" s="187"/>
      <c r="O3307" s="187"/>
      <c r="P3307" s="187"/>
      <c r="Q3307" s="187"/>
      <c r="R3307" s="187"/>
      <c r="S3307" s="187"/>
      <c r="T3307" s="188"/>
      <c r="AT3307" s="182" t="s">
        <v>167</v>
      </c>
      <c r="AU3307" s="182" t="s">
        <v>157</v>
      </c>
      <c r="AV3307" s="14" t="s">
        <v>157</v>
      </c>
      <c r="AW3307" s="14" t="s">
        <v>30</v>
      </c>
      <c r="AX3307" s="14" t="s">
        <v>76</v>
      </c>
      <c r="AY3307" s="182" t="s">
        <v>150</v>
      </c>
    </row>
    <row r="3308" spans="2:51" s="13" customFormat="1" ht="11.25">
      <c r="B3308" s="173"/>
      <c r="D3308" s="174" t="s">
        <v>167</v>
      </c>
      <c r="E3308" s="175" t="s">
        <v>1</v>
      </c>
      <c r="F3308" s="176" t="s">
        <v>450</v>
      </c>
      <c r="H3308" s="175" t="s">
        <v>1</v>
      </c>
      <c r="I3308" s="177"/>
      <c r="L3308" s="173"/>
      <c r="M3308" s="178"/>
      <c r="N3308" s="179"/>
      <c r="O3308" s="179"/>
      <c r="P3308" s="179"/>
      <c r="Q3308" s="179"/>
      <c r="R3308" s="179"/>
      <c r="S3308" s="179"/>
      <c r="T3308" s="180"/>
      <c r="AT3308" s="175" t="s">
        <v>167</v>
      </c>
      <c r="AU3308" s="175" t="s">
        <v>157</v>
      </c>
      <c r="AV3308" s="13" t="s">
        <v>81</v>
      </c>
      <c r="AW3308" s="13" t="s">
        <v>30</v>
      </c>
      <c r="AX3308" s="13" t="s">
        <v>76</v>
      </c>
      <c r="AY3308" s="175" t="s">
        <v>150</v>
      </c>
    </row>
    <row r="3309" spans="2:51" s="14" customFormat="1" ht="11.25">
      <c r="B3309" s="181"/>
      <c r="D3309" s="174" t="s">
        <v>167</v>
      </c>
      <c r="E3309" s="182" t="s">
        <v>1</v>
      </c>
      <c r="F3309" s="183" t="s">
        <v>4372</v>
      </c>
      <c r="H3309" s="184">
        <v>58.1</v>
      </c>
      <c r="I3309" s="185"/>
      <c r="L3309" s="181"/>
      <c r="M3309" s="186"/>
      <c r="N3309" s="187"/>
      <c r="O3309" s="187"/>
      <c r="P3309" s="187"/>
      <c r="Q3309" s="187"/>
      <c r="R3309" s="187"/>
      <c r="S3309" s="187"/>
      <c r="T3309" s="188"/>
      <c r="AT3309" s="182" t="s">
        <v>167</v>
      </c>
      <c r="AU3309" s="182" t="s">
        <v>157</v>
      </c>
      <c r="AV3309" s="14" t="s">
        <v>157</v>
      </c>
      <c r="AW3309" s="14" t="s">
        <v>30</v>
      </c>
      <c r="AX3309" s="14" t="s">
        <v>76</v>
      </c>
      <c r="AY3309" s="182" t="s">
        <v>150</v>
      </c>
    </row>
    <row r="3310" spans="2:51" s="13" customFormat="1" ht="11.25">
      <c r="B3310" s="173"/>
      <c r="D3310" s="174" t="s">
        <v>167</v>
      </c>
      <c r="E3310" s="175" t="s">
        <v>1</v>
      </c>
      <c r="F3310" s="176" t="s">
        <v>973</v>
      </c>
      <c r="H3310" s="175" t="s">
        <v>1</v>
      </c>
      <c r="I3310" s="177"/>
      <c r="L3310" s="173"/>
      <c r="M3310" s="178"/>
      <c r="N3310" s="179"/>
      <c r="O3310" s="179"/>
      <c r="P3310" s="179"/>
      <c r="Q3310" s="179"/>
      <c r="R3310" s="179"/>
      <c r="S3310" s="179"/>
      <c r="T3310" s="180"/>
      <c r="AT3310" s="175" t="s">
        <v>167</v>
      </c>
      <c r="AU3310" s="175" t="s">
        <v>157</v>
      </c>
      <c r="AV3310" s="13" t="s">
        <v>81</v>
      </c>
      <c r="AW3310" s="13" t="s">
        <v>30</v>
      </c>
      <c r="AX3310" s="13" t="s">
        <v>76</v>
      </c>
      <c r="AY3310" s="175" t="s">
        <v>150</v>
      </c>
    </row>
    <row r="3311" spans="2:51" s="14" customFormat="1" ht="11.25">
      <c r="B3311" s="181"/>
      <c r="D3311" s="174" t="s">
        <v>167</v>
      </c>
      <c r="E3311" s="182" t="s">
        <v>1</v>
      </c>
      <c r="F3311" s="183" t="s">
        <v>4343</v>
      </c>
      <c r="H3311" s="184">
        <v>7.1</v>
      </c>
      <c r="I3311" s="185"/>
      <c r="L3311" s="181"/>
      <c r="M3311" s="186"/>
      <c r="N3311" s="187"/>
      <c r="O3311" s="187"/>
      <c r="P3311" s="187"/>
      <c r="Q3311" s="187"/>
      <c r="R3311" s="187"/>
      <c r="S3311" s="187"/>
      <c r="T3311" s="188"/>
      <c r="AT3311" s="182" t="s">
        <v>167</v>
      </c>
      <c r="AU3311" s="182" t="s">
        <v>157</v>
      </c>
      <c r="AV3311" s="14" t="s">
        <v>157</v>
      </c>
      <c r="AW3311" s="14" t="s">
        <v>30</v>
      </c>
      <c r="AX3311" s="14" t="s">
        <v>76</v>
      </c>
      <c r="AY3311" s="182" t="s">
        <v>150</v>
      </c>
    </row>
    <row r="3312" spans="2:51" s="13" customFormat="1" ht="11.25">
      <c r="B3312" s="173"/>
      <c r="D3312" s="174" t="s">
        <v>167</v>
      </c>
      <c r="E3312" s="175" t="s">
        <v>1</v>
      </c>
      <c r="F3312" s="176" t="s">
        <v>978</v>
      </c>
      <c r="H3312" s="175" t="s">
        <v>1</v>
      </c>
      <c r="I3312" s="177"/>
      <c r="L3312" s="173"/>
      <c r="M3312" s="178"/>
      <c r="N3312" s="179"/>
      <c r="O3312" s="179"/>
      <c r="P3312" s="179"/>
      <c r="Q3312" s="179"/>
      <c r="R3312" s="179"/>
      <c r="S3312" s="179"/>
      <c r="T3312" s="180"/>
      <c r="AT3312" s="175" t="s">
        <v>167</v>
      </c>
      <c r="AU3312" s="175" t="s">
        <v>157</v>
      </c>
      <c r="AV3312" s="13" t="s">
        <v>81</v>
      </c>
      <c r="AW3312" s="13" t="s">
        <v>30</v>
      </c>
      <c r="AX3312" s="13" t="s">
        <v>76</v>
      </c>
      <c r="AY3312" s="175" t="s">
        <v>150</v>
      </c>
    </row>
    <row r="3313" spans="2:51" s="14" customFormat="1" ht="11.25">
      <c r="B3313" s="181"/>
      <c r="D3313" s="174" t="s">
        <v>167</v>
      </c>
      <c r="E3313" s="182" t="s">
        <v>1</v>
      </c>
      <c r="F3313" s="183" t="s">
        <v>4343</v>
      </c>
      <c r="H3313" s="184">
        <v>7.1</v>
      </c>
      <c r="I3313" s="185"/>
      <c r="L3313" s="181"/>
      <c r="M3313" s="186"/>
      <c r="N3313" s="187"/>
      <c r="O3313" s="187"/>
      <c r="P3313" s="187"/>
      <c r="Q3313" s="187"/>
      <c r="R3313" s="187"/>
      <c r="S3313" s="187"/>
      <c r="T3313" s="188"/>
      <c r="AT3313" s="182" t="s">
        <v>167</v>
      </c>
      <c r="AU3313" s="182" t="s">
        <v>157</v>
      </c>
      <c r="AV3313" s="14" t="s">
        <v>157</v>
      </c>
      <c r="AW3313" s="14" t="s">
        <v>30</v>
      </c>
      <c r="AX3313" s="14" t="s">
        <v>76</v>
      </c>
      <c r="AY3313" s="182" t="s">
        <v>150</v>
      </c>
    </row>
    <row r="3314" spans="2:51" s="13" customFormat="1" ht="11.25">
      <c r="B3314" s="173"/>
      <c r="D3314" s="174" t="s">
        <v>167</v>
      </c>
      <c r="E3314" s="175" t="s">
        <v>1</v>
      </c>
      <c r="F3314" s="176" t="s">
        <v>981</v>
      </c>
      <c r="H3314" s="175" t="s">
        <v>1</v>
      </c>
      <c r="I3314" s="177"/>
      <c r="L3314" s="173"/>
      <c r="M3314" s="178"/>
      <c r="N3314" s="179"/>
      <c r="O3314" s="179"/>
      <c r="P3314" s="179"/>
      <c r="Q3314" s="179"/>
      <c r="R3314" s="179"/>
      <c r="S3314" s="179"/>
      <c r="T3314" s="180"/>
      <c r="AT3314" s="175" t="s">
        <v>167</v>
      </c>
      <c r="AU3314" s="175" t="s">
        <v>157</v>
      </c>
      <c r="AV3314" s="13" t="s">
        <v>81</v>
      </c>
      <c r="AW3314" s="13" t="s">
        <v>30</v>
      </c>
      <c r="AX3314" s="13" t="s">
        <v>76</v>
      </c>
      <c r="AY3314" s="175" t="s">
        <v>150</v>
      </c>
    </row>
    <row r="3315" spans="2:51" s="14" customFormat="1" ht="11.25">
      <c r="B3315" s="181"/>
      <c r="D3315" s="174" t="s">
        <v>167</v>
      </c>
      <c r="E3315" s="182" t="s">
        <v>1</v>
      </c>
      <c r="F3315" s="183" t="s">
        <v>4343</v>
      </c>
      <c r="H3315" s="184">
        <v>7.1</v>
      </c>
      <c r="I3315" s="185"/>
      <c r="L3315" s="181"/>
      <c r="M3315" s="186"/>
      <c r="N3315" s="187"/>
      <c r="O3315" s="187"/>
      <c r="P3315" s="187"/>
      <c r="Q3315" s="187"/>
      <c r="R3315" s="187"/>
      <c r="S3315" s="187"/>
      <c r="T3315" s="188"/>
      <c r="AT3315" s="182" t="s">
        <v>167</v>
      </c>
      <c r="AU3315" s="182" t="s">
        <v>157</v>
      </c>
      <c r="AV3315" s="14" t="s">
        <v>157</v>
      </c>
      <c r="AW3315" s="14" t="s">
        <v>30</v>
      </c>
      <c r="AX3315" s="14" t="s">
        <v>76</v>
      </c>
      <c r="AY3315" s="182" t="s">
        <v>150</v>
      </c>
    </row>
    <row r="3316" spans="2:51" s="13" customFormat="1" ht="11.25">
      <c r="B3316" s="173"/>
      <c r="D3316" s="174" t="s">
        <v>167</v>
      </c>
      <c r="E3316" s="175" t="s">
        <v>1</v>
      </c>
      <c r="F3316" s="176" t="s">
        <v>985</v>
      </c>
      <c r="H3316" s="175" t="s">
        <v>1</v>
      </c>
      <c r="I3316" s="177"/>
      <c r="L3316" s="173"/>
      <c r="M3316" s="178"/>
      <c r="N3316" s="179"/>
      <c r="O3316" s="179"/>
      <c r="P3316" s="179"/>
      <c r="Q3316" s="179"/>
      <c r="R3316" s="179"/>
      <c r="S3316" s="179"/>
      <c r="T3316" s="180"/>
      <c r="AT3316" s="175" t="s">
        <v>167</v>
      </c>
      <c r="AU3316" s="175" t="s">
        <v>157</v>
      </c>
      <c r="AV3316" s="13" t="s">
        <v>81</v>
      </c>
      <c r="AW3316" s="13" t="s">
        <v>30</v>
      </c>
      <c r="AX3316" s="13" t="s">
        <v>76</v>
      </c>
      <c r="AY3316" s="175" t="s">
        <v>150</v>
      </c>
    </row>
    <row r="3317" spans="2:51" s="14" customFormat="1" ht="11.25">
      <c r="B3317" s="181"/>
      <c r="D3317" s="174" t="s">
        <v>167</v>
      </c>
      <c r="E3317" s="182" t="s">
        <v>1</v>
      </c>
      <c r="F3317" s="183" t="s">
        <v>4373</v>
      </c>
      <c r="H3317" s="184">
        <v>16.2</v>
      </c>
      <c r="I3317" s="185"/>
      <c r="L3317" s="181"/>
      <c r="M3317" s="186"/>
      <c r="N3317" s="187"/>
      <c r="O3317" s="187"/>
      <c r="P3317" s="187"/>
      <c r="Q3317" s="187"/>
      <c r="R3317" s="187"/>
      <c r="S3317" s="187"/>
      <c r="T3317" s="188"/>
      <c r="AT3317" s="182" t="s">
        <v>167</v>
      </c>
      <c r="AU3317" s="182" t="s">
        <v>157</v>
      </c>
      <c r="AV3317" s="14" t="s">
        <v>157</v>
      </c>
      <c r="AW3317" s="14" t="s">
        <v>30</v>
      </c>
      <c r="AX3317" s="14" t="s">
        <v>76</v>
      </c>
      <c r="AY3317" s="182" t="s">
        <v>150</v>
      </c>
    </row>
    <row r="3318" spans="2:51" s="14" customFormat="1" ht="11.25">
      <c r="B3318" s="181"/>
      <c r="D3318" s="174" t="s">
        <v>167</v>
      </c>
      <c r="E3318" s="182" t="s">
        <v>1</v>
      </c>
      <c r="F3318" s="183" t="s">
        <v>4374</v>
      </c>
      <c r="H3318" s="184">
        <v>3.15</v>
      </c>
      <c r="I3318" s="185"/>
      <c r="L3318" s="181"/>
      <c r="M3318" s="186"/>
      <c r="N3318" s="187"/>
      <c r="O3318" s="187"/>
      <c r="P3318" s="187"/>
      <c r="Q3318" s="187"/>
      <c r="R3318" s="187"/>
      <c r="S3318" s="187"/>
      <c r="T3318" s="188"/>
      <c r="AT3318" s="182" t="s">
        <v>167</v>
      </c>
      <c r="AU3318" s="182" t="s">
        <v>157</v>
      </c>
      <c r="AV3318" s="14" t="s">
        <v>157</v>
      </c>
      <c r="AW3318" s="14" t="s">
        <v>30</v>
      </c>
      <c r="AX3318" s="14" t="s">
        <v>76</v>
      </c>
      <c r="AY3318" s="182" t="s">
        <v>150</v>
      </c>
    </row>
    <row r="3319" spans="2:51" s="13" customFormat="1" ht="11.25">
      <c r="B3319" s="173"/>
      <c r="D3319" s="174" t="s">
        <v>167</v>
      </c>
      <c r="E3319" s="175" t="s">
        <v>1</v>
      </c>
      <c r="F3319" s="176" t="s">
        <v>1001</v>
      </c>
      <c r="H3319" s="175" t="s">
        <v>1</v>
      </c>
      <c r="I3319" s="177"/>
      <c r="L3319" s="173"/>
      <c r="M3319" s="178"/>
      <c r="N3319" s="179"/>
      <c r="O3319" s="179"/>
      <c r="P3319" s="179"/>
      <c r="Q3319" s="179"/>
      <c r="R3319" s="179"/>
      <c r="S3319" s="179"/>
      <c r="T3319" s="180"/>
      <c r="AT3319" s="175" t="s">
        <v>167</v>
      </c>
      <c r="AU3319" s="175" t="s">
        <v>157</v>
      </c>
      <c r="AV3319" s="13" t="s">
        <v>81</v>
      </c>
      <c r="AW3319" s="13" t="s">
        <v>30</v>
      </c>
      <c r="AX3319" s="13" t="s">
        <v>76</v>
      </c>
      <c r="AY3319" s="175" t="s">
        <v>150</v>
      </c>
    </row>
    <row r="3320" spans="2:51" s="14" customFormat="1" ht="11.25">
      <c r="B3320" s="181"/>
      <c r="D3320" s="174" t="s">
        <v>167</v>
      </c>
      <c r="E3320" s="182" t="s">
        <v>1</v>
      </c>
      <c r="F3320" s="183" t="s">
        <v>4375</v>
      </c>
      <c r="H3320" s="184">
        <v>9.5</v>
      </c>
      <c r="I3320" s="185"/>
      <c r="L3320" s="181"/>
      <c r="M3320" s="186"/>
      <c r="N3320" s="187"/>
      <c r="O3320" s="187"/>
      <c r="P3320" s="187"/>
      <c r="Q3320" s="187"/>
      <c r="R3320" s="187"/>
      <c r="S3320" s="187"/>
      <c r="T3320" s="188"/>
      <c r="AT3320" s="182" t="s">
        <v>167</v>
      </c>
      <c r="AU3320" s="182" t="s">
        <v>157</v>
      </c>
      <c r="AV3320" s="14" t="s">
        <v>157</v>
      </c>
      <c r="AW3320" s="14" t="s">
        <v>30</v>
      </c>
      <c r="AX3320" s="14" t="s">
        <v>76</v>
      </c>
      <c r="AY3320" s="182" t="s">
        <v>150</v>
      </c>
    </row>
    <row r="3321" spans="2:51" s="13" customFormat="1" ht="11.25">
      <c r="B3321" s="173"/>
      <c r="D3321" s="174" t="s">
        <v>167</v>
      </c>
      <c r="E3321" s="175" t="s">
        <v>1</v>
      </c>
      <c r="F3321" s="176" t="s">
        <v>1004</v>
      </c>
      <c r="H3321" s="175" t="s">
        <v>1</v>
      </c>
      <c r="I3321" s="177"/>
      <c r="L3321" s="173"/>
      <c r="M3321" s="178"/>
      <c r="N3321" s="179"/>
      <c r="O3321" s="179"/>
      <c r="P3321" s="179"/>
      <c r="Q3321" s="179"/>
      <c r="R3321" s="179"/>
      <c r="S3321" s="179"/>
      <c r="T3321" s="180"/>
      <c r="AT3321" s="175" t="s">
        <v>167</v>
      </c>
      <c r="AU3321" s="175" t="s">
        <v>157</v>
      </c>
      <c r="AV3321" s="13" t="s">
        <v>81</v>
      </c>
      <c r="AW3321" s="13" t="s">
        <v>30</v>
      </c>
      <c r="AX3321" s="13" t="s">
        <v>76</v>
      </c>
      <c r="AY3321" s="175" t="s">
        <v>150</v>
      </c>
    </row>
    <row r="3322" spans="2:51" s="14" customFormat="1" ht="11.25">
      <c r="B3322" s="181"/>
      <c r="D3322" s="174" t="s">
        <v>167</v>
      </c>
      <c r="E3322" s="182" t="s">
        <v>1</v>
      </c>
      <c r="F3322" s="183" t="s">
        <v>4376</v>
      </c>
      <c r="H3322" s="184">
        <v>12.36</v>
      </c>
      <c r="I3322" s="185"/>
      <c r="L3322" s="181"/>
      <c r="M3322" s="186"/>
      <c r="N3322" s="187"/>
      <c r="O3322" s="187"/>
      <c r="P3322" s="187"/>
      <c r="Q3322" s="187"/>
      <c r="R3322" s="187"/>
      <c r="S3322" s="187"/>
      <c r="T3322" s="188"/>
      <c r="AT3322" s="182" t="s">
        <v>167</v>
      </c>
      <c r="AU3322" s="182" t="s">
        <v>157</v>
      </c>
      <c r="AV3322" s="14" t="s">
        <v>157</v>
      </c>
      <c r="AW3322" s="14" t="s">
        <v>30</v>
      </c>
      <c r="AX3322" s="14" t="s">
        <v>76</v>
      </c>
      <c r="AY3322" s="182" t="s">
        <v>150</v>
      </c>
    </row>
    <row r="3323" spans="2:51" s="13" customFormat="1" ht="11.25">
      <c r="B3323" s="173"/>
      <c r="D3323" s="174" t="s">
        <v>167</v>
      </c>
      <c r="E3323" s="175" t="s">
        <v>1</v>
      </c>
      <c r="F3323" s="176" t="s">
        <v>929</v>
      </c>
      <c r="H3323" s="175" t="s">
        <v>1</v>
      </c>
      <c r="I3323" s="177"/>
      <c r="L3323" s="173"/>
      <c r="M3323" s="178"/>
      <c r="N3323" s="179"/>
      <c r="O3323" s="179"/>
      <c r="P3323" s="179"/>
      <c r="Q3323" s="179"/>
      <c r="R3323" s="179"/>
      <c r="S3323" s="179"/>
      <c r="T3323" s="180"/>
      <c r="AT3323" s="175" t="s">
        <v>167</v>
      </c>
      <c r="AU3323" s="175" t="s">
        <v>157</v>
      </c>
      <c r="AV3323" s="13" t="s">
        <v>81</v>
      </c>
      <c r="AW3323" s="13" t="s">
        <v>30</v>
      </c>
      <c r="AX3323" s="13" t="s">
        <v>76</v>
      </c>
      <c r="AY3323" s="175" t="s">
        <v>150</v>
      </c>
    </row>
    <row r="3324" spans="2:51" s="14" customFormat="1" ht="11.25">
      <c r="B3324" s="181"/>
      <c r="D3324" s="174" t="s">
        <v>167</v>
      </c>
      <c r="E3324" s="182" t="s">
        <v>1</v>
      </c>
      <c r="F3324" s="183" t="s">
        <v>4377</v>
      </c>
      <c r="H3324" s="184">
        <v>13.5</v>
      </c>
      <c r="I3324" s="185"/>
      <c r="L3324" s="181"/>
      <c r="M3324" s="186"/>
      <c r="N3324" s="187"/>
      <c r="O3324" s="187"/>
      <c r="P3324" s="187"/>
      <c r="Q3324" s="187"/>
      <c r="R3324" s="187"/>
      <c r="S3324" s="187"/>
      <c r="T3324" s="188"/>
      <c r="AT3324" s="182" t="s">
        <v>167</v>
      </c>
      <c r="AU3324" s="182" t="s">
        <v>157</v>
      </c>
      <c r="AV3324" s="14" t="s">
        <v>157</v>
      </c>
      <c r="AW3324" s="14" t="s">
        <v>30</v>
      </c>
      <c r="AX3324" s="14" t="s">
        <v>76</v>
      </c>
      <c r="AY3324" s="182" t="s">
        <v>150</v>
      </c>
    </row>
    <row r="3325" spans="2:51" s="13" customFormat="1" ht="11.25">
      <c r="B3325" s="173"/>
      <c r="D3325" s="174" t="s">
        <v>167</v>
      </c>
      <c r="E3325" s="175" t="s">
        <v>1</v>
      </c>
      <c r="F3325" s="176" t="s">
        <v>1010</v>
      </c>
      <c r="H3325" s="175" t="s">
        <v>1</v>
      </c>
      <c r="I3325" s="177"/>
      <c r="L3325" s="173"/>
      <c r="M3325" s="178"/>
      <c r="N3325" s="179"/>
      <c r="O3325" s="179"/>
      <c r="P3325" s="179"/>
      <c r="Q3325" s="179"/>
      <c r="R3325" s="179"/>
      <c r="S3325" s="179"/>
      <c r="T3325" s="180"/>
      <c r="AT3325" s="175" t="s">
        <v>167</v>
      </c>
      <c r="AU3325" s="175" t="s">
        <v>157</v>
      </c>
      <c r="AV3325" s="13" t="s">
        <v>81</v>
      </c>
      <c r="AW3325" s="13" t="s">
        <v>30</v>
      </c>
      <c r="AX3325" s="13" t="s">
        <v>76</v>
      </c>
      <c r="AY3325" s="175" t="s">
        <v>150</v>
      </c>
    </row>
    <row r="3326" spans="2:51" s="14" customFormat="1" ht="11.25">
      <c r="B3326" s="181"/>
      <c r="D3326" s="174" t="s">
        <v>167</v>
      </c>
      <c r="E3326" s="182" t="s">
        <v>1</v>
      </c>
      <c r="F3326" s="183" t="s">
        <v>4378</v>
      </c>
      <c r="H3326" s="184">
        <v>27.6</v>
      </c>
      <c r="I3326" s="185"/>
      <c r="L3326" s="181"/>
      <c r="M3326" s="186"/>
      <c r="N3326" s="187"/>
      <c r="O3326" s="187"/>
      <c r="P3326" s="187"/>
      <c r="Q3326" s="187"/>
      <c r="R3326" s="187"/>
      <c r="S3326" s="187"/>
      <c r="T3326" s="188"/>
      <c r="AT3326" s="182" t="s">
        <v>167</v>
      </c>
      <c r="AU3326" s="182" t="s">
        <v>157</v>
      </c>
      <c r="AV3326" s="14" t="s">
        <v>157</v>
      </c>
      <c r="AW3326" s="14" t="s">
        <v>30</v>
      </c>
      <c r="AX3326" s="14" t="s">
        <v>76</v>
      </c>
      <c r="AY3326" s="182" t="s">
        <v>150</v>
      </c>
    </row>
    <row r="3327" spans="2:51" s="13" customFormat="1" ht="11.25">
      <c r="B3327" s="173"/>
      <c r="D3327" s="174" t="s">
        <v>167</v>
      </c>
      <c r="E3327" s="175" t="s">
        <v>1</v>
      </c>
      <c r="F3327" s="176" t="s">
        <v>1013</v>
      </c>
      <c r="H3327" s="175" t="s">
        <v>1</v>
      </c>
      <c r="I3327" s="177"/>
      <c r="L3327" s="173"/>
      <c r="M3327" s="178"/>
      <c r="N3327" s="179"/>
      <c r="O3327" s="179"/>
      <c r="P3327" s="179"/>
      <c r="Q3327" s="179"/>
      <c r="R3327" s="179"/>
      <c r="S3327" s="179"/>
      <c r="T3327" s="180"/>
      <c r="AT3327" s="175" t="s">
        <v>167</v>
      </c>
      <c r="AU3327" s="175" t="s">
        <v>157</v>
      </c>
      <c r="AV3327" s="13" t="s">
        <v>81</v>
      </c>
      <c r="AW3327" s="13" t="s">
        <v>30</v>
      </c>
      <c r="AX3327" s="13" t="s">
        <v>76</v>
      </c>
      <c r="AY3327" s="175" t="s">
        <v>150</v>
      </c>
    </row>
    <row r="3328" spans="2:51" s="14" customFormat="1" ht="11.25">
      <c r="B3328" s="181"/>
      <c r="D3328" s="174" t="s">
        <v>167</v>
      </c>
      <c r="E3328" s="182" t="s">
        <v>1</v>
      </c>
      <c r="F3328" s="183" t="s">
        <v>4379</v>
      </c>
      <c r="H3328" s="184">
        <v>28.975000000000001</v>
      </c>
      <c r="I3328" s="185"/>
      <c r="L3328" s="181"/>
      <c r="M3328" s="186"/>
      <c r="N3328" s="187"/>
      <c r="O3328" s="187"/>
      <c r="P3328" s="187"/>
      <c r="Q3328" s="187"/>
      <c r="R3328" s="187"/>
      <c r="S3328" s="187"/>
      <c r="T3328" s="188"/>
      <c r="AT3328" s="182" t="s">
        <v>167</v>
      </c>
      <c r="AU3328" s="182" t="s">
        <v>157</v>
      </c>
      <c r="AV3328" s="14" t="s">
        <v>157</v>
      </c>
      <c r="AW3328" s="14" t="s">
        <v>30</v>
      </c>
      <c r="AX3328" s="14" t="s">
        <v>76</v>
      </c>
      <c r="AY3328" s="182" t="s">
        <v>150</v>
      </c>
    </row>
    <row r="3329" spans="1:65" s="13" customFormat="1" ht="11.25">
      <c r="B3329" s="173"/>
      <c r="D3329" s="174" t="s">
        <v>167</v>
      </c>
      <c r="E3329" s="175" t="s">
        <v>1</v>
      </c>
      <c r="F3329" s="176" t="s">
        <v>930</v>
      </c>
      <c r="H3329" s="175" t="s">
        <v>1</v>
      </c>
      <c r="I3329" s="177"/>
      <c r="L3329" s="173"/>
      <c r="M3329" s="178"/>
      <c r="N3329" s="179"/>
      <c r="O3329" s="179"/>
      <c r="P3329" s="179"/>
      <c r="Q3329" s="179"/>
      <c r="R3329" s="179"/>
      <c r="S3329" s="179"/>
      <c r="T3329" s="180"/>
      <c r="AT3329" s="175" t="s">
        <v>167</v>
      </c>
      <c r="AU3329" s="175" t="s">
        <v>157</v>
      </c>
      <c r="AV3329" s="13" t="s">
        <v>81</v>
      </c>
      <c r="AW3329" s="13" t="s">
        <v>30</v>
      </c>
      <c r="AX3329" s="13" t="s">
        <v>76</v>
      </c>
      <c r="AY3329" s="175" t="s">
        <v>150</v>
      </c>
    </row>
    <row r="3330" spans="1:65" s="14" customFormat="1" ht="11.25">
      <c r="B3330" s="181"/>
      <c r="D3330" s="174" t="s">
        <v>167</v>
      </c>
      <c r="E3330" s="182" t="s">
        <v>1</v>
      </c>
      <c r="F3330" s="183" t="s">
        <v>4380</v>
      </c>
      <c r="H3330" s="184">
        <v>16.899999999999999</v>
      </c>
      <c r="I3330" s="185"/>
      <c r="L3330" s="181"/>
      <c r="M3330" s="186"/>
      <c r="N3330" s="187"/>
      <c r="O3330" s="187"/>
      <c r="P3330" s="187"/>
      <c r="Q3330" s="187"/>
      <c r="R3330" s="187"/>
      <c r="S3330" s="187"/>
      <c r="T3330" s="188"/>
      <c r="AT3330" s="182" t="s">
        <v>167</v>
      </c>
      <c r="AU3330" s="182" t="s">
        <v>157</v>
      </c>
      <c r="AV3330" s="14" t="s">
        <v>157</v>
      </c>
      <c r="AW3330" s="14" t="s">
        <v>30</v>
      </c>
      <c r="AX3330" s="14" t="s">
        <v>76</v>
      </c>
      <c r="AY3330" s="182" t="s">
        <v>150</v>
      </c>
    </row>
    <row r="3331" spans="1:65" s="16" customFormat="1" ht="11.25">
      <c r="B3331" s="197"/>
      <c r="D3331" s="174" t="s">
        <v>167</v>
      </c>
      <c r="E3331" s="198" t="s">
        <v>1</v>
      </c>
      <c r="F3331" s="199" t="s">
        <v>299</v>
      </c>
      <c r="H3331" s="200">
        <v>217.685</v>
      </c>
      <c r="I3331" s="201"/>
      <c r="L3331" s="197"/>
      <c r="M3331" s="202"/>
      <c r="N3331" s="203"/>
      <c r="O3331" s="203"/>
      <c r="P3331" s="203"/>
      <c r="Q3331" s="203"/>
      <c r="R3331" s="203"/>
      <c r="S3331" s="203"/>
      <c r="T3331" s="204"/>
      <c r="AT3331" s="198" t="s">
        <v>167</v>
      </c>
      <c r="AU3331" s="198" t="s">
        <v>157</v>
      </c>
      <c r="AV3331" s="16" t="s">
        <v>162</v>
      </c>
      <c r="AW3331" s="16" t="s">
        <v>30</v>
      </c>
      <c r="AX3331" s="16" t="s">
        <v>76</v>
      </c>
      <c r="AY3331" s="198" t="s">
        <v>150</v>
      </c>
    </row>
    <row r="3332" spans="1:65" s="15" customFormat="1" ht="11.25">
      <c r="B3332" s="189"/>
      <c r="D3332" s="174" t="s">
        <v>167</v>
      </c>
      <c r="E3332" s="190" t="s">
        <v>1</v>
      </c>
      <c r="F3332" s="191" t="s">
        <v>173</v>
      </c>
      <c r="H3332" s="192">
        <v>625.09500000000003</v>
      </c>
      <c r="I3332" s="193"/>
      <c r="L3332" s="189"/>
      <c r="M3332" s="194"/>
      <c r="N3332" s="195"/>
      <c r="O3332" s="195"/>
      <c r="P3332" s="195"/>
      <c r="Q3332" s="195"/>
      <c r="R3332" s="195"/>
      <c r="S3332" s="195"/>
      <c r="T3332" s="196"/>
      <c r="AT3332" s="190" t="s">
        <v>167</v>
      </c>
      <c r="AU3332" s="190" t="s">
        <v>157</v>
      </c>
      <c r="AV3332" s="15" t="s">
        <v>156</v>
      </c>
      <c r="AW3332" s="15" t="s">
        <v>30</v>
      </c>
      <c r="AX3332" s="15" t="s">
        <v>81</v>
      </c>
      <c r="AY3332" s="190" t="s">
        <v>150</v>
      </c>
    </row>
    <row r="3333" spans="1:65" s="2" customFormat="1" ht="24" customHeight="1">
      <c r="A3333" s="33"/>
      <c r="B3333" s="158"/>
      <c r="C3333" s="159" t="s">
        <v>4381</v>
      </c>
      <c r="D3333" s="215" t="s">
        <v>152</v>
      </c>
      <c r="E3333" s="160" t="s">
        <v>4382</v>
      </c>
      <c r="F3333" s="161" t="s">
        <v>4383</v>
      </c>
      <c r="G3333" s="162" t="s">
        <v>155</v>
      </c>
      <c r="H3333" s="163">
        <v>310.05500000000001</v>
      </c>
      <c r="I3333" s="164"/>
      <c r="J3333" s="163">
        <f>ROUND(I3333*H3333,3)</f>
        <v>0</v>
      </c>
      <c r="K3333" s="165"/>
      <c r="L3333" s="34"/>
      <c r="M3333" s="166" t="s">
        <v>1</v>
      </c>
      <c r="N3333" s="167" t="s">
        <v>42</v>
      </c>
      <c r="O3333" s="59"/>
      <c r="P3333" s="168">
        <f>O3333*H3333</f>
        <v>0</v>
      </c>
      <c r="Q3333" s="168">
        <v>4.9100000000000003E-3</v>
      </c>
      <c r="R3333" s="168">
        <f>Q3333*H3333</f>
        <v>1.5223700500000001</v>
      </c>
      <c r="S3333" s="168">
        <v>0</v>
      </c>
      <c r="T3333" s="169">
        <f>S3333*H3333</f>
        <v>0</v>
      </c>
      <c r="U3333" s="33"/>
      <c r="V3333" s="33"/>
      <c r="W3333" s="33"/>
      <c r="X3333" s="33"/>
      <c r="Y3333" s="33"/>
      <c r="Z3333" s="33"/>
      <c r="AA3333" s="33"/>
      <c r="AB3333" s="33"/>
      <c r="AC3333" s="33"/>
      <c r="AD3333" s="33"/>
      <c r="AE3333" s="33"/>
      <c r="AR3333" s="170" t="s">
        <v>241</v>
      </c>
      <c r="AT3333" s="170" t="s">
        <v>152</v>
      </c>
      <c r="AU3333" s="170" t="s">
        <v>157</v>
      </c>
      <c r="AY3333" s="18" t="s">
        <v>150</v>
      </c>
      <c r="BE3333" s="171">
        <f>IF(N3333="základná",J3333,0)</f>
        <v>0</v>
      </c>
      <c r="BF3333" s="171">
        <f>IF(N3333="znížená",J3333,0)</f>
        <v>0</v>
      </c>
      <c r="BG3333" s="171">
        <f>IF(N3333="zákl. prenesená",J3333,0)</f>
        <v>0</v>
      </c>
      <c r="BH3333" s="171">
        <f>IF(N3333="zníž. prenesená",J3333,0)</f>
        <v>0</v>
      </c>
      <c r="BI3333" s="171">
        <f>IF(N3333="nulová",J3333,0)</f>
        <v>0</v>
      </c>
      <c r="BJ3333" s="18" t="s">
        <v>157</v>
      </c>
      <c r="BK3333" s="172">
        <f>ROUND(I3333*H3333,3)</f>
        <v>0</v>
      </c>
      <c r="BL3333" s="18" t="s">
        <v>241</v>
      </c>
      <c r="BM3333" s="170" t="s">
        <v>4384</v>
      </c>
    </row>
    <row r="3334" spans="1:65" s="13" customFormat="1" ht="11.25">
      <c r="B3334" s="173"/>
      <c r="D3334" s="174" t="s">
        <v>167</v>
      </c>
      <c r="E3334" s="175" t="s">
        <v>1</v>
      </c>
      <c r="F3334" s="176" t="s">
        <v>4385</v>
      </c>
      <c r="H3334" s="175" t="s">
        <v>1</v>
      </c>
      <c r="I3334" s="177"/>
      <c r="L3334" s="173"/>
      <c r="M3334" s="178"/>
      <c r="N3334" s="179"/>
      <c r="O3334" s="179"/>
      <c r="P3334" s="179"/>
      <c r="Q3334" s="179"/>
      <c r="R3334" s="179"/>
      <c r="S3334" s="179"/>
      <c r="T3334" s="180"/>
      <c r="AT3334" s="175" t="s">
        <v>167</v>
      </c>
      <c r="AU3334" s="175" t="s">
        <v>157</v>
      </c>
      <c r="AV3334" s="13" t="s">
        <v>81</v>
      </c>
      <c r="AW3334" s="13" t="s">
        <v>30</v>
      </c>
      <c r="AX3334" s="13" t="s">
        <v>76</v>
      </c>
      <c r="AY3334" s="175" t="s">
        <v>150</v>
      </c>
    </row>
    <row r="3335" spans="1:65" s="13" customFormat="1" ht="11.25">
      <c r="B3335" s="173"/>
      <c r="D3335" s="174" t="s">
        <v>167</v>
      </c>
      <c r="E3335" s="175" t="s">
        <v>1</v>
      </c>
      <c r="F3335" s="176" t="s">
        <v>212</v>
      </c>
      <c r="H3335" s="175" t="s">
        <v>1</v>
      </c>
      <c r="I3335" s="177"/>
      <c r="L3335" s="173"/>
      <c r="M3335" s="178"/>
      <c r="N3335" s="179"/>
      <c r="O3335" s="179"/>
      <c r="P3335" s="179"/>
      <c r="Q3335" s="179"/>
      <c r="R3335" s="179"/>
      <c r="S3335" s="179"/>
      <c r="T3335" s="180"/>
      <c r="AT3335" s="175" t="s">
        <v>167</v>
      </c>
      <c r="AU3335" s="175" t="s">
        <v>157</v>
      </c>
      <c r="AV3335" s="13" t="s">
        <v>81</v>
      </c>
      <c r="AW3335" s="13" t="s">
        <v>30</v>
      </c>
      <c r="AX3335" s="13" t="s">
        <v>76</v>
      </c>
      <c r="AY3335" s="175" t="s">
        <v>150</v>
      </c>
    </row>
    <row r="3336" spans="1:65" s="14" customFormat="1" ht="11.25">
      <c r="B3336" s="181"/>
      <c r="D3336" s="174" t="s">
        <v>167</v>
      </c>
      <c r="E3336" s="182" t="s">
        <v>1</v>
      </c>
      <c r="F3336" s="183" t="s">
        <v>1138</v>
      </c>
      <c r="H3336" s="184">
        <v>14.75</v>
      </c>
      <c r="I3336" s="185"/>
      <c r="L3336" s="181"/>
      <c r="M3336" s="186"/>
      <c r="N3336" s="187"/>
      <c r="O3336" s="187"/>
      <c r="P3336" s="187"/>
      <c r="Q3336" s="187"/>
      <c r="R3336" s="187"/>
      <c r="S3336" s="187"/>
      <c r="T3336" s="188"/>
      <c r="AT3336" s="182" t="s">
        <v>167</v>
      </c>
      <c r="AU3336" s="182" t="s">
        <v>157</v>
      </c>
      <c r="AV3336" s="14" t="s">
        <v>157</v>
      </c>
      <c r="AW3336" s="14" t="s">
        <v>30</v>
      </c>
      <c r="AX3336" s="14" t="s">
        <v>76</v>
      </c>
      <c r="AY3336" s="182" t="s">
        <v>150</v>
      </c>
    </row>
    <row r="3337" spans="1:65" s="13" customFormat="1" ht="11.25">
      <c r="B3337" s="173"/>
      <c r="D3337" s="174" t="s">
        <v>167</v>
      </c>
      <c r="E3337" s="175" t="s">
        <v>1</v>
      </c>
      <c r="F3337" s="176" t="s">
        <v>1124</v>
      </c>
      <c r="H3337" s="175" t="s">
        <v>1</v>
      </c>
      <c r="I3337" s="177"/>
      <c r="L3337" s="173"/>
      <c r="M3337" s="178"/>
      <c r="N3337" s="179"/>
      <c r="O3337" s="179"/>
      <c r="P3337" s="179"/>
      <c r="Q3337" s="179"/>
      <c r="R3337" s="179"/>
      <c r="S3337" s="179"/>
      <c r="T3337" s="180"/>
      <c r="AT3337" s="175" t="s">
        <v>167</v>
      </c>
      <c r="AU3337" s="175" t="s">
        <v>157</v>
      </c>
      <c r="AV3337" s="13" t="s">
        <v>81</v>
      </c>
      <c r="AW3337" s="13" t="s">
        <v>30</v>
      </c>
      <c r="AX3337" s="13" t="s">
        <v>76</v>
      </c>
      <c r="AY3337" s="175" t="s">
        <v>150</v>
      </c>
    </row>
    <row r="3338" spans="1:65" s="13" customFormat="1" ht="11.25">
      <c r="B3338" s="173"/>
      <c r="D3338" s="174" t="s">
        <v>167</v>
      </c>
      <c r="E3338" s="175" t="s">
        <v>1</v>
      </c>
      <c r="F3338" s="176" t="s">
        <v>215</v>
      </c>
      <c r="H3338" s="175" t="s">
        <v>1</v>
      </c>
      <c r="I3338" s="177"/>
      <c r="L3338" s="173"/>
      <c r="M3338" s="178"/>
      <c r="N3338" s="179"/>
      <c r="O3338" s="179"/>
      <c r="P3338" s="179"/>
      <c r="Q3338" s="179"/>
      <c r="R3338" s="179"/>
      <c r="S3338" s="179"/>
      <c r="T3338" s="180"/>
      <c r="AT3338" s="175" t="s">
        <v>167</v>
      </c>
      <c r="AU3338" s="175" t="s">
        <v>157</v>
      </c>
      <c r="AV3338" s="13" t="s">
        <v>81</v>
      </c>
      <c r="AW3338" s="13" t="s">
        <v>30</v>
      </c>
      <c r="AX3338" s="13" t="s">
        <v>76</v>
      </c>
      <c r="AY3338" s="175" t="s">
        <v>150</v>
      </c>
    </row>
    <row r="3339" spans="1:65" s="14" customFormat="1" ht="22.5">
      <c r="B3339" s="181"/>
      <c r="D3339" s="174" t="s">
        <v>167</v>
      </c>
      <c r="E3339" s="182" t="s">
        <v>1</v>
      </c>
      <c r="F3339" s="183" t="s">
        <v>1745</v>
      </c>
      <c r="H3339" s="184">
        <v>127</v>
      </c>
      <c r="I3339" s="185"/>
      <c r="L3339" s="181"/>
      <c r="M3339" s="186"/>
      <c r="N3339" s="187"/>
      <c r="O3339" s="187"/>
      <c r="P3339" s="187"/>
      <c r="Q3339" s="187"/>
      <c r="R3339" s="187"/>
      <c r="S3339" s="187"/>
      <c r="T3339" s="188"/>
      <c r="AT3339" s="182" t="s">
        <v>167</v>
      </c>
      <c r="AU3339" s="182" t="s">
        <v>157</v>
      </c>
      <c r="AV3339" s="14" t="s">
        <v>157</v>
      </c>
      <c r="AW3339" s="14" t="s">
        <v>30</v>
      </c>
      <c r="AX3339" s="14" t="s">
        <v>76</v>
      </c>
      <c r="AY3339" s="182" t="s">
        <v>150</v>
      </c>
    </row>
    <row r="3340" spans="1:65" s="13" customFormat="1" ht="11.25">
      <c r="B3340" s="173"/>
      <c r="D3340" s="174" t="s">
        <v>167</v>
      </c>
      <c r="E3340" s="175" t="s">
        <v>1</v>
      </c>
      <c r="F3340" s="176" t="s">
        <v>302</v>
      </c>
      <c r="H3340" s="175" t="s">
        <v>1</v>
      </c>
      <c r="I3340" s="177"/>
      <c r="L3340" s="173"/>
      <c r="M3340" s="178"/>
      <c r="N3340" s="179"/>
      <c r="O3340" s="179"/>
      <c r="P3340" s="179"/>
      <c r="Q3340" s="179"/>
      <c r="R3340" s="179"/>
      <c r="S3340" s="179"/>
      <c r="T3340" s="180"/>
      <c r="AT3340" s="175" t="s">
        <v>167</v>
      </c>
      <c r="AU3340" s="175" t="s">
        <v>157</v>
      </c>
      <c r="AV3340" s="13" t="s">
        <v>81</v>
      </c>
      <c r="AW3340" s="13" t="s">
        <v>30</v>
      </c>
      <c r="AX3340" s="13" t="s">
        <v>76</v>
      </c>
      <c r="AY3340" s="175" t="s">
        <v>150</v>
      </c>
    </row>
    <row r="3341" spans="1:65" s="14" customFormat="1" ht="11.25">
      <c r="B3341" s="181"/>
      <c r="D3341" s="174" t="s">
        <v>167</v>
      </c>
      <c r="E3341" s="182" t="s">
        <v>1</v>
      </c>
      <c r="F3341" s="183" t="s">
        <v>1126</v>
      </c>
      <c r="H3341" s="184">
        <v>66.930000000000007</v>
      </c>
      <c r="I3341" s="185"/>
      <c r="L3341" s="181"/>
      <c r="M3341" s="186"/>
      <c r="N3341" s="187"/>
      <c r="O3341" s="187"/>
      <c r="P3341" s="187"/>
      <c r="Q3341" s="187"/>
      <c r="R3341" s="187"/>
      <c r="S3341" s="187"/>
      <c r="T3341" s="188"/>
      <c r="AT3341" s="182" t="s">
        <v>167</v>
      </c>
      <c r="AU3341" s="182" t="s">
        <v>157</v>
      </c>
      <c r="AV3341" s="14" t="s">
        <v>157</v>
      </c>
      <c r="AW3341" s="14" t="s">
        <v>30</v>
      </c>
      <c r="AX3341" s="14" t="s">
        <v>76</v>
      </c>
      <c r="AY3341" s="182" t="s">
        <v>150</v>
      </c>
    </row>
    <row r="3342" spans="1:65" s="13" customFormat="1" ht="11.25">
      <c r="B3342" s="173"/>
      <c r="D3342" s="174" t="s">
        <v>167</v>
      </c>
      <c r="E3342" s="175" t="s">
        <v>1</v>
      </c>
      <c r="F3342" s="176" t="s">
        <v>1097</v>
      </c>
      <c r="H3342" s="175" t="s">
        <v>1</v>
      </c>
      <c r="I3342" s="177"/>
      <c r="L3342" s="173"/>
      <c r="M3342" s="178"/>
      <c r="N3342" s="179"/>
      <c r="O3342" s="179"/>
      <c r="P3342" s="179"/>
      <c r="Q3342" s="179"/>
      <c r="R3342" s="179"/>
      <c r="S3342" s="179"/>
      <c r="T3342" s="180"/>
      <c r="AT3342" s="175" t="s">
        <v>167</v>
      </c>
      <c r="AU3342" s="175" t="s">
        <v>157</v>
      </c>
      <c r="AV3342" s="13" t="s">
        <v>81</v>
      </c>
      <c r="AW3342" s="13" t="s">
        <v>30</v>
      </c>
      <c r="AX3342" s="13" t="s">
        <v>76</v>
      </c>
      <c r="AY3342" s="175" t="s">
        <v>150</v>
      </c>
    </row>
    <row r="3343" spans="1:65" s="13" customFormat="1" ht="11.25">
      <c r="B3343" s="173"/>
      <c r="D3343" s="174" t="s">
        <v>167</v>
      </c>
      <c r="E3343" s="175" t="s">
        <v>1</v>
      </c>
      <c r="F3343" s="176" t="s">
        <v>396</v>
      </c>
      <c r="H3343" s="175" t="s">
        <v>1</v>
      </c>
      <c r="I3343" s="177"/>
      <c r="L3343" s="173"/>
      <c r="M3343" s="178"/>
      <c r="N3343" s="179"/>
      <c r="O3343" s="179"/>
      <c r="P3343" s="179"/>
      <c r="Q3343" s="179"/>
      <c r="R3343" s="179"/>
      <c r="S3343" s="179"/>
      <c r="T3343" s="180"/>
      <c r="AT3343" s="175" t="s">
        <v>167</v>
      </c>
      <c r="AU3343" s="175" t="s">
        <v>157</v>
      </c>
      <c r="AV3343" s="13" t="s">
        <v>81</v>
      </c>
      <c r="AW3343" s="13" t="s">
        <v>30</v>
      </c>
      <c r="AX3343" s="13" t="s">
        <v>76</v>
      </c>
      <c r="AY3343" s="175" t="s">
        <v>150</v>
      </c>
    </row>
    <row r="3344" spans="1:65" s="14" customFormat="1" ht="22.5">
      <c r="B3344" s="181"/>
      <c r="D3344" s="174" t="s">
        <v>167</v>
      </c>
      <c r="E3344" s="182" t="s">
        <v>1</v>
      </c>
      <c r="F3344" s="183" t="s">
        <v>1098</v>
      </c>
      <c r="H3344" s="184">
        <v>79.98</v>
      </c>
      <c r="I3344" s="185"/>
      <c r="L3344" s="181"/>
      <c r="M3344" s="186"/>
      <c r="N3344" s="187"/>
      <c r="O3344" s="187"/>
      <c r="P3344" s="187"/>
      <c r="Q3344" s="187"/>
      <c r="R3344" s="187"/>
      <c r="S3344" s="187"/>
      <c r="T3344" s="188"/>
      <c r="AT3344" s="182" t="s">
        <v>167</v>
      </c>
      <c r="AU3344" s="182" t="s">
        <v>157</v>
      </c>
      <c r="AV3344" s="14" t="s">
        <v>157</v>
      </c>
      <c r="AW3344" s="14" t="s">
        <v>30</v>
      </c>
      <c r="AX3344" s="14" t="s">
        <v>76</v>
      </c>
      <c r="AY3344" s="182" t="s">
        <v>150</v>
      </c>
    </row>
    <row r="3345" spans="1:65" s="16" customFormat="1" ht="11.25">
      <c r="B3345" s="197"/>
      <c r="D3345" s="174" t="s">
        <v>167</v>
      </c>
      <c r="E3345" s="198" t="s">
        <v>1</v>
      </c>
      <c r="F3345" s="199" t="s">
        <v>299</v>
      </c>
      <c r="H3345" s="200">
        <v>288.66000000000003</v>
      </c>
      <c r="I3345" s="201"/>
      <c r="L3345" s="197"/>
      <c r="M3345" s="202"/>
      <c r="N3345" s="203"/>
      <c r="O3345" s="203"/>
      <c r="P3345" s="203"/>
      <c r="Q3345" s="203"/>
      <c r="R3345" s="203"/>
      <c r="S3345" s="203"/>
      <c r="T3345" s="204"/>
      <c r="AT3345" s="198" t="s">
        <v>167</v>
      </c>
      <c r="AU3345" s="198" t="s">
        <v>157</v>
      </c>
      <c r="AV3345" s="16" t="s">
        <v>162</v>
      </c>
      <c r="AW3345" s="16" t="s">
        <v>30</v>
      </c>
      <c r="AX3345" s="16" t="s">
        <v>76</v>
      </c>
      <c r="AY3345" s="198" t="s">
        <v>150</v>
      </c>
    </row>
    <row r="3346" spans="1:65" s="13" customFormat="1" ht="11.25">
      <c r="B3346" s="173"/>
      <c r="D3346" s="174" t="s">
        <v>167</v>
      </c>
      <c r="E3346" s="175" t="s">
        <v>1</v>
      </c>
      <c r="F3346" s="176" t="s">
        <v>4386</v>
      </c>
      <c r="H3346" s="175" t="s">
        <v>1</v>
      </c>
      <c r="I3346" s="177"/>
      <c r="L3346" s="173"/>
      <c r="M3346" s="178"/>
      <c r="N3346" s="179"/>
      <c r="O3346" s="179"/>
      <c r="P3346" s="179"/>
      <c r="Q3346" s="179"/>
      <c r="R3346" s="179"/>
      <c r="S3346" s="179"/>
      <c r="T3346" s="180"/>
      <c r="AT3346" s="175" t="s">
        <v>167</v>
      </c>
      <c r="AU3346" s="175" t="s">
        <v>157</v>
      </c>
      <c r="AV3346" s="13" t="s">
        <v>81</v>
      </c>
      <c r="AW3346" s="13" t="s">
        <v>30</v>
      </c>
      <c r="AX3346" s="13" t="s">
        <v>76</v>
      </c>
      <c r="AY3346" s="175" t="s">
        <v>150</v>
      </c>
    </row>
    <row r="3347" spans="1:65" s="13" customFormat="1" ht="11.25">
      <c r="B3347" s="173"/>
      <c r="D3347" s="174" t="s">
        <v>167</v>
      </c>
      <c r="E3347" s="175" t="s">
        <v>1</v>
      </c>
      <c r="F3347" s="176" t="s">
        <v>215</v>
      </c>
      <c r="H3347" s="175" t="s">
        <v>1</v>
      </c>
      <c r="I3347" s="177"/>
      <c r="L3347" s="173"/>
      <c r="M3347" s="178"/>
      <c r="N3347" s="179"/>
      <c r="O3347" s="179"/>
      <c r="P3347" s="179"/>
      <c r="Q3347" s="179"/>
      <c r="R3347" s="179"/>
      <c r="S3347" s="179"/>
      <c r="T3347" s="180"/>
      <c r="AT3347" s="175" t="s">
        <v>167</v>
      </c>
      <c r="AU3347" s="175" t="s">
        <v>157</v>
      </c>
      <c r="AV3347" s="13" t="s">
        <v>81</v>
      </c>
      <c r="AW3347" s="13" t="s">
        <v>30</v>
      </c>
      <c r="AX3347" s="13" t="s">
        <v>76</v>
      </c>
      <c r="AY3347" s="175" t="s">
        <v>150</v>
      </c>
    </row>
    <row r="3348" spans="1:65" s="14" customFormat="1" ht="11.25">
      <c r="B3348" s="181"/>
      <c r="D3348" s="174" t="s">
        <v>167</v>
      </c>
      <c r="E3348" s="182" t="s">
        <v>1</v>
      </c>
      <c r="F3348" s="183" t="s">
        <v>1132</v>
      </c>
      <c r="H3348" s="184">
        <v>15.03</v>
      </c>
      <c r="I3348" s="185"/>
      <c r="L3348" s="181"/>
      <c r="M3348" s="186"/>
      <c r="N3348" s="187"/>
      <c r="O3348" s="187"/>
      <c r="P3348" s="187"/>
      <c r="Q3348" s="187"/>
      <c r="R3348" s="187"/>
      <c r="S3348" s="187"/>
      <c r="T3348" s="188"/>
      <c r="AT3348" s="182" t="s">
        <v>167</v>
      </c>
      <c r="AU3348" s="182" t="s">
        <v>157</v>
      </c>
      <c r="AV3348" s="14" t="s">
        <v>157</v>
      </c>
      <c r="AW3348" s="14" t="s">
        <v>30</v>
      </c>
      <c r="AX3348" s="14" t="s">
        <v>76</v>
      </c>
      <c r="AY3348" s="182" t="s">
        <v>150</v>
      </c>
    </row>
    <row r="3349" spans="1:65" s="14" customFormat="1" ht="11.25">
      <c r="B3349" s="181"/>
      <c r="D3349" s="174" t="s">
        <v>167</v>
      </c>
      <c r="E3349" s="182" t="s">
        <v>1</v>
      </c>
      <c r="F3349" s="183" t="s">
        <v>1133</v>
      </c>
      <c r="H3349" s="184">
        <v>6.3650000000000002</v>
      </c>
      <c r="I3349" s="185"/>
      <c r="L3349" s="181"/>
      <c r="M3349" s="186"/>
      <c r="N3349" s="187"/>
      <c r="O3349" s="187"/>
      <c r="P3349" s="187"/>
      <c r="Q3349" s="187"/>
      <c r="R3349" s="187"/>
      <c r="S3349" s="187"/>
      <c r="T3349" s="188"/>
      <c r="AT3349" s="182" t="s">
        <v>167</v>
      </c>
      <c r="AU3349" s="182" t="s">
        <v>157</v>
      </c>
      <c r="AV3349" s="14" t="s">
        <v>157</v>
      </c>
      <c r="AW3349" s="14" t="s">
        <v>30</v>
      </c>
      <c r="AX3349" s="14" t="s">
        <v>76</v>
      </c>
      <c r="AY3349" s="182" t="s">
        <v>150</v>
      </c>
    </row>
    <row r="3350" spans="1:65" s="16" customFormat="1" ht="11.25">
      <c r="B3350" s="197"/>
      <c r="D3350" s="174" t="s">
        <v>167</v>
      </c>
      <c r="E3350" s="198" t="s">
        <v>1</v>
      </c>
      <c r="F3350" s="199" t="s">
        <v>299</v>
      </c>
      <c r="H3350" s="200">
        <v>21.395</v>
      </c>
      <c r="I3350" s="201"/>
      <c r="L3350" s="197"/>
      <c r="M3350" s="202"/>
      <c r="N3350" s="203"/>
      <c r="O3350" s="203"/>
      <c r="P3350" s="203"/>
      <c r="Q3350" s="203"/>
      <c r="R3350" s="203"/>
      <c r="S3350" s="203"/>
      <c r="T3350" s="204"/>
      <c r="AT3350" s="198" t="s">
        <v>167</v>
      </c>
      <c r="AU3350" s="198" t="s">
        <v>157</v>
      </c>
      <c r="AV3350" s="16" t="s">
        <v>162</v>
      </c>
      <c r="AW3350" s="16" t="s">
        <v>30</v>
      </c>
      <c r="AX3350" s="16" t="s">
        <v>76</v>
      </c>
      <c r="AY3350" s="198" t="s">
        <v>150</v>
      </c>
    </row>
    <row r="3351" spans="1:65" s="15" customFormat="1" ht="11.25">
      <c r="B3351" s="189"/>
      <c r="D3351" s="174" t="s">
        <v>167</v>
      </c>
      <c r="E3351" s="190" t="s">
        <v>1</v>
      </c>
      <c r="F3351" s="191" t="s">
        <v>173</v>
      </c>
      <c r="H3351" s="192">
        <v>310.05500000000001</v>
      </c>
      <c r="I3351" s="193"/>
      <c r="L3351" s="189"/>
      <c r="M3351" s="194"/>
      <c r="N3351" s="195"/>
      <c r="O3351" s="195"/>
      <c r="P3351" s="195"/>
      <c r="Q3351" s="195"/>
      <c r="R3351" s="195"/>
      <c r="S3351" s="195"/>
      <c r="T3351" s="196"/>
      <c r="AT3351" s="190" t="s">
        <v>167</v>
      </c>
      <c r="AU3351" s="190" t="s">
        <v>157</v>
      </c>
      <c r="AV3351" s="15" t="s">
        <v>156</v>
      </c>
      <c r="AW3351" s="15" t="s">
        <v>30</v>
      </c>
      <c r="AX3351" s="15" t="s">
        <v>81</v>
      </c>
      <c r="AY3351" s="190" t="s">
        <v>150</v>
      </c>
    </row>
    <row r="3352" spans="1:65" s="2" customFormat="1" ht="16.5" customHeight="1">
      <c r="A3352" s="33"/>
      <c r="B3352" s="158"/>
      <c r="C3352" s="205" t="s">
        <v>4387</v>
      </c>
      <c r="D3352" s="216" t="s">
        <v>368</v>
      </c>
      <c r="E3352" s="206" t="s">
        <v>4388</v>
      </c>
      <c r="F3352" s="207" t="s">
        <v>4389</v>
      </c>
      <c r="G3352" s="208" t="s">
        <v>155</v>
      </c>
      <c r="H3352" s="209">
        <v>390.072</v>
      </c>
      <c r="I3352" s="210"/>
      <c r="J3352" s="209">
        <f>ROUND(I3352*H3352,3)</f>
        <v>0</v>
      </c>
      <c r="K3352" s="211"/>
      <c r="L3352" s="212"/>
      <c r="M3352" s="213" t="s">
        <v>1</v>
      </c>
      <c r="N3352" s="214" t="s">
        <v>42</v>
      </c>
      <c r="O3352" s="59"/>
      <c r="P3352" s="168">
        <f>O3352*H3352</f>
        <v>0</v>
      </c>
      <c r="Q3352" s="168">
        <v>0.02</v>
      </c>
      <c r="R3352" s="168">
        <f>Q3352*H3352</f>
        <v>7.8014400000000004</v>
      </c>
      <c r="S3352" s="168">
        <v>0</v>
      </c>
      <c r="T3352" s="169">
        <f>S3352*H3352</f>
        <v>0</v>
      </c>
      <c r="U3352" s="33"/>
      <c r="V3352" s="33"/>
      <c r="W3352" s="33"/>
      <c r="X3352" s="33"/>
      <c r="Y3352" s="33"/>
      <c r="Z3352" s="33"/>
      <c r="AA3352" s="33"/>
      <c r="AB3352" s="33"/>
      <c r="AC3352" s="33"/>
      <c r="AD3352" s="33"/>
      <c r="AE3352" s="33"/>
      <c r="AR3352" s="170" t="s">
        <v>189</v>
      </c>
      <c r="AT3352" s="170" t="s">
        <v>368</v>
      </c>
      <c r="AU3352" s="170" t="s">
        <v>157</v>
      </c>
      <c r="AY3352" s="18" t="s">
        <v>150</v>
      </c>
      <c r="BE3352" s="171">
        <f>IF(N3352="základná",J3352,0)</f>
        <v>0</v>
      </c>
      <c r="BF3352" s="171">
        <f>IF(N3352="znížená",J3352,0)</f>
        <v>0</v>
      </c>
      <c r="BG3352" s="171">
        <f>IF(N3352="zákl. prenesená",J3352,0)</f>
        <v>0</v>
      </c>
      <c r="BH3352" s="171">
        <f>IF(N3352="zníž. prenesená",J3352,0)</f>
        <v>0</v>
      </c>
      <c r="BI3352" s="171">
        <f>IF(N3352="nulová",J3352,0)</f>
        <v>0</v>
      </c>
      <c r="BJ3352" s="18" t="s">
        <v>157</v>
      </c>
      <c r="BK3352" s="172">
        <f>ROUND(I3352*H3352,3)</f>
        <v>0</v>
      </c>
      <c r="BL3352" s="18" t="s">
        <v>156</v>
      </c>
      <c r="BM3352" s="170" t="s">
        <v>4390</v>
      </c>
    </row>
    <row r="3353" spans="1:65" s="13" customFormat="1" ht="11.25">
      <c r="B3353" s="173"/>
      <c r="D3353" s="174" t="s">
        <v>167</v>
      </c>
      <c r="E3353" s="175" t="s">
        <v>1</v>
      </c>
      <c r="F3353" s="176" t="s">
        <v>4391</v>
      </c>
      <c r="H3353" s="175" t="s">
        <v>1</v>
      </c>
      <c r="I3353" s="177"/>
      <c r="L3353" s="173"/>
      <c r="M3353" s="178"/>
      <c r="N3353" s="179"/>
      <c r="O3353" s="179"/>
      <c r="P3353" s="179"/>
      <c r="Q3353" s="179"/>
      <c r="R3353" s="179"/>
      <c r="S3353" s="179"/>
      <c r="T3353" s="180"/>
      <c r="AT3353" s="175" t="s">
        <v>167</v>
      </c>
      <c r="AU3353" s="175" t="s">
        <v>157</v>
      </c>
      <c r="AV3353" s="13" t="s">
        <v>81</v>
      </c>
      <c r="AW3353" s="13" t="s">
        <v>30</v>
      </c>
      <c r="AX3353" s="13" t="s">
        <v>76</v>
      </c>
      <c r="AY3353" s="175" t="s">
        <v>150</v>
      </c>
    </row>
    <row r="3354" spans="1:65" s="14" customFormat="1" ht="11.25">
      <c r="B3354" s="181"/>
      <c r="D3354" s="174" t="s">
        <v>167</v>
      </c>
      <c r="E3354" s="182" t="s">
        <v>1</v>
      </c>
      <c r="F3354" s="183" t="s">
        <v>4392</v>
      </c>
      <c r="H3354" s="184">
        <v>93.763999999999996</v>
      </c>
      <c r="I3354" s="185"/>
      <c r="L3354" s="181"/>
      <c r="M3354" s="186"/>
      <c r="N3354" s="187"/>
      <c r="O3354" s="187"/>
      <c r="P3354" s="187"/>
      <c r="Q3354" s="187"/>
      <c r="R3354" s="187"/>
      <c r="S3354" s="187"/>
      <c r="T3354" s="188"/>
      <c r="AT3354" s="182" t="s">
        <v>167</v>
      </c>
      <c r="AU3354" s="182" t="s">
        <v>157</v>
      </c>
      <c r="AV3354" s="14" t="s">
        <v>157</v>
      </c>
      <c r="AW3354" s="14" t="s">
        <v>30</v>
      </c>
      <c r="AX3354" s="14" t="s">
        <v>76</v>
      </c>
      <c r="AY3354" s="182" t="s">
        <v>150</v>
      </c>
    </row>
    <row r="3355" spans="1:65" s="13" customFormat="1" ht="11.25">
      <c r="B3355" s="173"/>
      <c r="D3355" s="174" t="s">
        <v>167</v>
      </c>
      <c r="E3355" s="175" t="s">
        <v>1</v>
      </c>
      <c r="F3355" s="176" t="s">
        <v>4393</v>
      </c>
      <c r="H3355" s="175" t="s">
        <v>1</v>
      </c>
      <c r="I3355" s="177"/>
      <c r="L3355" s="173"/>
      <c r="M3355" s="178"/>
      <c r="N3355" s="179"/>
      <c r="O3355" s="179"/>
      <c r="P3355" s="179"/>
      <c r="Q3355" s="179"/>
      <c r="R3355" s="179"/>
      <c r="S3355" s="179"/>
      <c r="T3355" s="180"/>
      <c r="AT3355" s="175" t="s">
        <v>167</v>
      </c>
      <c r="AU3355" s="175" t="s">
        <v>157</v>
      </c>
      <c r="AV3355" s="13" t="s">
        <v>81</v>
      </c>
      <c r="AW3355" s="13" t="s">
        <v>30</v>
      </c>
      <c r="AX3355" s="13" t="s">
        <v>76</v>
      </c>
      <c r="AY3355" s="175" t="s">
        <v>150</v>
      </c>
    </row>
    <row r="3356" spans="1:65" s="14" customFormat="1" ht="11.25">
      <c r="B3356" s="181"/>
      <c r="D3356" s="174" t="s">
        <v>167</v>
      </c>
      <c r="E3356" s="182" t="s">
        <v>1</v>
      </c>
      <c r="F3356" s="183" t="s">
        <v>4394</v>
      </c>
      <c r="H3356" s="184">
        <v>288.66000000000003</v>
      </c>
      <c r="I3356" s="185"/>
      <c r="L3356" s="181"/>
      <c r="M3356" s="186"/>
      <c r="N3356" s="187"/>
      <c r="O3356" s="187"/>
      <c r="P3356" s="187"/>
      <c r="Q3356" s="187"/>
      <c r="R3356" s="187"/>
      <c r="S3356" s="187"/>
      <c r="T3356" s="188"/>
      <c r="AT3356" s="182" t="s">
        <v>167</v>
      </c>
      <c r="AU3356" s="182" t="s">
        <v>157</v>
      </c>
      <c r="AV3356" s="14" t="s">
        <v>157</v>
      </c>
      <c r="AW3356" s="14" t="s">
        <v>30</v>
      </c>
      <c r="AX3356" s="14" t="s">
        <v>76</v>
      </c>
      <c r="AY3356" s="182" t="s">
        <v>150</v>
      </c>
    </row>
    <row r="3357" spans="1:65" s="15" customFormat="1" ht="11.25">
      <c r="B3357" s="189"/>
      <c r="D3357" s="174" t="s">
        <v>167</v>
      </c>
      <c r="E3357" s="190" t="s">
        <v>1</v>
      </c>
      <c r="F3357" s="191" t="s">
        <v>173</v>
      </c>
      <c r="H3357" s="192">
        <v>382.42400000000004</v>
      </c>
      <c r="I3357" s="193"/>
      <c r="L3357" s="189"/>
      <c r="M3357" s="194"/>
      <c r="N3357" s="195"/>
      <c r="O3357" s="195"/>
      <c r="P3357" s="195"/>
      <c r="Q3357" s="195"/>
      <c r="R3357" s="195"/>
      <c r="S3357" s="195"/>
      <c r="T3357" s="196"/>
      <c r="AT3357" s="190" t="s">
        <v>167</v>
      </c>
      <c r="AU3357" s="190" t="s">
        <v>157</v>
      </c>
      <c r="AV3357" s="15" t="s">
        <v>156</v>
      </c>
      <c r="AW3357" s="15" t="s">
        <v>30</v>
      </c>
      <c r="AX3357" s="15" t="s">
        <v>76</v>
      </c>
      <c r="AY3357" s="190" t="s">
        <v>150</v>
      </c>
    </row>
    <row r="3358" spans="1:65" s="14" customFormat="1" ht="11.25">
      <c r="B3358" s="181"/>
      <c r="D3358" s="174" t="s">
        <v>167</v>
      </c>
      <c r="E3358" s="182" t="s">
        <v>1</v>
      </c>
      <c r="F3358" s="183" t="s">
        <v>4395</v>
      </c>
      <c r="H3358" s="184">
        <v>390.072</v>
      </c>
      <c r="I3358" s="185"/>
      <c r="L3358" s="181"/>
      <c r="M3358" s="186"/>
      <c r="N3358" s="187"/>
      <c r="O3358" s="187"/>
      <c r="P3358" s="187"/>
      <c r="Q3358" s="187"/>
      <c r="R3358" s="187"/>
      <c r="S3358" s="187"/>
      <c r="T3358" s="188"/>
      <c r="AT3358" s="182" t="s">
        <v>167</v>
      </c>
      <c r="AU3358" s="182" t="s">
        <v>157</v>
      </c>
      <c r="AV3358" s="14" t="s">
        <v>157</v>
      </c>
      <c r="AW3358" s="14" t="s">
        <v>30</v>
      </c>
      <c r="AX3358" s="14" t="s">
        <v>81</v>
      </c>
      <c r="AY3358" s="182" t="s">
        <v>150</v>
      </c>
    </row>
    <row r="3359" spans="1:65" s="2" customFormat="1" ht="24" customHeight="1">
      <c r="A3359" s="33"/>
      <c r="B3359" s="158"/>
      <c r="C3359" s="205" t="s">
        <v>4396</v>
      </c>
      <c r="D3359" s="216" t="s">
        <v>368</v>
      </c>
      <c r="E3359" s="206" t="s">
        <v>4397</v>
      </c>
      <c r="F3359" s="207" t="s">
        <v>4398</v>
      </c>
      <c r="G3359" s="208" t="s">
        <v>155</v>
      </c>
      <c r="H3359" s="209">
        <v>21.823</v>
      </c>
      <c r="I3359" s="210"/>
      <c r="J3359" s="209">
        <f>ROUND(I3359*H3359,3)</f>
        <v>0</v>
      </c>
      <c r="K3359" s="211"/>
      <c r="L3359" s="212"/>
      <c r="M3359" s="213" t="s">
        <v>1</v>
      </c>
      <c r="N3359" s="214" t="s">
        <v>42</v>
      </c>
      <c r="O3359" s="59"/>
      <c r="P3359" s="168">
        <f>O3359*H3359</f>
        <v>0</v>
      </c>
      <c r="Q3359" s="168">
        <v>0.02</v>
      </c>
      <c r="R3359" s="168">
        <f>Q3359*H3359</f>
        <v>0.43646000000000001</v>
      </c>
      <c r="S3359" s="168">
        <v>0</v>
      </c>
      <c r="T3359" s="169">
        <f>S3359*H3359</f>
        <v>0</v>
      </c>
      <c r="U3359" s="33"/>
      <c r="V3359" s="33"/>
      <c r="W3359" s="33"/>
      <c r="X3359" s="33"/>
      <c r="Y3359" s="33"/>
      <c r="Z3359" s="33"/>
      <c r="AA3359" s="33"/>
      <c r="AB3359" s="33"/>
      <c r="AC3359" s="33"/>
      <c r="AD3359" s="33"/>
      <c r="AE3359" s="33"/>
      <c r="AR3359" s="170" t="s">
        <v>189</v>
      </c>
      <c r="AT3359" s="170" t="s">
        <v>368</v>
      </c>
      <c r="AU3359" s="170" t="s">
        <v>157</v>
      </c>
      <c r="AY3359" s="18" t="s">
        <v>150</v>
      </c>
      <c r="BE3359" s="171">
        <f>IF(N3359="základná",J3359,0)</f>
        <v>0</v>
      </c>
      <c r="BF3359" s="171">
        <f>IF(N3359="znížená",J3359,0)</f>
        <v>0</v>
      </c>
      <c r="BG3359" s="171">
        <f>IF(N3359="zákl. prenesená",J3359,0)</f>
        <v>0</v>
      </c>
      <c r="BH3359" s="171">
        <f>IF(N3359="zníž. prenesená",J3359,0)</f>
        <v>0</v>
      </c>
      <c r="BI3359" s="171">
        <f>IF(N3359="nulová",J3359,0)</f>
        <v>0</v>
      </c>
      <c r="BJ3359" s="18" t="s">
        <v>157</v>
      </c>
      <c r="BK3359" s="172">
        <f>ROUND(I3359*H3359,3)</f>
        <v>0</v>
      </c>
      <c r="BL3359" s="18" t="s">
        <v>156</v>
      </c>
      <c r="BM3359" s="170" t="s">
        <v>4399</v>
      </c>
    </row>
    <row r="3360" spans="1:65" s="14" customFormat="1" ht="11.25">
      <c r="B3360" s="181"/>
      <c r="D3360" s="174" t="s">
        <v>167</v>
      </c>
      <c r="E3360" s="182" t="s">
        <v>1</v>
      </c>
      <c r="F3360" s="183" t="s">
        <v>4400</v>
      </c>
      <c r="H3360" s="184">
        <v>21.823</v>
      </c>
      <c r="I3360" s="185"/>
      <c r="L3360" s="181"/>
      <c r="M3360" s="186"/>
      <c r="N3360" s="187"/>
      <c r="O3360" s="187"/>
      <c r="P3360" s="187"/>
      <c r="Q3360" s="187"/>
      <c r="R3360" s="187"/>
      <c r="S3360" s="187"/>
      <c r="T3360" s="188"/>
      <c r="AT3360" s="182" t="s">
        <v>167</v>
      </c>
      <c r="AU3360" s="182" t="s">
        <v>157</v>
      </c>
      <c r="AV3360" s="14" t="s">
        <v>157</v>
      </c>
      <c r="AW3360" s="14" t="s">
        <v>30</v>
      </c>
      <c r="AX3360" s="14" t="s">
        <v>81</v>
      </c>
      <c r="AY3360" s="182" t="s">
        <v>150</v>
      </c>
    </row>
    <row r="3361" spans="1:65" s="2" customFormat="1" ht="24" customHeight="1">
      <c r="A3361" s="33"/>
      <c r="B3361" s="158"/>
      <c r="C3361" s="159" t="s">
        <v>4401</v>
      </c>
      <c r="D3361" s="215" t="s">
        <v>152</v>
      </c>
      <c r="E3361" s="160" t="s">
        <v>4402</v>
      </c>
      <c r="F3361" s="161" t="s">
        <v>4403</v>
      </c>
      <c r="G3361" s="162" t="s">
        <v>155</v>
      </c>
      <c r="H3361" s="163">
        <v>411.89499999999998</v>
      </c>
      <c r="I3361" s="164"/>
      <c r="J3361" s="163">
        <f>ROUND(I3361*H3361,3)</f>
        <v>0</v>
      </c>
      <c r="K3361" s="165"/>
      <c r="L3361" s="34"/>
      <c r="M3361" s="166" t="s">
        <v>1</v>
      </c>
      <c r="N3361" s="167" t="s">
        <v>42</v>
      </c>
      <c r="O3361" s="59"/>
      <c r="P3361" s="168">
        <f>O3361*H3361</f>
        <v>0</v>
      </c>
      <c r="Q3361" s="168">
        <v>6.2E-4</v>
      </c>
      <c r="R3361" s="168">
        <f>Q3361*H3361</f>
        <v>0.25537490000000002</v>
      </c>
      <c r="S3361" s="168">
        <v>0</v>
      </c>
      <c r="T3361" s="169">
        <f>S3361*H3361</f>
        <v>0</v>
      </c>
      <c r="U3361" s="33"/>
      <c r="V3361" s="33"/>
      <c r="W3361" s="33"/>
      <c r="X3361" s="33"/>
      <c r="Y3361" s="33"/>
      <c r="Z3361" s="33"/>
      <c r="AA3361" s="33"/>
      <c r="AB3361" s="33"/>
      <c r="AC3361" s="33"/>
      <c r="AD3361" s="33"/>
      <c r="AE3361" s="33"/>
      <c r="AR3361" s="170" t="s">
        <v>241</v>
      </c>
      <c r="AT3361" s="170" t="s">
        <v>152</v>
      </c>
      <c r="AU3361" s="170" t="s">
        <v>157</v>
      </c>
      <c r="AY3361" s="18" t="s">
        <v>150</v>
      </c>
      <c r="BE3361" s="171">
        <f>IF(N3361="základná",J3361,0)</f>
        <v>0</v>
      </c>
      <c r="BF3361" s="171">
        <f>IF(N3361="znížená",J3361,0)</f>
        <v>0</v>
      </c>
      <c r="BG3361" s="171">
        <f>IF(N3361="zákl. prenesená",J3361,0)</f>
        <v>0</v>
      </c>
      <c r="BH3361" s="171">
        <f>IF(N3361="zníž. prenesená",J3361,0)</f>
        <v>0</v>
      </c>
      <c r="BI3361" s="171">
        <f>IF(N3361="nulová",J3361,0)</f>
        <v>0</v>
      </c>
      <c r="BJ3361" s="18" t="s">
        <v>157</v>
      </c>
      <c r="BK3361" s="172">
        <f>ROUND(I3361*H3361,3)</f>
        <v>0</v>
      </c>
      <c r="BL3361" s="18" t="s">
        <v>241</v>
      </c>
      <c r="BM3361" s="170" t="s">
        <v>4404</v>
      </c>
    </row>
    <row r="3362" spans="1:65" s="14" customFormat="1" ht="11.25">
      <c r="B3362" s="181"/>
      <c r="D3362" s="174" t="s">
        <v>167</v>
      </c>
      <c r="E3362" s="182" t="s">
        <v>1</v>
      </c>
      <c r="F3362" s="183" t="s">
        <v>4405</v>
      </c>
      <c r="H3362" s="184">
        <v>411.89499999999998</v>
      </c>
      <c r="I3362" s="185"/>
      <c r="L3362" s="181"/>
      <c r="M3362" s="186"/>
      <c r="N3362" s="187"/>
      <c r="O3362" s="187"/>
      <c r="P3362" s="187"/>
      <c r="Q3362" s="187"/>
      <c r="R3362" s="187"/>
      <c r="S3362" s="187"/>
      <c r="T3362" s="188"/>
      <c r="AT3362" s="182" t="s">
        <v>167</v>
      </c>
      <c r="AU3362" s="182" t="s">
        <v>157</v>
      </c>
      <c r="AV3362" s="14" t="s">
        <v>157</v>
      </c>
      <c r="AW3362" s="14" t="s">
        <v>30</v>
      </c>
      <c r="AX3362" s="14" t="s">
        <v>81</v>
      </c>
      <c r="AY3362" s="182" t="s">
        <v>150</v>
      </c>
    </row>
    <row r="3363" spans="1:65" s="2" customFormat="1" ht="24" customHeight="1">
      <c r="A3363" s="33"/>
      <c r="B3363" s="158"/>
      <c r="C3363" s="159" t="s">
        <v>4406</v>
      </c>
      <c r="D3363" s="159" t="s">
        <v>152</v>
      </c>
      <c r="E3363" s="160" t="s">
        <v>4407</v>
      </c>
      <c r="F3363" s="161" t="s">
        <v>4408</v>
      </c>
      <c r="G3363" s="162" t="s">
        <v>1757</v>
      </c>
      <c r="H3363" s="164"/>
      <c r="I3363" s="164"/>
      <c r="J3363" s="163">
        <f>ROUND(I3363*H3363,3)</f>
        <v>0</v>
      </c>
      <c r="K3363" s="165"/>
      <c r="L3363" s="34"/>
      <c r="M3363" s="166" t="s">
        <v>1</v>
      </c>
      <c r="N3363" s="167" t="s">
        <v>42</v>
      </c>
      <c r="O3363" s="59"/>
      <c r="P3363" s="168">
        <f>O3363*H3363</f>
        <v>0</v>
      </c>
      <c r="Q3363" s="168">
        <v>0</v>
      </c>
      <c r="R3363" s="168">
        <f>Q3363*H3363</f>
        <v>0</v>
      </c>
      <c r="S3363" s="168">
        <v>0</v>
      </c>
      <c r="T3363" s="169">
        <f>S3363*H3363</f>
        <v>0</v>
      </c>
      <c r="U3363" s="33"/>
      <c r="V3363" s="33"/>
      <c r="W3363" s="33"/>
      <c r="X3363" s="33"/>
      <c r="Y3363" s="33"/>
      <c r="Z3363" s="33"/>
      <c r="AA3363" s="33"/>
      <c r="AB3363" s="33"/>
      <c r="AC3363" s="33"/>
      <c r="AD3363" s="33"/>
      <c r="AE3363" s="33"/>
      <c r="AR3363" s="170" t="s">
        <v>241</v>
      </c>
      <c r="AT3363" s="170" t="s">
        <v>152</v>
      </c>
      <c r="AU3363" s="170" t="s">
        <v>157</v>
      </c>
      <c r="AY3363" s="18" t="s">
        <v>150</v>
      </c>
      <c r="BE3363" s="171">
        <f>IF(N3363="základná",J3363,0)</f>
        <v>0</v>
      </c>
      <c r="BF3363" s="171">
        <f>IF(N3363="znížená",J3363,0)</f>
        <v>0</v>
      </c>
      <c r="BG3363" s="171">
        <f>IF(N3363="zákl. prenesená",J3363,0)</f>
        <v>0</v>
      </c>
      <c r="BH3363" s="171">
        <f>IF(N3363="zníž. prenesená",J3363,0)</f>
        <v>0</v>
      </c>
      <c r="BI3363" s="171">
        <f>IF(N3363="nulová",J3363,0)</f>
        <v>0</v>
      </c>
      <c r="BJ3363" s="18" t="s">
        <v>157</v>
      </c>
      <c r="BK3363" s="172">
        <f>ROUND(I3363*H3363,3)</f>
        <v>0</v>
      </c>
      <c r="BL3363" s="18" t="s">
        <v>241</v>
      </c>
      <c r="BM3363" s="170" t="s">
        <v>4409</v>
      </c>
    </row>
    <row r="3364" spans="1:65" s="12" customFormat="1" ht="22.9" customHeight="1">
      <c r="B3364" s="145"/>
      <c r="D3364" s="146" t="s">
        <v>75</v>
      </c>
      <c r="E3364" s="156" t="s">
        <v>3988</v>
      </c>
      <c r="F3364" s="156" t="s">
        <v>4410</v>
      </c>
      <c r="I3364" s="148"/>
      <c r="J3364" s="157">
        <f>BK3364</f>
        <v>0</v>
      </c>
      <c r="L3364" s="145"/>
      <c r="M3364" s="150"/>
      <c r="N3364" s="151"/>
      <c r="O3364" s="151"/>
      <c r="P3364" s="152">
        <f>SUM(P3365:P3382)</f>
        <v>0</v>
      </c>
      <c r="Q3364" s="151"/>
      <c r="R3364" s="152">
        <f>SUM(R3365:R3382)</f>
        <v>8.8240665000000007</v>
      </c>
      <c r="S3364" s="151"/>
      <c r="T3364" s="153">
        <f>SUM(T3365:T3382)</f>
        <v>0</v>
      </c>
      <c r="AR3364" s="146" t="s">
        <v>157</v>
      </c>
      <c r="AT3364" s="154" t="s">
        <v>75</v>
      </c>
      <c r="AU3364" s="154" t="s">
        <v>81</v>
      </c>
      <c r="AY3364" s="146" t="s">
        <v>150</v>
      </c>
      <c r="BK3364" s="155">
        <f>SUM(BK3365:BK3382)</f>
        <v>0</v>
      </c>
    </row>
    <row r="3365" spans="1:65" s="2" customFormat="1" ht="24" customHeight="1">
      <c r="A3365" s="33"/>
      <c r="B3365" s="158"/>
      <c r="C3365" s="159" t="s">
        <v>4411</v>
      </c>
      <c r="D3365" s="215" t="s">
        <v>152</v>
      </c>
      <c r="E3365" s="160" t="s">
        <v>4412</v>
      </c>
      <c r="F3365" s="161" t="s">
        <v>4413</v>
      </c>
      <c r="G3365" s="162" t="s">
        <v>155</v>
      </c>
      <c r="H3365" s="163">
        <v>43.554000000000002</v>
      </c>
      <c r="I3365" s="164"/>
      <c r="J3365" s="163">
        <f>ROUND(I3365*H3365,3)</f>
        <v>0</v>
      </c>
      <c r="K3365" s="165"/>
      <c r="L3365" s="34"/>
      <c r="M3365" s="166" t="s">
        <v>1</v>
      </c>
      <c r="N3365" s="167" t="s">
        <v>42</v>
      </c>
      <c r="O3365" s="59"/>
      <c r="P3365" s="168">
        <f>O3365*H3365</f>
        <v>0</v>
      </c>
      <c r="Q3365" s="168">
        <v>0.11125</v>
      </c>
      <c r="R3365" s="168">
        <f>Q3365*H3365</f>
        <v>4.8453825000000004</v>
      </c>
      <c r="S3365" s="168">
        <v>0</v>
      </c>
      <c r="T3365" s="169">
        <f>S3365*H3365</f>
        <v>0</v>
      </c>
      <c r="U3365" s="33"/>
      <c r="V3365" s="33"/>
      <c r="W3365" s="33"/>
      <c r="X3365" s="33"/>
      <c r="Y3365" s="33"/>
      <c r="Z3365" s="33"/>
      <c r="AA3365" s="33"/>
      <c r="AB3365" s="33"/>
      <c r="AC3365" s="33"/>
      <c r="AD3365" s="33"/>
      <c r="AE3365" s="33"/>
      <c r="AR3365" s="170" t="s">
        <v>241</v>
      </c>
      <c r="AT3365" s="170" t="s">
        <v>152</v>
      </c>
      <c r="AU3365" s="170" t="s">
        <v>157</v>
      </c>
      <c r="AY3365" s="18" t="s">
        <v>150</v>
      </c>
      <c r="BE3365" s="171">
        <f>IF(N3365="základná",J3365,0)</f>
        <v>0</v>
      </c>
      <c r="BF3365" s="171">
        <f>IF(N3365="znížená",J3365,0)</f>
        <v>0</v>
      </c>
      <c r="BG3365" s="171">
        <f>IF(N3365="zákl. prenesená",J3365,0)</f>
        <v>0</v>
      </c>
      <c r="BH3365" s="171">
        <f>IF(N3365="zníž. prenesená",J3365,0)</f>
        <v>0</v>
      </c>
      <c r="BI3365" s="171">
        <f>IF(N3365="nulová",J3365,0)</f>
        <v>0</v>
      </c>
      <c r="BJ3365" s="18" t="s">
        <v>157</v>
      </c>
      <c r="BK3365" s="172">
        <f>ROUND(I3365*H3365,3)</f>
        <v>0</v>
      </c>
      <c r="BL3365" s="18" t="s">
        <v>241</v>
      </c>
      <c r="BM3365" s="170" t="s">
        <v>4414</v>
      </c>
    </row>
    <row r="3366" spans="1:65" s="13" customFormat="1" ht="11.25">
      <c r="B3366" s="173"/>
      <c r="D3366" s="174" t="s">
        <v>167</v>
      </c>
      <c r="E3366" s="175" t="s">
        <v>1</v>
      </c>
      <c r="F3366" s="176" t="s">
        <v>1143</v>
      </c>
      <c r="H3366" s="175" t="s">
        <v>1</v>
      </c>
      <c r="I3366" s="177"/>
      <c r="L3366" s="173"/>
      <c r="M3366" s="178"/>
      <c r="N3366" s="179"/>
      <c r="O3366" s="179"/>
      <c r="P3366" s="179"/>
      <c r="Q3366" s="179"/>
      <c r="R3366" s="179"/>
      <c r="S3366" s="179"/>
      <c r="T3366" s="180"/>
      <c r="AT3366" s="175" t="s">
        <v>167</v>
      </c>
      <c r="AU3366" s="175" t="s">
        <v>157</v>
      </c>
      <c r="AV3366" s="13" t="s">
        <v>81</v>
      </c>
      <c r="AW3366" s="13" t="s">
        <v>30</v>
      </c>
      <c r="AX3366" s="13" t="s">
        <v>76</v>
      </c>
      <c r="AY3366" s="175" t="s">
        <v>150</v>
      </c>
    </row>
    <row r="3367" spans="1:65" s="14" customFormat="1" ht="11.25">
      <c r="B3367" s="181"/>
      <c r="D3367" s="174" t="s">
        <v>167</v>
      </c>
      <c r="E3367" s="182" t="s">
        <v>1</v>
      </c>
      <c r="F3367" s="183" t="s">
        <v>1144</v>
      </c>
      <c r="H3367" s="184">
        <v>7.2</v>
      </c>
      <c r="I3367" s="185"/>
      <c r="L3367" s="181"/>
      <c r="M3367" s="186"/>
      <c r="N3367" s="187"/>
      <c r="O3367" s="187"/>
      <c r="P3367" s="187"/>
      <c r="Q3367" s="187"/>
      <c r="R3367" s="187"/>
      <c r="S3367" s="187"/>
      <c r="T3367" s="188"/>
      <c r="AT3367" s="182" t="s">
        <v>167</v>
      </c>
      <c r="AU3367" s="182" t="s">
        <v>157</v>
      </c>
      <c r="AV3367" s="14" t="s">
        <v>157</v>
      </c>
      <c r="AW3367" s="14" t="s">
        <v>30</v>
      </c>
      <c r="AX3367" s="14" t="s">
        <v>76</v>
      </c>
      <c r="AY3367" s="182" t="s">
        <v>150</v>
      </c>
    </row>
    <row r="3368" spans="1:65" s="14" customFormat="1" ht="11.25">
      <c r="B3368" s="181"/>
      <c r="D3368" s="174" t="s">
        <v>167</v>
      </c>
      <c r="E3368" s="182" t="s">
        <v>1</v>
      </c>
      <c r="F3368" s="183" t="s">
        <v>1145</v>
      </c>
      <c r="H3368" s="184">
        <v>26.904</v>
      </c>
      <c r="I3368" s="185"/>
      <c r="L3368" s="181"/>
      <c r="M3368" s="186"/>
      <c r="N3368" s="187"/>
      <c r="O3368" s="187"/>
      <c r="P3368" s="187"/>
      <c r="Q3368" s="187"/>
      <c r="R3368" s="187"/>
      <c r="S3368" s="187"/>
      <c r="T3368" s="188"/>
      <c r="AT3368" s="182" t="s">
        <v>167</v>
      </c>
      <c r="AU3368" s="182" t="s">
        <v>157</v>
      </c>
      <c r="AV3368" s="14" t="s">
        <v>157</v>
      </c>
      <c r="AW3368" s="14" t="s">
        <v>30</v>
      </c>
      <c r="AX3368" s="14" t="s">
        <v>76</v>
      </c>
      <c r="AY3368" s="182" t="s">
        <v>150</v>
      </c>
    </row>
    <row r="3369" spans="1:65" s="13" customFormat="1" ht="11.25">
      <c r="B3369" s="173"/>
      <c r="D3369" s="174" t="s">
        <v>167</v>
      </c>
      <c r="E3369" s="175" t="s">
        <v>1</v>
      </c>
      <c r="F3369" s="176" t="s">
        <v>1146</v>
      </c>
      <c r="H3369" s="175" t="s">
        <v>1</v>
      </c>
      <c r="I3369" s="177"/>
      <c r="L3369" s="173"/>
      <c r="M3369" s="178"/>
      <c r="N3369" s="179"/>
      <c r="O3369" s="179"/>
      <c r="P3369" s="179"/>
      <c r="Q3369" s="179"/>
      <c r="R3369" s="179"/>
      <c r="S3369" s="179"/>
      <c r="T3369" s="180"/>
      <c r="AT3369" s="175" t="s">
        <v>167</v>
      </c>
      <c r="AU3369" s="175" t="s">
        <v>157</v>
      </c>
      <c r="AV3369" s="13" t="s">
        <v>81</v>
      </c>
      <c r="AW3369" s="13" t="s">
        <v>30</v>
      </c>
      <c r="AX3369" s="13" t="s">
        <v>76</v>
      </c>
      <c r="AY3369" s="175" t="s">
        <v>150</v>
      </c>
    </row>
    <row r="3370" spans="1:65" s="14" customFormat="1" ht="11.25">
      <c r="B3370" s="181"/>
      <c r="D3370" s="174" t="s">
        <v>167</v>
      </c>
      <c r="E3370" s="182" t="s">
        <v>1</v>
      </c>
      <c r="F3370" s="183" t="s">
        <v>1147</v>
      </c>
      <c r="H3370" s="184">
        <v>9.4499999999999993</v>
      </c>
      <c r="I3370" s="185"/>
      <c r="L3370" s="181"/>
      <c r="M3370" s="186"/>
      <c r="N3370" s="187"/>
      <c r="O3370" s="187"/>
      <c r="P3370" s="187"/>
      <c r="Q3370" s="187"/>
      <c r="R3370" s="187"/>
      <c r="S3370" s="187"/>
      <c r="T3370" s="188"/>
      <c r="AT3370" s="182" t="s">
        <v>167</v>
      </c>
      <c r="AU3370" s="182" t="s">
        <v>157</v>
      </c>
      <c r="AV3370" s="14" t="s">
        <v>157</v>
      </c>
      <c r="AW3370" s="14" t="s">
        <v>30</v>
      </c>
      <c r="AX3370" s="14" t="s">
        <v>76</v>
      </c>
      <c r="AY3370" s="182" t="s">
        <v>150</v>
      </c>
    </row>
    <row r="3371" spans="1:65" s="15" customFormat="1" ht="11.25">
      <c r="B3371" s="189"/>
      <c r="D3371" s="174" t="s">
        <v>167</v>
      </c>
      <c r="E3371" s="190" t="s">
        <v>1</v>
      </c>
      <c r="F3371" s="191" t="s">
        <v>173</v>
      </c>
      <c r="H3371" s="192">
        <v>43.554000000000002</v>
      </c>
      <c r="I3371" s="193"/>
      <c r="L3371" s="189"/>
      <c r="M3371" s="194"/>
      <c r="N3371" s="195"/>
      <c r="O3371" s="195"/>
      <c r="P3371" s="195"/>
      <c r="Q3371" s="195"/>
      <c r="R3371" s="195"/>
      <c r="S3371" s="195"/>
      <c r="T3371" s="196"/>
      <c r="AT3371" s="190" t="s">
        <v>167</v>
      </c>
      <c r="AU3371" s="190" t="s">
        <v>157</v>
      </c>
      <c r="AV3371" s="15" t="s">
        <v>156</v>
      </c>
      <c r="AW3371" s="15" t="s">
        <v>30</v>
      </c>
      <c r="AX3371" s="15" t="s">
        <v>81</v>
      </c>
      <c r="AY3371" s="190" t="s">
        <v>150</v>
      </c>
    </row>
    <row r="3372" spans="1:65" s="2" customFormat="1" ht="16.5" customHeight="1">
      <c r="A3372" s="33"/>
      <c r="B3372" s="158"/>
      <c r="C3372" s="205" t="s">
        <v>4415</v>
      </c>
      <c r="D3372" s="216" t="s">
        <v>368</v>
      </c>
      <c r="E3372" s="206" t="s">
        <v>4416</v>
      </c>
      <c r="F3372" s="207" t="s">
        <v>4417</v>
      </c>
      <c r="G3372" s="208" t="s">
        <v>155</v>
      </c>
      <c r="H3372" s="209">
        <v>35.808999999999997</v>
      </c>
      <c r="I3372" s="210"/>
      <c r="J3372" s="209">
        <f>ROUND(I3372*H3372,3)</f>
        <v>0</v>
      </c>
      <c r="K3372" s="211"/>
      <c r="L3372" s="212"/>
      <c r="M3372" s="213" t="s">
        <v>1</v>
      </c>
      <c r="N3372" s="214" t="s">
        <v>42</v>
      </c>
      <c r="O3372" s="59"/>
      <c r="P3372" s="168">
        <f>O3372*H3372</f>
        <v>0</v>
      </c>
      <c r="Q3372" s="168">
        <v>8.6999999999999994E-2</v>
      </c>
      <c r="R3372" s="168">
        <f>Q3372*H3372</f>
        <v>3.1153829999999996</v>
      </c>
      <c r="S3372" s="168">
        <v>0</v>
      </c>
      <c r="T3372" s="169">
        <f>S3372*H3372</f>
        <v>0</v>
      </c>
      <c r="U3372" s="33"/>
      <c r="V3372" s="33"/>
      <c r="W3372" s="33"/>
      <c r="X3372" s="33"/>
      <c r="Y3372" s="33"/>
      <c r="Z3372" s="33"/>
      <c r="AA3372" s="33"/>
      <c r="AB3372" s="33"/>
      <c r="AC3372" s="33"/>
      <c r="AD3372" s="33"/>
      <c r="AE3372" s="33"/>
      <c r="AR3372" s="170" t="s">
        <v>361</v>
      </c>
      <c r="AT3372" s="170" t="s">
        <v>368</v>
      </c>
      <c r="AU3372" s="170" t="s">
        <v>157</v>
      </c>
      <c r="AY3372" s="18" t="s">
        <v>150</v>
      </c>
      <c r="BE3372" s="171">
        <f>IF(N3372="základná",J3372,0)</f>
        <v>0</v>
      </c>
      <c r="BF3372" s="171">
        <f>IF(N3372="znížená",J3372,0)</f>
        <v>0</v>
      </c>
      <c r="BG3372" s="171">
        <f>IF(N3372="zákl. prenesená",J3372,0)</f>
        <v>0</v>
      </c>
      <c r="BH3372" s="171">
        <f>IF(N3372="zníž. prenesená",J3372,0)</f>
        <v>0</v>
      </c>
      <c r="BI3372" s="171">
        <f>IF(N3372="nulová",J3372,0)</f>
        <v>0</v>
      </c>
      <c r="BJ3372" s="18" t="s">
        <v>157</v>
      </c>
      <c r="BK3372" s="172">
        <f>ROUND(I3372*H3372,3)</f>
        <v>0</v>
      </c>
      <c r="BL3372" s="18" t="s">
        <v>241</v>
      </c>
      <c r="BM3372" s="170" t="s">
        <v>4418</v>
      </c>
    </row>
    <row r="3373" spans="1:65" s="13" customFormat="1" ht="22.5">
      <c r="B3373" s="173"/>
      <c r="D3373" s="174" t="s">
        <v>167</v>
      </c>
      <c r="E3373" s="175" t="s">
        <v>1</v>
      </c>
      <c r="F3373" s="176" t="s">
        <v>4419</v>
      </c>
      <c r="H3373" s="175" t="s">
        <v>1</v>
      </c>
      <c r="I3373" s="177"/>
      <c r="L3373" s="173"/>
      <c r="M3373" s="178"/>
      <c r="N3373" s="179"/>
      <c r="O3373" s="179"/>
      <c r="P3373" s="179"/>
      <c r="Q3373" s="179"/>
      <c r="R3373" s="179"/>
      <c r="S3373" s="179"/>
      <c r="T3373" s="180"/>
      <c r="AT3373" s="175" t="s">
        <v>167</v>
      </c>
      <c r="AU3373" s="175" t="s">
        <v>157</v>
      </c>
      <c r="AV3373" s="13" t="s">
        <v>81</v>
      </c>
      <c r="AW3373" s="13" t="s">
        <v>30</v>
      </c>
      <c r="AX3373" s="13" t="s">
        <v>76</v>
      </c>
      <c r="AY3373" s="175" t="s">
        <v>150</v>
      </c>
    </row>
    <row r="3374" spans="1:65" s="13" customFormat="1" ht="11.25">
      <c r="B3374" s="173"/>
      <c r="D3374" s="174" t="s">
        <v>167</v>
      </c>
      <c r="E3374" s="175" t="s">
        <v>1</v>
      </c>
      <c r="F3374" s="176" t="s">
        <v>1143</v>
      </c>
      <c r="H3374" s="175" t="s">
        <v>1</v>
      </c>
      <c r="I3374" s="177"/>
      <c r="L3374" s="173"/>
      <c r="M3374" s="178"/>
      <c r="N3374" s="179"/>
      <c r="O3374" s="179"/>
      <c r="P3374" s="179"/>
      <c r="Q3374" s="179"/>
      <c r="R3374" s="179"/>
      <c r="S3374" s="179"/>
      <c r="T3374" s="180"/>
      <c r="AT3374" s="175" t="s">
        <v>167</v>
      </c>
      <c r="AU3374" s="175" t="s">
        <v>157</v>
      </c>
      <c r="AV3374" s="13" t="s">
        <v>81</v>
      </c>
      <c r="AW3374" s="13" t="s">
        <v>30</v>
      </c>
      <c r="AX3374" s="13" t="s">
        <v>76</v>
      </c>
      <c r="AY3374" s="175" t="s">
        <v>150</v>
      </c>
    </row>
    <row r="3375" spans="1:65" s="14" customFormat="1" ht="11.25">
      <c r="B3375" s="181"/>
      <c r="D3375" s="174" t="s">
        <v>167</v>
      </c>
      <c r="E3375" s="182" t="s">
        <v>1</v>
      </c>
      <c r="F3375" s="183" t="s">
        <v>1144</v>
      </c>
      <c r="H3375" s="184">
        <v>7.2</v>
      </c>
      <c r="I3375" s="185"/>
      <c r="L3375" s="181"/>
      <c r="M3375" s="186"/>
      <c r="N3375" s="187"/>
      <c r="O3375" s="187"/>
      <c r="P3375" s="187"/>
      <c r="Q3375" s="187"/>
      <c r="R3375" s="187"/>
      <c r="S3375" s="187"/>
      <c r="T3375" s="188"/>
      <c r="AT3375" s="182" t="s">
        <v>167</v>
      </c>
      <c r="AU3375" s="182" t="s">
        <v>157</v>
      </c>
      <c r="AV3375" s="14" t="s">
        <v>157</v>
      </c>
      <c r="AW3375" s="14" t="s">
        <v>30</v>
      </c>
      <c r="AX3375" s="14" t="s">
        <v>76</v>
      </c>
      <c r="AY3375" s="182" t="s">
        <v>150</v>
      </c>
    </row>
    <row r="3376" spans="1:65" s="14" customFormat="1" ht="11.25">
      <c r="B3376" s="181"/>
      <c r="D3376" s="174" t="s">
        <v>167</v>
      </c>
      <c r="E3376" s="182" t="s">
        <v>1</v>
      </c>
      <c r="F3376" s="183" t="s">
        <v>1145</v>
      </c>
      <c r="H3376" s="184">
        <v>26.904</v>
      </c>
      <c r="I3376" s="185"/>
      <c r="L3376" s="181"/>
      <c r="M3376" s="186"/>
      <c r="N3376" s="187"/>
      <c r="O3376" s="187"/>
      <c r="P3376" s="187"/>
      <c r="Q3376" s="187"/>
      <c r="R3376" s="187"/>
      <c r="S3376" s="187"/>
      <c r="T3376" s="188"/>
      <c r="AT3376" s="182" t="s">
        <v>167</v>
      </c>
      <c r="AU3376" s="182" t="s">
        <v>157</v>
      </c>
      <c r="AV3376" s="14" t="s">
        <v>157</v>
      </c>
      <c r="AW3376" s="14" t="s">
        <v>30</v>
      </c>
      <c r="AX3376" s="14" t="s">
        <v>76</v>
      </c>
      <c r="AY3376" s="182" t="s">
        <v>150</v>
      </c>
    </row>
    <row r="3377" spans="1:65" s="15" customFormat="1" ht="11.25">
      <c r="B3377" s="189"/>
      <c r="D3377" s="174" t="s">
        <v>167</v>
      </c>
      <c r="E3377" s="190" t="s">
        <v>1</v>
      </c>
      <c r="F3377" s="191" t="s">
        <v>173</v>
      </c>
      <c r="H3377" s="192">
        <v>34.103999999999999</v>
      </c>
      <c r="I3377" s="193"/>
      <c r="L3377" s="189"/>
      <c r="M3377" s="194"/>
      <c r="N3377" s="195"/>
      <c r="O3377" s="195"/>
      <c r="P3377" s="195"/>
      <c r="Q3377" s="195"/>
      <c r="R3377" s="195"/>
      <c r="S3377" s="195"/>
      <c r="T3377" s="196"/>
      <c r="AT3377" s="190" t="s">
        <v>167</v>
      </c>
      <c r="AU3377" s="190" t="s">
        <v>157</v>
      </c>
      <c r="AV3377" s="15" t="s">
        <v>156</v>
      </c>
      <c r="AW3377" s="15" t="s">
        <v>30</v>
      </c>
      <c r="AX3377" s="15" t="s">
        <v>76</v>
      </c>
      <c r="AY3377" s="190" t="s">
        <v>150</v>
      </c>
    </row>
    <row r="3378" spans="1:65" s="14" customFormat="1" ht="11.25">
      <c r="B3378" s="181"/>
      <c r="D3378" s="174" t="s">
        <v>167</v>
      </c>
      <c r="E3378" s="182" t="s">
        <v>1</v>
      </c>
      <c r="F3378" s="183" t="s">
        <v>4420</v>
      </c>
      <c r="H3378" s="184">
        <v>35.808999999999997</v>
      </c>
      <c r="I3378" s="185"/>
      <c r="L3378" s="181"/>
      <c r="M3378" s="186"/>
      <c r="N3378" s="187"/>
      <c r="O3378" s="187"/>
      <c r="P3378" s="187"/>
      <c r="Q3378" s="187"/>
      <c r="R3378" s="187"/>
      <c r="S3378" s="187"/>
      <c r="T3378" s="188"/>
      <c r="AT3378" s="182" t="s">
        <v>167</v>
      </c>
      <c r="AU3378" s="182" t="s">
        <v>157</v>
      </c>
      <c r="AV3378" s="14" t="s">
        <v>157</v>
      </c>
      <c r="AW3378" s="14" t="s">
        <v>30</v>
      </c>
      <c r="AX3378" s="14" t="s">
        <v>81</v>
      </c>
      <c r="AY3378" s="182" t="s">
        <v>150</v>
      </c>
    </row>
    <row r="3379" spans="1:65" s="2" customFormat="1" ht="16.5" customHeight="1">
      <c r="A3379" s="33"/>
      <c r="B3379" s="158"/>
      <c r="C3379" s="205" t="s">
        <v>4421</v>
      </c>
      <c r="D3379" s="205" t="s">
        <v>368</v>
      </c>
      <c r="E3379" s="206" t="s">
        <v>4422</v>
      </c>
      <c r="F3379" s="207" t="s">
        <v>4423</v>
      </c>
      <c r="G3379" s="208" t="s">
        <v>155</v>
      </c>
      <c r="H3379" s="209">
        <v>9.923</v>
      </c>
      <c r="I3379" s="210"/>
      <c r="J3379" s="209">
        <f>ROUND(I3379*H3379,3)</f>
        <v>0</v>
      </c>
      <c r="K3379" s="211"/>
      <c r="L3379" s="212"/>
      <c r="M3379" s="213" t="s">
        <v>1</v>
      </c>
      <c r="N3379" s="214" t="s">
        <v>42</v>
      </c>
      <c r="O3379" s="59"/>
      <c r="P3379" s="168">
        <f>O3379*H3379</f>
        <v>0</v>
      </c>
      <c r="Q3379" s="168">
        <v>8.6999999999999994E-2</v>
      </c>
      <c r="R3379" s="168">
        <f>Q3379*H3379</f>
        <v>0.86330099999999999</v>
      </c>
      <c r="S3379" s="168">
        <v>0</v>
      </c>
      <c r="T3379" s="169">
        <f>S3379*H3379</f>
        <v>0</v>
      </c>
      <c r="U3379" s="33"/>
      <c r="V3379" s="33"/>
      <c r="W3379" s="33"/>
      <c r="X3379" s="33"/>
      <c r="Y3379" s="33"/>
      <c r="Z3379" s="33"/>
      <c r="AA3379" s="33"/>
      <c r="AB3379" s="33"/>
      <c r="AC3379" s="33"/>
      <c r="AD3379" s="33"/>
      <c r="AE3379" s="33"/>
      <c r="AR3379" s="170" t="s">
        <v>361</v>
      </c>
      <c r="AT3379" s="170" t="s">
        <v>368</v>
      </c>
      <c r="AU3379" s="170" t="s">
        <v>157</v>
      </c>
      <c r="AY3379" s="18" t="s">
        <v>150</v>
      </c>
      <c r="BE3379" s="171">
        <f>IF(N3379="základná",J3379,0)</f>
        <v>0</v>
      </c>
      <c r="BF3379" s="171">
        <f>IF(N3379="znížená",J3379,0)</f>
        <v>0</v>
      </c>
      <c r="BG3379" s="171">
        <f>IF(N3379="zákl. prenesená",J3379,0)</f>
        <v>0</v>
      </c>
      <c r="BH3379" s="171">
        <f>IF(N3379="zníž. prenesená",J3379,0)</f>
        <v>0</v>
      </c>
      <c r="BI3379" s="171">
        <f>IF(N3379="nulová",J3379,0)</f>
        <v>0</v>
      </c>
      <c r="BJ3379" s="18" t="s">
        <v>157</v>
      </c>
      <c r="BK3379" s="172">
        <f>ROUND(I3379*H3379,3)</f>
        <v>0</v>
      </c>
      <c r="BL3379" s="18" t="s">
        <v>241</v>
      </c>
      <c r="BM3379" s="170" t="s">
        <v>4424</v>
      </c>
    </row>
    <row r="3380" spans="1:65" s="13" customFormat="1" ht="11.25">
      <c r="B3380" s="173"/>
      <c r="D3380" s="174" t="s">
        <v>167</v>
      </c>
      <c r="E3380" s="175" t="s">
        <v>1</v>
      </c>
      <c r="F3380" s="176" t="s">
        <v>1146</v>
      </c>
      <c r="H3380" s="175" t="s">
        <v>1</v>
      </c>
      <c r="I3380" s="177"/>
      <c r="L3380" s="173"/>
      <c r="M3380" s="178"/>
      <c r="N3380" s="179"/>
      <c r="O3380" s="179"/>
      <c r="P3380" s="179"/>
      <c r="Q3380" s="179"/>
      <c r="R3380" s="179"/>
      <c r="S3380" s="179"/>
      <c r="T3380" s="180"/>
      <c r="AT3380" s="175" t="s">
        <v>167</v>
      </c>
      <c r="AU3380" s="175" t="s">
        <v>157</v>
      </c>
      <c r="AV3380" s="13" t="s">
        <v>81</v>
      </c>
      <c r="AW3380" s="13" t="s">
        <v>30</v>
      </c>
      <c r="AX3380" s="13" t="s">
        <v>76</v>
      </c>
      <c r="AY3380" s="175" t="s">
        <v>150</v>
      </c>
    </row>
    <row r="3381" spans="1:65" s="14" customFormat="1" ht="11.25">
      <c r="B3381" s="181"/>
      <c r="D3381" s="174" t="s">
        <v>167</v>
      </c>
      <c r="E3381" s="182" t="s">
        <v>1</v>
      </c>
      <c r="F3381" s="183" t="s">
        <v>4425</v>
      </c>
      <c r="H3381" s="184">
        <v>9.923</v>
      </c>
      <c r="I3381" s="185"/>
      <c r="L3381" s="181"/>
      <c r="M3381" s="186"/>
      <c r="N3381" s="187"/>
      <c r="O3381" s="187"/>
      <c r="P3381" s="187"/>
      <c r="Q3381" s="187"/>
      <c r="R3381" s="187"/>
      <c r="S3381" s="187"/>
      <c r="T3381" s="188"/>
      <c r="AT3381" s="182" t="s">
        <v>167</v>
      </c>
      <c r="AU3381" s="182" t="s">
        <v>157</v>
      </c>
      <c r="AV3381" s="14" t="s">
        <v>157</v>
      </c>
      <c r="AW3381" s="14" t="s">
        <v>30</v>
      </c>
      <c r="AX3381" s="14" t="s">
        <v>81</v>
      </c>
      <c r="AY3381" s="182" t="s">
        <v>150</v>
      </c>
    </row>
    <row r="3382" spans="1:65" s="2" customFormat="1" ht="24" customHeight="1">
      <c r="A3382" s="33"/>
      <c r="B3382" s="158"/>
      <c r="C3382" s="159" t="s">
        <v>4426</v>
      </c>
      <c r="D3382" s="159" t="s">
        <v>152</v>
      </c>
      <c r="E3382" s="160" t="s">
        <v>4427</v>
      </c>
      <c r="F3382" s="161" t="s">
        <v>4428</v>
      </c>
      <c r="G3382" s="162" t="s">
        <v>1757</v>
      </c>
      <c r="H3382" s="164"/>
      <c r="I3382" s="164"/>
      <c r="J3382" s="163">
        <f>ROUND(I3382*H3382,3)</f>
        <v>0</v>
      </c>
      <c r="K3382" s="165"/>
      <c r="L3382" s="34"/>
      <c r="M3382" s="166" t="s">
        <v>1</v>
      </c>
      <c r="N3382" s="167" t="s">
        <v>42</v>
      </c>
      <c r="O3382" s="59"/>
      <c r="P3382" s="168">
        <f>O3382*H3382</f>
        <v>0</v>
      </c>
      <c r="Q3382" s="168">
        <v>0</v>
      </c>
      <c r="R3382" s="168">
        <f>Q3382*H3382</f>
        <v>0</v>
      </c>
      <c r="S3382" s="168">
        <v>0</v>
      </c>
      <c r="T3382" s="169">
        <f>S3382*H3382</f>
        <v>0</v>
      </c>
      <c r="U3382" s="33"/>
      <c r="V3382" s="33"/>
      <c r="W3382" s="33"/>
      <c r="X3382" s="33"/>
      <c r="Y3382" s="33"/>
      <c r="Z3382" s="33"/>
      <c r="AA3382" s="33"/>
      <c r="AB3382" s="33"/>
      <c r="AC3382" s="33"/>
      <c r="AD3382" s="33"/>
      <c r="AE3382" s="33"/>
      <c r="AR3382" s="170" t="s">
        <v>241</v>
      </c>
      <c r="AT3382" s="170" t="s">
        <v>152</v>
      </c>
      <c r="AU3382" s="170" t="s">
        <v>157</v>
      </c>
      <c r="AY3382" s="18" t="s">
        <v>150</v>
      </c>
      <c r="BE3382" s="171">
        <f>IF(N3382="základná",J3382,0)</f>
        <v>0</v>
      </c>
      <c r="BF3382" s="171">
        <f>IF(N3382="znížená",J3382,0)</f>
        <v>0</v>
      </c>
      <c r="BG3382" s="171">
        <f>IF(N3382="zákl. prenesená",J3382,0)</f>
        <v>0</v>
      </c>
      <c r="BH3382" s="171">
        <f>IF(N3382="zníž. prenesená",J3382,0)</f>
        <v>0</v>
      </c>
      <c r="BI3382" s="171">
        <f>IF(N3382="nulová",J3382,0)</f>
        <v>0</v>
      </c>
      <c r="BJ3382" s="18" t="s">
        <v>157</v>
      </c>
      <c r="BK3382" s="172">
        <f>ROUND(I3382*H3382,3)</f>
        <v>0</v>
      </c>
      <c r="BL3382" s="18" t="s">
        <v>241</v>
      </c>
      <c r="BM3382" s="170" t="s">
        <v>4429</v>
      </c>
    </row>
    <row r="3383" spans="1:65" s="12" customFormat="1" ht="22.9" customHeight="1">
      <c r="B3383" s="145"/>
      <c r="D3383" s="146" t="s">
        <v>75</v>
      </c>
      <c r="E3383" s="156" t="s">
        <v>4004</v>
      </c>
      <c r="F3383" s="156" t="s">
        <v>4430</v>
      </c>
      <c r="I3383" s="148"/>
      <c r="J3383" s="157">
        <f>BK3383</f>
        <v>0</v>
      </c>
      <c r="L3383" s="145"/>
      <c r="M3383" s="150"/>
      <c r="N3383" s="151"/>
      <c r="O3383" s="151"/>
      <c r="P3383" s="152">
        <f>SUM(P3384:P3522)</f>
        <v>0</v>
      </c>
      <c r="Q3383" s="151"/>
      <c r="R3383" s="152">
        <f>SUM(R3384:R3522)</f>
        <v>0.71139490000000005</v>
      </c>
      <c r="S3383" s="151"/>
      <c r="T3383" s="153">
        <f>SUM(T3384:T3522)</f>
        <v>0</v>
      </c>
      <c r="AR3383" s="146" t="s">
        <v>157</v>
      </c>
      <c r="AT3383" s="154" t="s">
        <v>75</v>
      </c>
      <c r="AU3383" s="154" t="s">
        <v>81</v>
      </c>
      <c r="AY3383" s="146" t="s">
        <v>150</v>
      </c>
      <c r="BK3383" s="155">
        <f>SUM(BK3384:BK3522)</f>
        <v>0</v>
      </c>
    </row>
    <row r="3384" spans="1:65" s="2" customFormat="1" ht="36" customHeight="1">
      <c r="A3384" s="33"/>
      <c r="B3384" s="158"/>
      <c r="C3384" s="159" t="s">
        <v>4431</v>
      </c>
      <c r="D3384" s="159" t="s">
        <v>152</v>
      </c>
      <c r="E3384" s="160" t="s">
        <v>4432</v>
      </c>
      <c r="F3384" s="161" t="s">
        <v>4433</v>
      </c>
      <c r="G3384" s="162" t="s">
        <v>459</v>
      </c>
      <c r="H3384" s="163">
        <v>110.25</v>
      </c>
      <c r="I3384" s="164"/>
      <c r="J3384" s="163">
        <f>ROUND(I3384*H3384,3)</f>
        <v>0</v>
      </c>
      <c r="K3384" s="165"/>
      <c r="L3384" s="34"/>
      <c r="M3384" s="166" t="s">
        <v>1</v>
      </c>
      <c r="N3384" s="167" t="s">
        <v>42</v>
      </c>
      <c r="O3384" s="59"/>
      <c r="P3384" s="168">
        <f>O3384*H3384</f>
        <v>0</v>
      </c>
      <c r="Q3384" s="168">
        <v>1.2E-4</v>
      </c>
      <c r="R3384" s="168">
        <f>Q3384*H3384</f>
        <v>1.323E-2</v>
      </c>
      <c r="S3384" s="168">
        <v>0</v>
      </c>
      <c r="T3384" s="169">
        <f>S3384*H3384</f>
        <v>0</v>
      </c>
      <c r="U3384" s="33"/>
      <c r="V3384" s="33"/>
      <c r="W3384" s="33"/>
      <c r="X3384" s="33"/>
      <c r="Y3384" s="33"/>
      <c r="Z3384" s="33"/>
      <c r="AA3384" s="33"/>
      <c r="AB3384" s="33"/>
      <c r="AC3384" s="33"/>
      <c r="AD3384" s="33"/>
      <c r="AE3384" s="33"/>
      <c r="AR3384" s="170" t="s">
        <v>241</v>
      </c>
      <c r="AT3384" s="170" t="s">
        <v>152</v>
      </c>
      <c r="AU3384" s="170" t="s">
        <v>157</v>
      </c>
      <c r="AY3384" s="18" t="s">
        <v>150</v>
      </c>
      <c r="BE3384" s="171">
        <f>IF(N3384="základná",J3384,0)</f>
        <v>0</v>
      </c>
      <c r="BF3384" s="171">
        <f>IF(N3384="znížená",J3384,0)</f>
        <v>0</v>
      </c>
      <c r="BG3384" s="171">
        <f>IF(N3384="zákl. prenesená",J3384,0)</f>
        <v>0</v>
      </c>
      <c r="BH3384" s="171">
        <f>IF(N3384="zníž. prenesená",J3384,0)</f>
        <v>0</v>
      </c>
      <c r="BI3384" s="171">
        <f>IF(N3384="nulová",J3384,0)</f>
        <v>0</v>
      </c>
      <c r="BJ3384" s="18" t="s">
        <v>157</v>
      </c>
      <c r="BK3384" s="172">
        <f>ROUND(I3384*H3384,3)</f>
        <v>0</v>
      </c>
      <c r="BL3384" s="18" t="s">
        <v>241</v>
      </c>
      <c r="BM3384" s="170" t="s">
        <v>4434</v>
      </c>
    </row>
    <row r="3385" spans="1:65" s="14" customFormat="1" ht="11.25">
      <c r="B3385" s="181"/>
      <c r="D3385" s="174" t="s">
        <v>167</v>
      </c>
      <c r="E3385" s="182" t="s">
        <v>1</v>
      </c>
      <c r="F3385" s="183" t="s">
        <v>4435</v>
      </c>
      <c r="H3385" s="184">
        <v>54</v>
      </c>
      <c r="I3385" s="185"/>
      <c r="L3385" s="181"/>
      <c r="M3385" s="186"/>
      <c r="N3385" s="187"/>
      <c r="O3385" s="187"/>
      <c r="P3385" s="187"/>
      <c r="Q3385" s="187"/>
      <c r="R3385" s="187"/>
      <c r="S3385" s="187"/>
      <c r="T3385" s="188"/>
      <c r="AT3385" s="182" t="s">
        <v>167</v>
      </c>
      <c r="AU3385" s="182" t="s">
        <v>157</v>
      </c>
      <c r="AV3385" s="14" t="s">
        <v>157</v>
      </c>
      <c r="AW3385" s="14" t="s">
        <v>30</v>
      </c>
      <c r="AX3385" s="14" t="s">
        <v>76</v>
      </c>
      <c r="AY3385" s="182" t="s">
        <v>150</v>
      </c>
    </row>
    <row r="3386" spans="1:65" s="14" customFormat="1" ht="11.25">
      <c r="B3386" s="181"/>
      <c r="D3386" s="174" t="s">
        <v>167</v>
      </c>
      <c r="E3386" s="182" t="s">
        <v>1</v>
      </c>
      <c r="F3386" s="183" t="s">
        <v>4436</v>
      </c>
      <c r="H3386" s="184">
        <v>56.25</v>
      </c>
      <c r="I3386" s="185"/>
      <c r="L3386" s="181"/>
      <c r="M3386" s="186"/>
      <c r="N3386" s="187"/>
      <c r="O3386" s="187"/>
      <c r="P3386" s="187"/>
      <c r="Q3386" s="187"/>
      <c r="R3386" s="187"/>
      <c r="S3386" s="187"/>
      <c r="T3386" s="188"/>
      <c r="AT3386" s="182" t="s">
        <v>167</v>
      </c>
      <c r="AU3386" s="182" t="s">
        <v>157</v>
      </c>
      <c r="AV3386" s="14" t="s">
        <v>157</v>
      </c>
      <c r="AW3386" s="14" t="s">
        <v>30</v>
      </c>
      <c r="AX3386" s="14" t="s">
        <v>76</v>
      </c>
      <c r="AY3386" s="182" t="s">
        <v>150</v>
      </c>
    </row>
    <row r="3387" spans="1:65" s="15" customFormat="1" ht="11.25">
      <c r="B3387" s="189"/>
      <c r="D3387" s="174" t="s">
        <v>167</v>
      </c>
      <c r="E3387" s="190" t="s">
        <v>1</v>
      </c>
      <c r="F3387" s="191" t="s">
        <v>173</v>
      </c>
      <c r="H3387" s="192">
        <v>110.25</v>
      </c>
      <c r="I3387" s="193"/>
      <c r="L3387" s="189"/>
      <c r="M3387" s="194"/>
      <c r="N3387" s="195"/>
      <c r="O3387" s="195"/>
      <c r="P3387" s="195"/>
      <c r="Q3387" s="195"/>
      <c r="R3387" s="195"/>
      <c r="S3387" s="195"/>
      <c r="T3387" s="196"/>
      <c r="AT3387" s="190" t="s">
        <v>167</v>
      </c>
      <c r="AU3387" s="190" t="s">
        <v>157</v>
      </c>
      <c r="AV3387" s="15" t="s">
        <v>156</v>
      </c>
      <c r="AW3387" s="15" t="s">
        <v>30</v>
      </c>
      <c r="AX3387" s="15" t="s">
        <v>81</v>
      </c>
      <c r="AY3387" s="190" t="s">
        <v>150</v>
      </c>
    </row>
    <row r="3388" spans="1:65" s="2" customFormat="1" ht="16.5" customHeight="1">
      <c r="A3388" s="33"/>
      <c r="B3388" s="158"/>
      <c r="C3388" s="159" t="s">
        <v>4437</v>
      </c>
      <c r="D3388" s="159" t="s">
        <v>152</v>
      </c>
      <c r="E3388" s="160" t="s">
        <v>4438</v>
      </c>
      <c r="F3388" s="161" t="s">
        <v>4439</v>
      </c>
      <c r="G3388" s="162" t="s">
        <v>459</v>
      </c>
      <c r="H3388" s="163">
        <v>788.875</v>
      </c>
      <c r="I3388" s="164"/>
      <c r="J3388" s="163">
        <f>ROUND(I3388*H3388,3)</f>
        <v>0</v>
      </c>
      <c r="K3388" s="165"/>
      <c r="L3388" s="34"/>
      <c r="M3388" s="166" t="s">
        <v>1</v>
      </c>
      <c r="N3388" s="167" t="s">
        <v>42</v>
      </c>
      <c r="O3388" s="59"/>
      <c r="P3388" s="168">
        <f>O3388*H3388</f>
        <v>0</v>
      </c>
      <c r="Q3388" s="168">
        <v>0</v>
      </c>
      <c r="R3388" s="168">
        <f>Q3388*H3388</f>
        <v>0</v>
      </c>
      <c r="S3388" s="168">
        <v>0</v>
      </c>
      <c r="T3388" s="169">
        <f>S3388*H3388</f>
        <v>0</v>
      </c>
      <c r="U3388" s="33"/>
      <c r="V3388" s="33"/>
      <c r="W3388" s="33"/>
      <c r="X3388" s="33"/>
      <c r="Y3388" s="33"/>
      <c r="Z3388" s="33"/>
      <c r="AA3388" s="33"/>
      <c r="AB3388" s="33"/>
      <c r="AC3388" s="33"/>
      <c r="AD3388" s="33"/>
      <c r="AE3388" s="33"/>
      <c r="AR3388" s="170" t="s">
        <v>156</v>
      </c>
      <c r="AT3388" s="170" t="s">
        <v>152</v>
      </c>
      <c r="AU3388" s="170" t="s">
        <v>157</v>
      </c>
      <c r="AY3388" s="18" t="s">
        <v>150</v>
      </c>
      <c r="BE3388" s="171">
        <f>IF(N3388="základná",J3388,0)</f>
        <v>0</v>
      </c>
      <c r="BF3388" s="171">
        <f>IF(N3388="znížená",J3388,0)</f>
        <v>0</v>
      </c>
      <c r="BG3388" s="171">
        <f>IF(N3388="zákl. prenesená",J3388,0)</f>
        <v>0</v>
      </c>
      <c r="BH3388" s="171">
        <f>IF(N3388="zníž. prenesená",J3388,0)</f>
        <v>0</v>
      </c>
      <c r="BI3388" s="171">
        <f>IF(N3388="nulová",J3388,0)</f>
        <v>0</v>
      </c>
      <c r="BJ3388" s="18" t="s">
        <v>157</v>
      </c>
      <c r="BK3388" s="172">
        <f>ROUND(I3388*H3388,3)</f>
        <v>0</v>
      </c>
      <c r="BL3388" s="18" t="s">
        <v>156</v>
      </c>
      <c r="BM3388" s="170" t="s">
        <v>4440</v>
      </c>
    </row>
    <row r="3389" spans="1:65" s="13" customFormat="1" ht="11.25">
      <c r="B3389" s="173"/>
      <c r="D3389" s="174" t="s">
        <v>167</v>
      </c>
      <c r="E3389" s="175" t="s">
        <v>1</v>
      </c>
      <c r="F3389" s="176" t="s">
        <v>212</v>
      </c>
      <c r="H3389" s="175" t="s">
        <v>1</v>
      </c>
      <c r="I3389" s="177"/>
      <c r="L3389" s="173"/>
      <c r="M3389" s="178"/>
      <c r="N3389" s="179"/>
      <c r="O3389" s="179"/>
      <c r="P3389" s="179"/>
      <c r="Q3389" s="179"/>
      <c r="R3389" s="179"/>
      <c r="S3389" s="179"/>
      <c r="T3389" s="180"/>
      <c r="AT3389" s="175" t="s">
        <v>167</v>
      </c>
      <c r="AU3389" s="175" t="s">
        <v>157</v>
      </c>
      <c r="AV3389" s="13" t="s">
        <v>81</v>
      </c>
      <c r="AW3389" s="13" t="s">
        <v>30</v>
      </c>
      <c r="AX3389" s="13" t="s">
        <v>76</v>
      </c>
      <c r="AY3389" s="175" t="s">
        <v>150</v>
      </c>
    </row>
    <row r="3390" spans="1:65" s="13" customFormat="1" ht="11.25">
      <c r="B3390" s="173"/>
      <c r="D3390" s="174" t="s">
        <v>167</v>
      </c>
      <c r="E3390" s="175" t="s">
        <v>1</v>
      </c>
      <c r="F3390" s="176" t="s">
        <v>4441</v>
      </c>
      <c r="H3390" s="175" t="s">
        <v>1</v>
      </c>
      <c r="I3390" s="177"/>
      <c r="L3390" s="173"/>
      <c r="M3390" s="178"/>
      <c r="N3390" s="179"/>
      <c r="O3390" s="179"/>
      <c r="P3390" s="179"/>
      <c r="Q3390" s="179"/>
      <c r="R3390" s="179"/>
      <c r="S3390" s="179"/>
      <c r="T3390" s="180"/>
      <c r="AT3390" s="175" t="s">
        <v>167</v>
      </c>
      <c r="AU3390" s="175" t="s">
        <v>157</v>
      </c>
      <c r="AV3390" s="13" t="s">
        <v>81</v>
      </c>
      <c r="AW3390" s="13" t="s">
        <v>30</v>
      </c>
      <c r="AX3390" s="13" t="s">
        <v>76</v>
      </c>
      <c r="AY3390" s="175" t="s">
        <v>150</v>
      </c>
    </row>
    <row r="3391" spans="1:65" s="14" customFormat="1" ht="11.25">
      <c r="B3391" s="181"/>
      <c r="D3391" s="174" t="s">
        <v>167</v>
      </c>
      <c r="E3391" s="182" t="s">
        <v>1</v>
      </c>
      <c r="F3391" s="183" t="s">
        <v>4442</v>
      </c>
      <c r="H3391" s="184">
        <v>12.6</v>
      </c>
      <c r="I3391" s="185"/>
      <c r="L3391" s="181"/>
      <c r="M3391" s="186"/>
      <c r="N3391" s="187"/>
      <c r="O3391" s="187"/>
      <c r="P3391" s="187"/>
      <c r="Q3391" s="187"/>
      <c r="R3391" s="187"/>
      <c r="S3391" s="187"/>
      <c r="T3391" s="188"/>
      <c r="AT3391" s="182" t="s">
        <v>167</v>
      </c>
      <c r="AU3391" s="182" t="s">
        <v>157</v>
      </c>
      <c r="AV3391" s="14" t="s">
        <v>157</v>
      </c>
      <c r="AW3391" s="14" t="s">
        <v>30</v>
      </c>
      <c r="AX3391" s="14" t="s">
        <v>76</v>
      </c>
      <c r="AY3391" s="182" t="s">
        <v>150</v>
      </c>
    </row>
    <row r="3392" spans="1:65" s="13" customFormat="1" ht="11.25">
      <c r="B3392" s="173"/>
      <c r="D3392" s="174" t="s">
        <v>167</v>
      </c>
      <c r="E3392" s="175" t="s">
        <v>1</v>
      </c>
      <c r="F3392" s="176" t="s">
        <v>4443</v>
      </c>
      <c r="H3392" s="175" t="s">
        <v>1</v>
      </c>
      <c r="I3392" s="177"/>
      <c r="L3392" s="173"/>
      <c r="M3392" s="178"/>
      <c r="N3392" s="179"/>
      <c r="O3392" s="179"/>
      <c r="P3392" s="179"/>
      <c r="Q3392" s="179"/>
      <c r="R3392" s="179"/>
      <c r="S3392" s="179"/>
      <c r="T3392" s="180"/>
      <c r="AT3392" s="175" t="s">
        <v>167</v>
      </c>
      <c r="AU3392" s="175" t="s">
        <v>157</v>
      </c>
      <c r="AV3392" s="13" t="s">
        <v>81</v>
      </c>
      <c r="AW3392" s="13" t="s">
        <v>30</v>
      </c>
      <c r="AX3392" s="13" t="s">
        <v>76</v>
      </c>
      <c r="AY3392" s="175" t="s">
        <v>150</v>
      </c>
    </row>
    <row r="3393" spans="2:51" s="14" customFormat="1" ht="11.25">
      <c r="B3393" s="181"/>
      <c r="D3393" s="174" t="s">
        <v>167</v>
      </c>
      <c r="E3393" s="182" t="s">
        <v>1</v>
      </c>
      <c r="F3393" s="183" t="s">
        <v>4444</v>
      </c>
      <c r="H3393" s="184">
        <v>15.3</v>
      </c>
      <c r="I3393" s="185"/>
      <c r="L3393" s="181"/>
      <c r="M3393" s="186"/>
      <c r="N3393" s="187"/>
      <c r="O3393" s="187"/>
      <c r="P3393" s="187"/>
      <c r="Q3393" s="187"/>
      <c r="R3393" s="187"/>
      <c r="S3393" s="187"/>
      <c r="T3393" s="188"/>
      <c r="AT3393" s="182" t="s">
        <v>167</v>
      </c>
      <c r="AU3393" s="182" t="s">
        <v>157</v>
      </c>
      <c r="AV3393" s="14" t="s">
        <v>157</v>
      </c>
      <c r="AW3393" s="14" t="s">
        <v>30</v>
      </c>
      <c r="AX3393" s="14" t="s">
        <v>76</v>
      </c>
      <c r="AY3393" s="182" t="s">
        <v>150</v>
      </c>
    </row>
    <row r="3394" spans="2:51" s="13" customFormat="1" ht="11.25">
      <c r="B3394" s="173"/>
      <c r="D3394" s="174" t="s">
        <v>167</v>
      </c>
      <c r="E3394" s="175" t="s">
        <v>1</v>
      </c>
      <c r="F3394" s="176" t="s">
        <v>4445</v>
      </c>
      <c r="H3394" s="175" t="s">
        <v>1</v>
      </c>
      <c r="I3394" s="177"/>
      <c r="L3394" s="173"/>
      <c r="M3394" s="178"/>
      <c r="N3394" s="179"/>
      <c r="O3394" s="179"/>
      <c r="P3394" s="179"/>
      <c r="Q3394" s="179"/>
      <c r="R3394" s="179"/>
      <c r="S3394" s="179"/>
      <c r="T3394" s="180"/>
      <c r="AT3394" s="175" t="s">
        <v>167</v>
      </c>
      <c r="AU3394" s="175" t="s">
        <v>157</v>
      </c>
      <c r="AV3394" s="13" t="s">
        <v>81</v>
      </c>
      <c r="AW3394" s="13" t="s">
        <v>30</v>
      </c>
      <c r="AX3394" s="13" t="s">
        <v>76</v>
      </c>
      <c r="AY3394" s="175" t="s">
        <v>150</v>
      </c>
    </row>
    <row r="3395" spans="2:51" s="14" customFormat="1" ht="11.25">
      <c r="B3395" s="181"/>
      <c r="D3395" s="174" t="s">
        <v>167</v>
      </c>
      <c r="E3395" s="182" t="s">
        <v>1</v>
      </c>
      <c r="F3395" s="183" t="s">
        <v>4446</v>
      </c>
      <c r="H3395" s="184">
        <v>12.1</v>
      </c>
      <c r="I3395" s="185"/>
      <c r="L3395" s="181"/>
      <c r="M3395" s="186"/>
      <c r="N3395" s="187"/>
      <c r="O3395" s="187"/>
      <c r="P3395" s="187"/>
      <c r="Q3395" s="187"/>
      <c r="R3395" s="187"/>
      <c r="S3395" s="187"/>
      <c r="T3395" s="188"/>
      <c r="AT3395" s="182" t="s">
        <v>167</v>
      </c>
      <c r="AU3395" s="182" t="s">
        <v>157</v>
      </c>
      <c r="AV3395" s="14" t="s">
        <v>157</v>
      </c>
      <c r="AW3395" s="14" t="s">
        <v>30</v>
      </c>
      <c r="AX3395" s="14" t="s">
        <v>76</v>
      </c>
      <c r="AY3395" s="182" t="s">
        <v>150</v>
      </c>
    </row>
    <row r="3396" spans="2:51" s="13" customFormat="1" ht="11.25">
      <c r="B3396" s="173"/>
      <c r="D3396" s="174" t="s">
        <v>167</v>
      </c>
      <c r="E3396" s="175" t="s">
        <v>1</v>
      </c>
      <c r="F3396" s="176" t="s">
        <v>4447</v>
      </c>
      <c r="H3396" s="175" t="s">
        <v>1</v>
      </c>
      <c r="I3396" s="177"/>
      <c r="L3396" s="173"/>
      <c r="M3396" s="178"/>
      <c r="N3396" s="179"/>
      <c r="O3396" s="179"/>
      <c r="P3396" s="179"/>
      <c r="Q3396" s="179"/>
      <c r="R3396" s="179"/>
      <c r="S3396" s="179"/>
      <c r="T3396" s="180"/>
      <c r="AT3396" s="175" t="s">
        <v>167</v>
      </c>
      <c r="AU3396" s="175" t="s">
        <v>157</v>
      </c>
      <c r="AV3396" s="13" t="s">
        <v>81</v>
      </c>
      <c r="AW3396" s="13" t="s">
        <v>30</v>
      </c>
      <c r="AX3396" s="13" t="s">
        <v>76</v>
      </c>
      <c r="AY3396" s="175" t="s">
        <v>150</v>
      </c>
    </row>
    <row r="3397" spans="2:51" s="14" customFormat="1" ht="11.25">
      <c r="B3397" s="181"/>
      <c r="D3397" s="174" t="s">
        <v>167</v>
      </c>
      <c r="E3397" s="182" t="s">
        <v>1</v>
      </c>
      <c r="F3397" s="183" t="s">
        <v>4448</v>
      </c>
      <c r="H3397" s="184">
        <v>21.2</v>
      </c>
      <c r="I3397" s="185"/>
      <c r="L3397" s="181"/>
      <c r="M3397" s="186"/>
      <c r="N3397" s="187"/>
      <c r="O3397" s="187"/>
      <c r="P3397" s="187"/>
      <c r="Q3397" s="187"/>
      <c r="R3397" s="187"/>
      <c r="S3397" s="187"/>
      <c r="T3397" s="188"/>
      <c r="AT3397" s="182" t="s">
        <v>167</v>
      </c>
      <c r="AU3397" s="182" t="s">
        <v>157</v>
      </c>
      <c r="AV3397" s="14" t="s">
        <v>157</v>
      </c>
      <c r="AW3397" s="14" t="s">
        <v>30</v>
      </c>
      <c r="AX3397" s="14" t="s">
        <v>76</v>
      </c>
      <c r="AY3397" s="182" t="s">
        <v>150</v>
      </c>
    </row>
    <row r="3398" spans="2:51" s="13" customFormat="1" ht="11.25">
      <c r="B3398" s="173"/>
      <c r="D3398" s="174" t="s">
        <v>167</v>
      </c>
      <c r="E3398" s="175" t="s">
        <v>1</v>
      </c>
      <c r="F3398" s="176" t="s">
        <v>4449</v>
      </c>
      <c r="H3398" s="175" t="s">
        <v>1</v>
      </c>
      <c r="I3398" s="177"/>
      <c r="L3398" s="173"/>
      <c r="M3398" s="178"/>
      <c r="N3398" s="179"/>
      <c r="O3398" s="179"/>
      <c r="P3398" s="179"/>
      <c r="Q3398" s="179"/>
      <c r="R3398" s="179"/>
      <c r="S3398" s="179"/>
      <c r="T3398" s="180"/>
      <c r="AT3398" s="175" t="s">
        <v>167</v>
      </c>
      <c r="AU3398" s="175" t="s">
        <v>157</v>
      </c>
      <c r="AV3398" s="13" t="s">
        <v>81</v>
      </c>
      <c r="AW3398" s="13" t="s">
        <v>30</v>
      </c>
      <c r="AX3398" s="13" t="s">
        <v>76</v>
      </c>
      <c r="AY3398" s="175" t="s">
        <v>150</v>
      </c>
    </row>
    <row r="3399" spans="2:51" s="14" customFormat="1" ht="11.25">
      <c r="B3399" s="181"/>
      <c r="D3399" s="174" t="s">
        <v>167</v>
      </c>
      <c r="E3399" s="182" t="s">
        <v>1</v>
      </c>
      <c r="F3399" s="183" t="s">
        <v>4450</v>
      </c>
      <c r="H3399" s="184">
        <v>21.1</v>
      </c>
      <c r="I3399" s="185"/>
      <c r="L3399" s="181"/>
      <c r="M3399" s="186"/>
      <c r="N3399" s="187"/>
      <c r="O3399" s="187"/>
      <c r="P3399" s="187"/>
      <c r="Q3399" s="187"/>
      <c r="R3399" s="187"/>
      <c r="S3399" s="187"/>
      <c r="T3399" s="188"/>
      <c r="AT3399" s="182" t="s">
        <v>167</v>
      </c>
      <c r="AU3399" s="182" t="s">
        <v>157</v>
      </c>
      <c r="AV3399" s="14" t="s">
        <v>157</v>
      </c>
      <c r="AW3399" s="14" t="s">
        <v>30</v>
      </c>
      <c r="AX3399" s="14" t="s">
        <v>76</v>
      </c>
      <c r="AY3399" s="182" t="s">
        <v>150</v>
      </c>
    </row>
    <row r="3400" spans="2:51" s="13" customFormat="1" ht="11.25">
      <c r="B3400" s="173"/>
      <c r="D3400" s="174" t="s">
        <v>167</v>
      </c>
      <c r="E3400" s="175" t="s">
        <v>1</v>
      </c>
      <c r="F3400" s="176" t="s">
        <v>4451</v>
      </c>
      <c r="H3400" s="175" t="s">
        <v>1</v>
      </c>
      <c r="I3400" s="177"/>
      <c r="L3400" s="173"/>
      <c r="M3400" s="178"/>
      <c r="N3400" s="179"/>
      <c r="O3400" s="179"/>
      <c r="P3400" s="179"/>
      <c r="Q3400" s="179"/>
      <c r="R3400" s="179"/>
      <c r="S3400" s="179"/>
      <c r="T3400" s="180"/>
      <c r="AT3400" s="175" t="s">
        <v>167</v>
      </c>
      <c r="AU3400" s="175" t="s">
        <v>157</v>
      </c>
      <c r="AV3400" s="13" t="s">
        <v>81</v>
      </c>
      <c r="AW3400" s="13" t="s">
        <v>30</v>
      </c>
      <c r="AX3400" s="13" t="s">
        <v>76</v>
      </c>
      <c r="AY3400" s="175" t="s">
        <v>150</v>
      </c>
    </row>
    <row r="3401" spans="2:51" s="14" customFormat="1" ht="11.25">
      <c r="B3401" s="181"/>
      <c r="D3401" s="174" t="s">
        <v>167</v>
      </c>
      <c r="E3401" s="182" t="s">
        <v>1</v>
      </c>
      <c r="F3401" s="183" t="s">
        <v>4452</v>
      </c>
      <c r="H3401" s="184">
        <v>20.3</v>
      </c>
      <c r="I3401" s="185"/>
      <c r="L3401" s="181"/>
      <c r="M3401" s="186"/>
      <c r="N3401" s="187"/>
      <c r="O3401" s="187"/>
      <c r="P3401" s="187"/>
      <c r="Q3401" s="187"/>
      <c r="R3401" s="187"/>
      <c r="S3401" s="187"/>
      <c r="T3401" s="188"/>
      <c r="AT3401" s="182" t="s">
        <v>167</v>
      </c>
      <c r="AU3401" s="182" t="s">
        <v>157</v>
      </c>
      <c r="AV3401" s="14" t="s">
        <v>157</v>
      </c>
      <c r="AW3401" s="14" t="s">
        <v>30</v>
      </c>
      <c r="AX3401" s="14" t="s">
        <v>76</v>
      </c>
      <c r="AY3401" s="182" t="s">
        <v>150</v>
      </c>
    </row>
    <row r="3402" spans="2:51" s="16" customFormat="1" ht="11.25">
      <c r="B3402" s="197"/>
      <c r="D3402" s="174" t="s">
        <v>167</v>
      </c>
      <c r="E3402" s="198" t="s">
        <v>1</v>
      </c>
      <c r="F3402" s="199" t="s">
        <v>299</v>
      </c>
      <c r="H3402" s="200">
        <v>102.6</v>
      </c>
      <c r="I3402" s="201"/>
      <c r="L3402" s="197"/>
      <c r="M3402" s="202"/>
      <c r="N3402" s="203"/>
      <c r="O3402" s="203"/>
      <c r="P3402" s="203"/>
      <c r="Q3402" s="203"/>
      <c r="R3402" s="203"/>
      <c r="S3402" s="203"/>
      <c r="T3402" s="204"/>
      <c r="AT3402" s="198" t="s">
        <v>167</v>
      </c>
      <c r="AU3402" s="198" t="s">
        <v>157</v>
      </c>
      <c r="AV3402" s="16" t="s">
        <v>162</v>
      </c>
      <c r="AW3402" s="16" t="s">
        <v>30</v>
      </c>
      <c r="AX3402" s="16" t="s">
        <v>76</v>
      </c>
      <c r="AY3402" s="198" t="s">
        <v>150</v>
      </c>
    </row>
    <row r="3403" spans="2:51" s="13" customFormat="1" ht="11.25">
      <c r="B3403" s="173"/>
      <c r="D3403" s="174" t="s">
        <v>167</v>
      </c>
      <c r="E3403" s="175" t="s">
        <v>1</v>
      </c>
      <c r="F3403" s="176" t="s">
        <v>215</v>
      </c>
      <c r="H3403" s="175" t="s">
        <v>1</v>
      </c>
      <c r="I3403" s="177"/>
      <c r="L3403" s="173"/>
      <c r="M3403" s="178"/>
      <c r="N3403" s="179"/>
      <c r="O3403" s="179"/>
      <c r="P3403" s="179"/>
      <c r="Q3403" s="179"/>
      <c r="R3403" s="179"/>
      <c r="S3403" s="179"/>
      <c r="T3403" s="180"/>
      <c r="AT3403" s="175" t="s">
        <v>167</v>
      </c>
      <c r="AU3403" s="175" t="s">
        <v>157</v>
      </c>
      <c r="AV3403" s="13" t="s">
        <v>81</v>
      </c>
      <c r="AW3403" s="13" t="s">
        <v>30</v>
      </c>
      <c r="AX3403" s="13" t="s">
        <v>76</v>
      </c>
      <c r="AY3403" s="175" t="s">
        <v>150</v>
      </c>
    </row>
    <row r="3404" spans="2:51" s="13" customFormat="1" ht="11.25">
      <c r="B3404" s="173"/>
      <c r="D3404" s="174" t="s">
        <v>167</v>
      </c>
      <c r="E3404" s="175" t="s">
        <v>1</v>
      </c>
      <c r="F3404" s="176" t="s">
        <v>4453</v>
      </c>
      <c r="H3404" s="175" t="s">
        <v>1</v>
      </c>
      <c r="I3404" s="177"/>
      <c r="L3404" s="173"/>
      <c r="M3404" s="178"/>
      <c r="N3404" s="179"/>
      <c r="O3404" s="179"/>
      <c r="P3404" s="179"/>
      <c r="Q3404" s="179"/>
      <c r="R3404" s="179"/>
      <c r="S3404" s="179"/>
      <c r="T3404" s="180"/>
      <c r="AT3404" s="175" t="s">
        <v>167</v>
      </c>
      <c r="AU3404" s="175" t="s">
        <v>157</v>
      </c>
      <c r="AV3404" s="13" t="s">
        <v>81</v>
      </c>
      <c r="AW3404" s="13" t="s">
        <v>30</v>
      </c>
      <c r="AX3404" s="13" t="s">
        <v>76</v>
      </c>
      <c r="AY3404" s="175" t="s">
        <v>150</v>
      </c>
    </row>
    <row r="3405" spans="2:51" s="14" customFormat="1" ht="11.25">
      <c r="B3405" s="181"/>
      <c r="D3405" s="174" t="s">
        <v>167</v>
      </c>
      <c r="E3405" s="182" t="s">
        <v>1</v>
      </c>
      <c r="F3405" s="183" t="s">
        <v>4342</v>
      </c>
      <c r="H3405" s="184">
        <v>15.8</v>
      </c>
      <c r="I3405" s="185"/>
      <c r="L3405" s="181"/>
      <c r="M3405" s="186"/>
      <c r="N3405" s="187"/>
      <c r="O3405" s="187"/>
      <c r="P3405" s="187"/>
      <c r="Q3405" s="187"/>
      <c r="R3405" s="187"/>
      <c r="S3405" s="187"/>
      <c r="T3405" s="188"/>
      <c r="AT3405" s="182" t="s">
        <v>167</v>
      </c>
      <c r="AU3405" s="182" t="s">
        <v>157</v>
      </c>
      <c r="AV3405" s="14" t="s">
        <v>157</v>
      </c>
      <c r="AW3405" s="14" t="s">
        <v>30</v>
      </c>
      <c r="AX3405" s="14" t="s">
        <v>76</v>
      </c>
      <c r="AY3405" s="182" t="s">
        <v>150</v>
      </c>
    </row>
    <row r="3406" spans="2:51" s="13" customFormat="1" ht="11.25">
      <c r="B3406" s="173"/>
      <c r="D3406" s="174" t="s">
        <v>167</v>
      </c>
      <c r="E3406" s="175" t="s">
        <v>1</v>
      </c>
      <c r="F3406" s="176" t="s">
        <v>4454</v>
      </c>
      <c r="H3406" s="175" t="s">
        <v>1</v>
      </c>
      <c r="I3406" s="177"/>
      <c r="L3406" s="173"/>
      <c r="M3406" s="178"/>
      <c r="N3406" s="179"/>
      <c r="O3406" s="179"/>
      <c r="P3406" s="179"/>
      <c r="Q3406" s="179"/>
      <c r="R3406" s="179"/>
      <c r="S3406" s="179"/>
      <c r="T3406" s="180"/>
      <c r="AT3406" s="175" t="s">
        <v>167</v>
      </c>
      <c r="AU3406" s="175" t="s">
        <v>157</v>
      </c>
      <c r="AV3406" s="13" t="s">
        <v>81</v>
      </c>
      <c r="AW3406" s="13" t="s">
        <v>30</v>
      </c>
      <c r="AX3406" s="13" t="s">
        <v>76</v>
      </c>
      <c r="AY3406" s="175" t="s">
        <v>150</v>
      </c>
    </row>
    <row r="3407" spans="2:51" s="14" customFormat="1" ht="11.25">
      <c r="B3407" s="181"/>
      <c r="D3407" s="174" t="s">
        <v>167</v>
      </c>
      <c r="E3407" s="182" t="s">
        <v>1</v>
      </c>
      <c r="F3407" s="183" t="s">
        <v>4342</v>
      </c>
      <c r="H3407" s="184">
        <v>15.8</v>
      </c>
      <c r="I3407" s="185"/>
      <c r="L3407" s="181"/>
      <c r="M3407" s="186"/>
      <c r="N3407" s="187"/>
      <c r="O3407" s="187"/>
      <c r="P3407" s="187"/>
      <c r="Q3407" s="187"/>
      <c r="R3407" s="187"/>
      <c r="S3407" s="187"/>
      <c r="T3407" s="188"/>
      <c r="AT3407" s="182" t="s">
        <v>167</v>
      </c>
      <c r="AU3407" s="182" t="s">
        <v>157</v>
      </c>
      <c r="AV3407" s="14" t="s">
        <v>157</v>
      </c>
      <c r="AW3407" s="14" t="s">
        <v>30</v>
      </c>
      <c r="AX3407" s="14" t="s">
        <v>76</v>
      </c>
      <c r="AY3407" s="182" t="s">
        <v>150</v>
      </c>
    </row>
    <row r="3408" spans="2:51" s="13" customFormat="1" ht="11.25">
      <c r="B3408" s="173"/>
      <c r="D3408" s="174" t="s">
        <v>167</v>
      </c>
      <c r="E3408" s="175" t="s">
        <v>1</v>
      </c>
      <c r="F3408" s="176" t="s">
        <v>4455</v>
      </c>
      <c r="H3408" s="175" t="s">
        <v>1</v>
      </c>
      <c r="I3408" s="177"/>
      <c r="L3408" s="173"/>
      <c r="M3408" s="178"/>
      <c r="N3408" s="179"/>
      <c r="O3408" s="179"/>
      <c r="P3408" s="179"/>
      <c r="Q3408" s="179"/>
      <c r="R3408" s="179"/>
      <c r="S3408" s="179"/>
      <c r="T3408" s="180"/>
      <c r="AT3408" s="175" t="s">
        <v>167</v>
      </c>
      <c r="AU3408" s="175" t="s">
        <v>157</v>
      </c>
      <c r="AV3408" s="13" t="s">
        <v>81</v>
      </c>
      <c r="AW3408" s="13" t="s">
        <v>30</v>
      </c>
      <c r="AX3408" s="13" t="s">
        <v>76</v>
      </c>
      <c r="AY3408" s="175" t="s">
        <v>150</v>
      </c>
    </row>
    <row r="3409" spans="2:51" s="14" customFormat="1" ht="11.25">
      <c r="B3409" s="181"/>
      <c r="D3409" s="174" t="s">
        <v>167</v>
      </c>
      <c r="E3409" s="182" t="s">
        <v>1</v>
      </c>
      <c r="F3409" s="183" t="s">
        <v>4342</v>
      </c>
      <c r="H3409" s="184">
        <v>15.8</v>
      </c>
      <c r="I3409" s="185"/>
      <c r="L3409" s="181"/>
      <c r="M3409" s="186"/>
      <c r="N3409" s="187"/>
      <c r="O3409" s="187"/>
      <c r="P3409" s="187"/>
      <c r="Q3409" s="187"/>
      <c r="R3409" s="187"/>
      <c r="S3409" s="187"/>
      <c r="T3409" s="188"/>
      <c r="AT3409" s="182" t="s">
        <v>167</v>
      </c>
      <c r="AU3409" s="182" t="s">
        <v>157</v>
      </c>
      <c r="AV3409" s="14" t="s">
        <v>157</v>
      </c>
      <c r="AW3409" s="14" t="s">
        <v>30</v>
      </c>
      <c r="AX3409" s="14" t="s">
        <v>76</v>
      </c>
      <c r="AY3409" s="182" t="s">
        <v>150</v>
      </c>
    </row>
    <row r="3410" spans="2:51" s="13" customFormat="1" ht="11.25">
      <c r="B3410" s="173"/>
      <c r="D3410" s="174" t="s">
        <v>167</v>
      </c>
      <c r="E3410" s="175" t="s">
        <v>1</v>
      </c>
      <c r="F3410" s="176" t="s">
        <v>4456</v>
      </c>
      <c r="H3410" s="175" t="s">
        <v>1</v>
      </c>
      <c r="I3410" s="177"/>
      <c r="L3410" s="173"/>
      <c r="M3410" s="178"/>
      <c r="N3410" s="179"/>
      <c r="O3410" s="179"/>
      <c r="P3410" s="179"/>
      <c r="Q3410" s="179"/>
      <c r="R3410" s="179"/>
      <c r="S3410" s="179"/>
      <c r="T3410" s="180"/>
      <c r="AT3410" s="175" t="s">
        <v>167</v>
      </c>
      <c r="AU3410" s="175" t="s">
        <v>157</v>
      </c>
      <c r="AV3410" s="13" t="s">
        <v>81</v>
      </c>
      <c r="AW3410" s="13" t="s">
        <v>30</v>
      </c>
      <c r="AX3410" s="13" t="s">
        <v>76</v>
      </c>
      <c r="AY3410" s="175" t="s">
        <v>150</v>
      </c>
    </row>
    <row r="3411" spans="2:51" s="14" customFormat="1" ht="11.25">
      <c r="B3411" s="181"/>
      <c r="D3411" s="174" t="s">
        <v>167</v>
      </c>
      <c r="E3411" s="182" t="s">
        <v>1</v>
      </c>
      <c r="F3411" s="183" t="s">
        <v>4457</v>
      </c>
      <c r="H3411" s="184">
        <v>15.7</v>
      </c>
      <c r="I3411" s="185"/>
      <c r="L3411" s="181"/>
      <c r="M3411" s="186"/>
      <c r="N3411" s="187"/>
      <c r="O3411" s="187"/>
      <c r="P3411" s="187"/>
      <c r="Q3411" s="187"/>
      <c r="R3411" s="187"/>
      <c r="S3411" s="187"/>
      <c r="T3411" s="188"/>
      <c r="AT3411" s="182" t="s">
        <v>167</v>
      </c>
      <c r="AU3411" s="182" t="s">
        <v>157</v>
      </c>
      <c r="AV3411" s="14" t="s">
        <v>157</v>
      </c>
      <c r="AW3411" s="14" t="s">
        <v>30</v>
      </c>
      <c r="AX3411" s="14" t="s">
        <v>76</v>
      </c>
      <c r="AY3411" s="182" t="s">
        <v>150</v>
      </c>
    </row>
    <row r="3412" spans="2:51" s="13" customFormat="1" ht="11.25">
      <c r="B3412" s="173"/>
      <c r="D3412" s="174" t="s">
        <v>167</v>
      </c>
      <c r="E3412" s="175" t="s">
        <v>1</v>
      </c>
      <c r="F3412" s="176" t="s">
        <v>873</v>
      </c>
      <c r="H3412" s="175" t="s">
        <v>1</v>
      </c>
      <c r="I3412" s="177"/>
      <c r="L3412" s="173"/>
      <c r="M3412" s="178"/>
      <c r="N3412" s="179"/>
      <c r="O3412" s="179"/>
      <c r="P3412" s="179"/>
      <c r="Q3412" s="179"/>
      <c r="R3412" s="179"/>
      <c r="S3412" s="179"/>
      <c r="T3412" s="180"/>
      <c r="AT3412" s="175" t="s">
        <v>167</v>
      </c>
      <c r="AU3412" s="175" t="s">
        <v>157</v>
      </c>
      <c r="AV3412" s="13" t="s">
        <v>81</v>
      </c>
      <c r="AW3412" s="13" t="s">
        <v>30</v>
      </c>
      <c r="AX3412" s="13" t="s">
        <v>76</v>
      </c>
      <c r="AY3412" s="175" t="s">
        <v>150</v>
      </c>
    </row>
    <row r="3413" spans="2:51" s="14" customFormat="1" ht="11.25">
      <c r="B3413" s="181"/>
      <c r="D3413" s="174" t="s">
        <v>167</v>
      </c>
      <c r="E3413" s="182" t="s">
        <v>1</v>
      </c>
      <c r="F3413" s="183" t="s">
        <v>4458</v>
      </c>
      <c r="H3413" s="184">
        <v>10.7</v>
      </c>
      <c r="I3413" s="185"/>
      <c r="L3413" s="181"/>
      <c r="M3413" s="186"/>
      <c r="N3413" s="187"/>
      <c r="O3413" s="187"/>
      <c r="P3413" s="187"/>
      <c r="Q3413" s="187"/>
      <c r="R3413" s="187"/>
      <c r="S3413" s="187"/>
      <c r="T3413" s="188"/>
      <c r="AT3413" s="182" t="s">
        <v>167</v>
      </c>
      <c r="AU3413" s="182" t="s">
        <v>157</v>
      </c>
      <c r="AV3413" s="14" t="s">
        <v>157</v>
      </c>
      <c r="AW3413" s="14" t="s">
        <v>30</v>
      </c>
      <c r="AX3413" s="14" t="s">
        <v>76</v>
      </c>
      <c r="AY3413" s="182" t="s">
        <v>150</v>
      </c>
    </row>
    <row r="3414" spans="2:51" s="13" customFormat="1" ht="11.25">
      <c r="B3414" s="173"/>
      <c r="D3414" s="174" t="s">
        <v>167</v>
      </c>
      <c r="E3414" s="175" t="s">
        <v>1</v>
      </c>
      <c r="F3414" s="176" t="s">
        <v>704</v>
      </c>
      <c r="H3414" s="175" t="s">
        <v>1</v>
      </c>
      <c r="I3414" s="177"/>
      <c r="L3414" s="173"/>
      <c r="M3414" s="178"/>
      <c r="N3414" s="179"/>
      <c r="O3414" s="179"/>
      <c r="P3414" s="179"/>
      <c r="Q3414" s="179"/>
      <c r="R3414" s="179"/>
      <c r="S3414" s="179"/>
      <c r="T3414" s="180"/>
      <c r="AT3414" s="175" t="s">
        <v>167</v>
      </c>
      <c r="AU3414" s="175" t="s">
        <v>157</v>
      </c>
      <c r="AV3414" s="13" t="s">
        <v>81</v>
      </c>
      <c r="AW3414" s="13" t="s">
        <v>30</v>
      </c>
      <c r="AX3414" s="13" t="s">
        <v>76</v>
      </c>
      <c r="AY3414" s="175" t="s">
        <v>150</v>
      </c>
    </row>
    <row r="3415" spans="2:51" s="14" customFormat="1" ht="11.25">
      <c r="B3415" s="181"/>
      <c r="D3415" s="174" t="s">
        <v>167</v>
      </c>
      <c r="E3415" s="182" t="s">
        <v>1</v>
      </c>
      <c r="F3415" s="183" t="s">
        <v>4459</v>
      </c>
      <c r="H3415" s="184">
        <v>11.8</v>
      </c>
      <c r="I3415" s="185"/>
      <c r="L3415" s="181"/>
      <c r="M3415" s="186"/>
      <c r="N3415" s="187"/>
      <c r="O3415" s="187"/>
      <c r="P3415" s="187"/>
      <c r="Q3415" s="187"/>
      <c r="R3415" s="187"/>
      <c r="S3415" s="187"/>
      <c r="T3415" s="188"/>
      <c r="AT3415" s="182" t="s">
        <v>167</v>
      </c>
      <c r="AU3415" s="182" t="s">
        <v>157</v>
      </c>
      <c r="AV3415" s="14" t="s">
        <v>157</v>
      </c>
      <c r="AW3415" s="14" t="s">
        <v>30</v>
      </c>
      <c r="AX3415" s="14" t="s">
        <v>76</v>
      </c>
      <c r="AY3415" s="182" t="s">
        <v>150</v>
      </c>
    </row>
    <row r="3416" spans="2:51" s="13" customFormat="1" ht="11.25">
      <c r="B3416" s="173"/>
      <c r="D3416" s="174" t="s">
        <v>167</v>
      </c>
      <c r="E3416" s="175" t="s">
        <v>1</v>
      </c>
      <c r="F3416" s="176" t="s">
        <v>707</v>
      </c>
      <c r="H3416" s="175" t="s">
        <v>1</v>
      </c>
      <c r="I3416" s="177"/>
      <c r="L3416" s="173"/>
      <c r="M3416" s="178"/>
      <c r="N3416" s="179"/>
      <c r="O3416" s="179"/>
      <c r="P3416" s="179"/>
      <c r="Q3416" s="179"/>
      <c r="R3416" s="179"/>
      <c r="S3416" s="179"/>
      <c r="T3416" s="180"/>
      <c r="AT3416" s="175" t="s">
        <v>167</v>
      </c>
      <c r="AU3416" s="175" t="s">
        <v>157</v>
      </c>
      <c r="AV3416" s="13" t="s">
        <v>81</v>
      </c>
      <c r="AW3416" s="13" t="s">
        <v>30</v>
      </c>
      <c r="AX3416" s="13" t="s">
        <v>76</v>
      </c>
      <c r="AY3416" s="175" t="s">
        <v>150</v>
      </c>
    </row>
    <row r="3417" spans="2:51" s="14" customFormat="1" ht="11.25">
      <c r="B3417" s="181"/>
      <c r="D3417" s="174" t="s">
        <v>167</v>
      </c>
      <c r="E3417" s="182" t="s">
        <v>1</v>
      </c>
      <c r="F3417" s="183" t="s">
        <v>4459</v>
      </c>
      <c r="H3417" s="184">
        <v>11.8</v>
      </c>
      <c r="I3417" s="185"/>
      <c r="L3417" s="181"/>
      <c r="M3417" s="186"/>
      <c r="N3417" s="187"/>
      <c r="O3417" s="187"/>
      <c r="P3417" s="187"/>
      <c r="Q3417" s="187"/>
      <c r="R3417" s="187"/>
      <c r="S3417" s="187"/>
      <c r="T3417" s="188"/>
      <c r="AT3417" s="182" t="s">
        <v>167</v>
      </c>
      <c r="AU3417" s="182" t="s">
        <v>157</v>
      </c>
      <c r="AV3417" s="14" t="s">
        <v>157</v>
      </c>
      <c r="AW3417" s="14" t="s">
        <v>30</v>
      </c>
      <c r="AX3417" s="14" t="s">
        <v>76</v>
      </c>
      <c r="AY3417" s="182" t="s">
        <v>150</v>
      </c>
    </row>
    <row r="3418" spans="2:51" s="13" customFormat="1" ht="11.25">
      <c r="B3418" s="173"/>
      <c r="D3418" s="174" t="s">
        <v>167</v>
      </c>
      <c r="E3418" s="175" t="s">
        <v>1</v>
      </c>
      <c r="F3418" s="176" t="s">
        <v>708</v>
      </c>
      <c r="H3418" s="175" t="s">
        <v>1</v>
      </c>
      <c r="I3418" s="177"/>
      <c r="L3418" s="173"/>
      <c r="M3418" s="178"/>
      <c r="N3418" s="179"/>
      <c r="O3418" s="179"/>
      <c r="P3418" s="179"/>
      <c r="Q3418" s="179"/>
      <c r="R3418" s="179"/>
      <c r="S3418" s="179"/>
      <c r="T3418" s="180"/>
      <c r="AT3418" s="175" t="s">
        <v>167</v>
      </c>
      <c r="AU3418" s="175" t="s">
        <v>157</v>
      </c>
      <c r="AV3418" s="13" t="s">
        <v>81</v>
      </c>
      <c r="AW3418" s="13" t="s">
        <v>30</v>
      </c>
      <c r="AX3418" s="13" t="s">
        <v>76</v>
      </c>
      <c r="AY3418" s="175" t="s">
        <v>150</v>
      </c>
    </row>
    <row r="3419" spans="2:51" s="14" customFormat="1" ht="11.25">
      <c r="B3419" s="181"/>
      <c r="D3419" s="174" t="s">
        <v>167</v>
      </c>
      <c r="E3419" s="182" t="s">
        <v>1</v>
      </c>
      <c r="F3419" s="183" t="s">
        <v>4459</v>
      </c>
      <c r="H3419" s="184">
        <v>11.8</v>
      </c>
      <c r="I3419" s="185"/>
      <c r="L3419" s="181"/>
      <c r="M3419" s="186"/>
      <c r="N3419" s="187"/>
      <c r="O3419" s="187"/>
      <c r="P3419" s="187"/>
      <c r="Q3419" s="187"/>
      <c r="R3419" s="187"/>
      <c r="S3419" s="187"/>
      <c r="T3419" s="188"/>
      <c r="AT3419" s="182" t="s">
        <v>167</v>
      </c>
      <c r="AU3419" s="182" t="s">
        <v>157</v>
      </c>
      <c r="AV3419" s="14" t="s">
        <v>157</v>
      </c>
      <c r="AW3419" s="14" t="s">
        <v>30</v>
      </c>
      <c r="AX3419" s="14" t="s">
        <v>76</v>
      </c>
      <c r="AY3419" s="182" t="s">
        <v>150</v>
      </c>
    </row>
    <row r="3420" spans="2:51" s="13" customFormat="1" ht="11.25">
      <c r="B3420" s="173"/>
      <c r="D3420" s="174" t="s">
        <v>167</v>
      </c>
      <c r="E3420" s="175" t="s">
        <v>1</v>
      </c>
      <c r="F3420" s="176" t="s">
        <v>877</v>
      </c>
      <c r="H3420" s="175" t="s">
        <v>1</v>
      </c>
      <c r="I3420" s="177"/>
      <c r="L3420" s="173"/>
      <c r="M3420" s="178"/>
      <c r="N3420" s="179"/>
      <c r="O3420" s="179"/>
      <c r="P3420" s="179"/>
      <c r="Q3420" s="179"/>
      <c r="R3420" s="179"/>
      <c r="S3420" s="179"/>
      <c r="T3420" s="180"/>
      <c r="AT3420" s="175" t="s">
        <v>167</v>
      </c>
      <c r="AU3420" s="175" t="s">
        <v>157</v>
      </c>
      <c r="AV3420" s="13" t="s">
        <v>81</v>
      </c>
      <c r="AW3420" s="13" t="s">
        <v>30</v>
      </c>
      <c r="AX3420" s="13" t="s">
        <v>76</v>
      </c>
      <c r="AY3420" s="175" t="s">
        <v>150</v>
      </c>
    </row>
    <row r="3421" spans="2:51" s="14" customFormat="1" ht="11.25">
      <c r="B3421" s="181"/>
      <c r="D3421" s="174" t="s">
        <v>167</v>
      </c>
      <c r="E3421" s="182" t="s">
        <v>1</v>
      </c>
      <c r="F3421" s="183" t="s">
        <v>4459</v>
      </c>
      <c r="H3421" s="184">
        <v>11.8</v>
      </c>
      <c r="I3421" s="185"/>
      <c r="L3421" s="181"/>
      <c r="M3421" s="186"/>
      <c r="N3421" s="187"/>
      <c r="O3421" s="187"/>
      <c r="P3421" s="187"/>
      <c r="Q3421" s="187"/>
      <c r="R3421" s="187"/>
      <c r="S3421" s="187"/>
      <c r="T3421" s="188"/>
      <c r="AT3421" s="182" t="s">
        <v>167</v>
      </c>
      <c r="AU3421" s="182" t="s">
        <v>157</v>
      </c>
      <c r="AV3421" s="14" t="s">
        <v>157</v>
      </c>
      <c r="AW3421" s="14" t="s">
        <v>30</v>
      </c>
      <c r="AX3421" s="14" t="s">
        <v>76</v>
      </c>
      <c r="AY3421" s="182" t="s">
        <v>150</v>
      </c>
    </row>
    <row r="3422" spans="2:51" s="13" customFormat="1" ht="11.25">
      <c r="B3422" s="173"/>
      <c r="D3422" s="174" t="s">
        <v>167</v>
      </c>
      <c r="E3422" s="175" t="s">
        <v>1</v>
      </c>
      <c r="F3422" s="176" t="s">
        <v>878</v>
      </c>
      <c r="H3422" s="175" t="s">
        <v>1</v>
      </c>
      <c r="I3422" s="177"/>
      <c r="L3422" s="173"/>
      <c r="M3422" s="178"/>
      <c r="N3422" s="179"/>
      <c r="O3422" s="179"/>
      <c r="P3422" s="179"/>
      <c r="Q3422" s="179"/>
      <c r="R3422" s="179"/>
      <c r="S3422" s="179"/>
      <c r="T3422" s="180"/>
      <c r="AT3422" s="175" t="s">
        <v>167</v>
      </c>
      <c r="AU3422" s="175" t="s">
        <v>157</v>
      </c>
      <c r="AV3422" s="13" t="s">
        <v>81</v>
      </c>
      <c r="AW3422" s="13" t="s">
        <v>30</v>
      </c>
      <c r="AX3422" s="13" t="s">
        <v>76</v>
      </c>
      <c r="AY3422" s="175" t="s">
        <v>150</v>
      </c>
    </row>
    <row r="3423" spans="2:51" s="14" customFormat="1" ht="11.25">
      <c r="B3423" s="181"/>
      <c r="D3423" s="174" t="s">
        <v>167</v>
      </c>
      <c r="E3423" s="182" t="s">
        <v>1</v>
      </c>
      <c r="F3423" s="183" t="s">
        <v>4459</v>
      </c>
      <c r="H3423" s="184">
        <v>11.8</v>
      </c>
      <c r="I3423" s="185"/>
      <c r="L3423" s="181"/>
      <c r="M3423" s="186"/>
      <c r="N3423" s="187"/>
      <c r="O3423" s="187"/>
      <c r="P3423" s="187"/>
      <c r="Q3423" s="187"/>
      <c r="R3423" s="187"/>
      <c r="S3423" s="187"/>
      <c r="T3423" s="188"/>
      <c r="AT3423" s="182" t="s">
        <v>167</v>
      </c>
      <c r="AU3423" s="182" t="s">
        <v>157</v>
      </c>
      <c r="AV3423" s="14" t="s">
        <v>157</v>
      </c>
      <c r="AW3423" s="14" t="s">
        <v>30</v>
      </c>
      <c r="AX3423" s="14" t="s">
        <v>76</v>
      </c>
      <c r="AY3423" s="182" t="s">
        <v>150</v>
      </c>
    </row>
    <row r="3424" spans="2:51" s="13" customFormat="1" ht="11.25">
      <c r="B3424" s="173"/>
      <c r="D3424" s="174" t="s">
        <v>167</v>
      </c>
      <c r="E3424" s="175" t="s">
        <v>1</v>
      </c>
      <c r="F3424" s="176" t="s">
        <v>879</v>
      </c>
      <c r="H3424" s="175" t="s">
        <v>1</v>
      </c>
      <c r="I3424" s="177"/>
      <c r="L3424" s="173"/>
      <c r="M3424" s="178"/>
      <c r="N3424" s="179"/>
      <c r="O3424" s="179"/>
      <c r="P3424" s="179"/>
      <c r="Q3424" s="179"/>
      <c r="R3424" s="179"/>
      <c r="S3424" s="179"/>
      <c r="T3424" s="180"/>
      <c r="AT3424" s="175" t="s">
        <v>167</v>
      </c>
      <c r="AU3424" s="175" t="s">
        <v>157</v>
      </c>
      <c r="AV3424" s="13" t="s">
        <v>81</v>
      </c>
      <c r="AW3424" s="13" t="s">
        <v>30</v>
      </c>
      <c r="AX3424" s="13" t="s">
        <v>76</v>
      </c>
      <c r="AY3424" s="175" t="s">
        <v>150</v>
      </c>
    </row>
    <row r="3425" spans="2:51" s="14" customFormat="1" ht="11.25">
      <c r="B3425" s="181"/>
      <c r="D3425" s="174" t="s">
        <v>167</v>
      </c>
      <c r="E3425" s="182" t="s">
        <v>1</v>
      </c>
      <c r="F3425" s="183" t="s">
        <v>4459</v>
      </c>
      <c r="H3425" s="184">
        <v>11.8</v>
      </c>
      <c r="I3425" s="185"/>
      <c r="L3425" s="181"/>
      <c r="M3425" s="186"/>
      <c r="N3425" s="187"/>
      <c r="O3425" s="187"/>
      <c r="P3425" s="187"/>
      <c r="Q3425" s="187"/>
      <c r="R3425" s="187"/>
      <c r="S3425" s="187"/>
      <c r="T3425" s="188"/>
      <c r="AT3425" s="182" t="s">
        <v>167</v>
      </c>
      <c r="AU3425" s="182" t="s">
        <v>157</v>
      </c>
      <c r="AV3425" s="14" t="s">
        <v>157</v>
      </c>
      <c r="AW3425" s="14" t="s">
        <v>30</v>
      </c>
      <c r="AX3425" s="14" t="s">
        <v>76</v>
      </c>
      <c r="AY3425" s="182" t="s">
        <v>150</v>
      </c>
    </row>
    <row r="3426" spans="2:51" s="16" customFormat="1" ht="11.25">
      <c r="B3426" s="197"/>
      <c r="D3426" s="174" t="s">
        <v>167</v>
      </c>
      <c r="E3426" s="198" t="s">
        <v>1</v>
      </c>
      <c r="F3426" s="199" t="s">
        <v>299</v>
      </c>
      <c r="H3426" s="200">
        <v>144.6</v>
      </c>
      <c r="I3426" s="201"/>
      <c r="L3426" s="197"/>
      <c r="M3426" s="202"/>
      <c r="N3426" s="203"/>
      <c r="O3426" s="203"/>
      <c r="P3426" s="203"/>
      <c r="Q3426" s="203"/>
      <c r="R3426" s="203"/>
      <c r="S3426" s="203"/>
      <c r="T3426" s="204"/>
      <c r="AT3426" s="198" t="s">
        <v>167</v>
      </c>
      <c r="AU3426" s="198" t="s">
        <v>157</v>
      </c>
      <c r="AV3426" s="16" t="s">
        <v>162</v>
      </c>
      <c r="AW3426" s="16" t="s">
        <v>30</v>
      </c>
      <c r="AX3426" s="16" t="s">
        <v>76</v>
      </c>
      <c r="AY3426" s="198" t="s">
        <v>150</v>
      </c>
    </row>
    <row r="3427" spans="2:51" s="13" customFormat="1" ht="11.25">
      <c r="B3427" s="173"/>
      <c r="D3427" s="174" t="s">
        <v>167</v>
      </c>
      <c r="E3427" s="175" t="s">
        <v>1</v>
      </c>
      <c r="F3427" s="176" t="s">
        <v>302</v>
      </c>
      <c r="H3427" s="175" t="s">
        <v>1</v>
      </c>
      <c r="I3427" s="177"/>
      <c r="L3427" s="173"/>
      <c r="M3427" s="178"/>
      <c r="N3427" s="179"/>
      <c r="O3427" s="179"/>
      <c r="P3427" s="179"/>
      <c r="Q3427" s="179"/>
      <c r="R3427" s="179"/>
      <c r="S3427" s="179"/>
      <c r="T3427" s="180"/>
      <c r="AT3427" s="175" t="s">
        <v>167</v>
      </c>
      <c r="AU3427" s="175" t="s">
        <v>157</v>
      </c>
      <c r="AV3427" s="13" t="s">
        <v>81</v>
      </c>
      <c r="AW3427" s="13" t="s">
        <v>30</v>
      </c>
      <c r="AX3427" s="13" t="s">
        <v>76</v>
      </c>
      <c r="AY3427" s="175" t="s">
        <v>150</v>
      </c>
    </row>
    <row r="3428" spans="2:51" s="13" customFormat="1" ht="11.25">
      <c r="B3428" s="173"/>
      <c r="D3428" s="174" t="s">
        <v>167</v>
      </c>
      <c r="E3428" s="175" t="s">
        <v>1</v>
      </c>
      <c r="F3428" s="176" t="s">
        <v>885</v>
      </c>
      <c r="H3428" s="175" t="s">
        <v>1</v>
      </c>
      <c r="I3428" s="177"/>
      <c r="L3428" s="173"/>
      <c r="M3428" s="178"/>
      <c r="N3428" s="179"/>
      <c r="O3428" s="179"/>
      <c r="P3428" s="179"/>
      <c r="Q3428" s="179"/>
      <c r="R3428" s="179"/>
      <c r="S3428" s="179"/>
      <c r="T3428" s="180"/>
      <c r="AT3428" s="175" t="s">
        <v>167</v>
      </c>
      <c r="AU3428" s="175" t="s">
        <v>157</v>
      </c>
      <c r="AV3428" s="13" t="s">
        <v>81</v>
      </c>
      <c r="AW3428" s="13" t="s">
        <v>30</v>
      </c>
      <c r="AX3428" s="13" t="s">
        <v>76</v>
      </c>
      <c r="AY3428" s="175" t="s">
        <v>150</v>
      </c>
    </row>
    <row r="3429" spans="2:51" s="14" customFormat="1" ht="11.25">
      <c r="B3429" s="181"/>
      <c r="D3429" s="174" t="s">
        <v>167</v>
      </c>
      <c r="E3429" s="182" t="s">
        <v>1</v>
      </c>
      <c r="F3429" s="183" t="s">
        <v>4342</v>
      </c>
      <c r="H3429" s="184">
        <v>15.8</v>
      </c>
      <c r="I3429" s="185"/>
      <c r="L3429" s="181"/>
      <c r="M3429" s="186"/>
      <c r="N3429" s="187"/>
      <c r="O3429" s="187"/>
      <c r="P3429" s="187"/>
      <c r="Q3429" s="187"/>
      <c r="R3429" s="187"/>
      <c r="S3429" s="187"/>
      <c r="T3429" s="188"/>
      <c r="AT3429" s="182" t="s">
        <v>167</v>
      </c>
      <c r="AU3429" s="182" t="s">
        <v>157</v>
      </c>
      <c r="AV3429" s="14" t="s">
        <v>157</v>
      </c>
      <c r="AW3429" s="14" t="s">
        <v>30</v>
      </c>
      <c r="AX3429" s="14" t="s">
        <v>76</v>
      </c>
      <c r="AY3429" s="182" t="s">
        <v>150</v>
      </c>
    </row>
    <row r="3430" spans="2:51" s="13" customFormat="1" ht="11.25">
      <c r="B3430" s="173"/>
      <c r="D3430" s="174" t="s">
        <v>167</v>
      </c>
      <c r="E3430" s="175" t="s">
        <v>1</v>
      </c>
      <c r="F3430" s="176" t="s">
        <v>4460</v>
      </c>
      <c r="H3430" s="175" t="s">
        <v>1</v>
      </c>
      <c r="I3430" s="177"/>
      <c r="L3430" s="173"/>
      <c r="M3430" s="178"/>
      <c r="N3430" s="179"/>
      <c r="O3430" s="179"/>
      <c r="P3430" s="179"/>
      <c r="Q3430" s="179"/>
      <c r="R3430" s="179"/>
      <c r="S3430" s="179"/>
      <c r="T3430" s="180"/>
      <c r="AT3430" s="175" t="s">
        <v>167</v>
      </c>
      <c r="AU3430" s="175" t="s">
        <v>157</v>
      </c>
      <c r="AV3430" s="13" t="s">
        <v>81</v>
      </c>
      <c r="AW3430" s="13" t="s">
        <v>30</v>
      </c>
      <c r="AX3430" s="13" t="s">
        <v>76</v>
      </c>
      <c r="AY3430" s="175" t="s">
        <v>150</v>
      </c>
    </row>
    <row r="3431" spans="2:51" s="14" customFormat="1" ht="11.25">
      <c r="B3431" s="181"/>
      <c r="D3431" s="174" t="s">
        <v>167</v>
      </c>
      <c r="E3431" s="182" t="s">
        <v>1</v>
      </c>
      <c r="F3431" s="183" t="s">
        <v>4342</v>
      </c>
      <c r="H3431" s="184">
        <v>15.8</v>
      </c>
      <c r="I3431" s="185"/>
      <c r="L3431" s="181"/>
      <c r="M3431" s="186"/>
      <c r="N3431" s="187"/>
      <c r="O3431" s="187"/>
      <c r="P3431" s="187"/>
      <c r="Q3431" s="187"/>
      <c r="R3431" s="187"/>
      <c r="S3431" s="187"/>
      <c r="T3431" s="188"/>
      <c r="AT3431" s="182" t="s">
        <v>167</v>
      </c>
      <c r="AU3431" s="182" t="s">
        <v>157</v>
      </c>
      <c r="AV3431" s="14" t="s">
        <v>157</v>
      </c>
      <c r="AW3431" s="14" t="s">
        <v>30</v>
      </c>
      <c r="AX3431" s="14" t="s">
        <v>76</v>
      </c>
      <c r="AY3431" s="182" t="s">
        <v>150</v>
      </c>
    </row>
    <row r="3432" spans="2:51" s="13" customFormat="1" ht="11.25">
      <c r="B3432" s="173"/>
      <c r="D3432" s="174" t="s">
        <v>167</v>
      </c>
      <c r="E3432" s="175" t="s">
        <v>1</v>
      </c>
      <c r="F3432" s="176" t="s">
        <v>4461</v>
      </c>
      <c r="H3432" s="175" t="s">
        <v>1</v>
      </c>
      <c r="I3432" s="177"/>
      <c r="L3432" s="173"/>
      <c r="M3432" s="178"/>
      <c r="N3432" s="179"/>
      <c r="O3432" s="179"/>
      <c r="P3432" s="179"/>
      <c r="Q3432" s="179"/>
      <c r="R3432" s="179"/>
      <c r="S3432" s="179"/>
      <c r="T3432" s="180"/>
      <c r="AT3432" s="175" t="s">
        <v>167</v>
      </c>
      <c r="AU3432" s="175" t="s">
        <v>157</v>
      </c>
      <c r="AV3432" s="13" t="s">
        <v>81</v>
      </c>
      <c r="AW3432" s="13" t="s">
        <v>30</v>
      </c>
      <c r="AX3432" s="13" t="s">
        <v>76</v>
      </c>
      <c r="AY3432" s="175" t="s">
        <v>150</v>
      </c>
    </row>
    <row r="3433" spans="2:51" s="14" customFormat="1" ht="11.25">
      <c r="B3433" s="181"/>
      <c r="D3433" s="174" t="s">
        <v>167</v>
      </c>
      <c r="E3433" s="182" t="s">
        <v>1</v>
      </c>
      <c r="F3433" s="183" t="s">
        <v>4342</v>
      </c>
      <c r="H3433" s="184">
        <v>15.8</v>
      </c>
      <c r="I3433" s="185"/>
      <c r="L3433" s="181"/>
      <c r="M3433" s="186"/>
      <c r="N3433" s="187"/>
      <c r="O3433" s="187"/>
      <c r="P3433" s="187"/>
      <c r="Q3433" s="187"/>
      <c r="R3433" s="187"/>
      <c r="S3433" s="187"/>
      <c r="T3433" s="188"/>
      <c r="AT3433" s="182" t="s">
        <v>167</v>
      </c>
      <c r="AU3433" s="182" t="s">
        <v>157</v>
      </c>
      <c r="AV3433" s="14" t="s">
        <v>157</v>
      </c>
      <c r="AW3433" s="14" t="s">
        <v>30</v>
      </c>
      <c r="AX3433" s="14" t="s">
        <v>76</v>
      </c>
      <c r="AY3433" s="182" t="s">
        <v>150</v>
      </c>
    </row>
    <row r="3434" spans="2:51" s="13" customFormat="1" ht="11.25">
      <c r="B3434" s="173"/>
      <c r="D3434" s="174" t="s">
        <v>167</v>
      </c>
      <c r="E3434" s="175" t="s">
        <v>1</v>
      </c>
      <c r="F3434" s="176" t="s">
        <v>4462</v>
      </c>
      <c r="H3434" s="175" t="s">
        <v>1</v>
      </c>
      <c r="I3434" s="177"/>
      <c r="L3434" s="173"/>
      <c r="M3434" s="178"/>
      <c r="N3434" s="179"/>
      <c r="O3434" s="179"/>
      <c r="P3434" s="179"/>
      <c r="Q3434" s="179"/>
      <c r="R3434" s="179"/>
      <c r="S3434" s="179"/>
      <c r="T3434" s="180"/>
      <c r="AT3434" s="175" t="s">
        <v>167</v>
      </c>
      <c r="AU3434" s="175" t="s">
        <v>157</v>
      </c>
      <c r="AV3434" s="13" t="s">
        <v>81</v>
      </c>
      <c r="AW3434" s="13" t="s">
        <v>30</v>
      </c>
      <c r="AX3434" s="13" t="s">
        <v>76</v>
      </c>
      <c r="AY3434" s="175" t="s">
        <v>150</v>
      </c>
    </row>
    <row r="3435" spans="2:51" s="14" customFormat="1" ht="11.25">
      <c r="B3435" s="181"/>
      <c r="D3435" s="174" t="s">
        <v>167</v>
      </c>
      <c r="E3435" s="182" t="s">
        <v>1</v>
      </c>
      <c r="F3435" s="183" t="s">
        <v>4342</v>
      </c>
      <c r="H3435" s="184">
        <v>15.8</v>
      </c>
      <c r="I3435" s="185"/>
      <c r="L3435" s="181"/>
      <c r="M3435" s="186"/>
      <c r="N3435" s="187"/>
      <c r="O3435" s="187"/>
      <c r="P3435" s="187"/>
      <c r="Q3435" s="187"/>
      <c r="R3435" s="187"/>
      <c r="S3435" s="187"/>
      <c r="T3435" s="188"/>
      <c r="AT3435" s="182" t="s">
        <v>167</v>
      </c>
      <c r="AU3435" s="182" t="s">
        <v>157</v>
      </c>
      <c r="AV3435" s="14" t="s">
        <v>157</v>
      </c>
      <c r="AW3435" s="14" t="s">
        <v>30</v>
      </c>
      <c r="AX3435" s="14" t="s">
        <v>76</v>
      </c>
      <c r="AY3435" s="182" t="s">
        <v>150</v>
      </c>
    </row>
    <row r="3436" spans="2:51" s="13" customFormat="1" ht="11.25">
      <c r="B3436" s="173"/>
      <c r="D3436" s="174" t="s">
        <v>167</v>
      </c>
      <c r="E3436" s="175" t="s">
        <v>1</v>
      </c>
      <c r="F3436" s="176" t="s">
        <v>4463</v>
      </c>
      <c r="H3436" s="175" t="s">
        <v>1</v>
      </c>
      <c r="I3436" s="177"/>
      <c r="L3436" s="173"/>
      <c r="M3436" s="178"/>
      <c r="N3436" s="179"/>
      <c r="O3436" s="179"/>
      <c r="P3436" s="179"/>
      <c r="Q3436" s="179"/>
      <c r="R3436" s="179"/>
      <c r="S3436" s="179"/>
      <c r="T3436" s="180"/>
      <c r="AT3436" s="175" t="s">
        <v>167</v>
      </c>
      <c r="AU3436" s="175" t="s">
        <v>157</v>
      </c>
      <c r="AV3436" s="13" t="s">
        <v>81</v>
      </c>
      <c r="AW3436" s="13" t="s">
        <v>30</v>
      </c>
      <c r="AX3436" s="13" t="s">
        <v>76</v>
      </c>
      <c r="AY3436" s="175" t="s">
        <v>150</v>
      </c>
    </row>
    <row r="3437" spans="2:51" s="14" customFormat="1" ht="11.25">
      <c r="B3437" s="181"/>
      <c r="D3437" s="174" t="s">
        <v>167</v>
      </c>
      <c r="E3437" s="182" t="s">
        <v>1</v>
      </c>
      <c r="F3437" s="183" t="s">
        <v>4342</v>
      </c>
      <c r="H3437" s="184">
        <v>15.8</v>
      </c>
      <c r="I3437" s="185"/>
      <c r="L3437" s="181"/>
      <c r="M3437" s="186"/>
      <c r="N3437" s="187"/>
      <c r="O3437" s="187"/>
      <c r="P3437" s="187"/>
      <c r="Q3437" s="187"/>
      <c r="R3437" s="187"/>
      <c r="S3437" s="187"/>
      <c r="T3437" s="188"/>
      <c r="AT3437" s="182" t="s">
        <v>167</v>
      </c>
      <c r="AU3437" s="182" t="s">
        <v>157</v>
      </c>
      <c r="AV3437" s="14" t="s">
        <v>157</v>
      </c>
      <c r="AW3437" s="14" t="s">
        <v>30</v>
      </c>
      <c r="AX3437" s="14" t="s">
        <v>76</v>
      </c>
      <c r="AY3437" s="182" t="s">
        <v>150</v>
      </c>
    </row>
    <row r="3438" spans="2:51" s="13" customFormat="1" ht="11.25">
      <c r="B3438" s="173"/>
      <c r="D3438" s="174" t="s">
        <v>167</v>
      </c>
      <c r="E3438" s="175" t="s">
        <v>1</v>
      </c>
      <c r="F3438" s="176" t="s">
        <v>4464</v>
      </c>
      <c r="H3438" s="175" t="s">
        <v>1</v>
      </c>
      <c r="I3438" s="177"/>
      <c r="L3438" s="173"/>
      <c r="M3438" s="178"/>
      <c r="N3438" s="179"/>
      <c r="O3438" s="179"/>
      <c r="P3438" s="179"/>
      <c r="Q3438" s="179"/>
      <c r="R3438" s="179"/>
      <c r="S3438" s="179"/>
      <c r="T3438" s="180"/>
      <c r="AT3438" s="175" t="s">
        <v>167</v>
      </c>
      <c r="AU3438" s="175" t="s">
        <v>157</v>
      </c>
      <c r="AV3438" s="13" t="s">
        <v>81</v>
      </c>
      <c r="AW3438" s="13" t="s">
        <v>30</v>
      </c>
      <c r="AX3438" s="13" t="s">
        <v>76</v>
      </c>
      <c r="AY3438" s="175" t="s">
        <v>150</v>
      </c>
    </row>
    <row r="3439" spans="2:51" s="14" customFormat="1" ht="11.25">
      <c r="B3439" s="181"/>
      <c r="D3439" s="174" t="s">
        <v>167</v>
      </c>
      <c r="E3439" s="182" t="s">
        <v>1</v>
      </c>
      <c r="F3439" s="183" t="s">
        <v>4342</v>
      </c>
      <c r="H3439" s="184">
        <v>15.8</v>
      </c>
      <c r="I3439" s="185"/>
      <c r="L3439" s="181"/>
      <c r="M3439" s="186"/>
      <c r="N3439" s="187"/>
      <c r="O3439" s="187"/>
      <c r="P3439" s="187"/>
      <c r="Q3439" s="187"/>
      <c r="R3439" s="187"/>
      <c r="S3439" s="187"/>
      <c r="T3439" s="188"/>
      <c r="AT3439" s="182" t="s">
        <v>167</v>
      </c>
      <c r="AU3439" s="182" t="s">
        <v>157</v>
      </c>
      <c r="AV3439" s="14" t="s">
        <v>157</v>
      </c>
      <c r="AW3439" s="14" t="s">
        <v>30</v>
      </c>
      <c r="AX3439" s="14" t="s">
        <v>76</v>
      </c>
      <c r="AY3439" s="182" t="s">
        <v>150</v>
      </c>
    </row>
    <row r="3440" spans="2:51" s="13" customFormat="1" ht="11.25">
      <c r="B3440" s="173"/>
      <c r="D3440" s="174" t="s">
        <v>167</v>
      </c>
      <c r="E3440" s="175" t="s">
        <v>1</v>
      </c>
      <c r="F3440" s="176" t="s">
        <v>4465</v>
      </c>
      <c r="H3440" s="175" t="s">
        <v>1</v>
      </c>
      <c r="I3440" s="177"/>
      <c r="L3440" s="173"/>
      <c r="M3440" s="178"/>
      <c r="N3440" s="179"/>
      <c r="O3440" s="179"/>
      <c r="P3440" s="179"/>
      <c r="Q3440" s="179"/>
      <c r="R3440" s="179"/>
      <c r="S3440" s="179"/>
      <c r="T3440" s="180"/>
      <c r="AT3440" s="175" t="s">
        <v>167</v>
      </c>
      <c r="AU3440" s="175" t="s">
        <v>157</v>
      </c>
      <c r="AV3440" s="13" t="s">
        <v>81</v>
      </c>
      <c r="AW3440" s="13" t="s">
        <v>30</v>
      </c>
      <c r="AX3440" s="13" t="s">
        <v>76</v>
      </c>
      <c r="AY3440" s="175" t="s">
        <v>150</v>
      </c>
    </row>
    <row r="3441" spans="2:51" s="14" customFormat="1" ht="11.25">
      <c r="B3441" s="181"/>
      <c r="D3441" s="174" t="s">
        <v>167</v>
      </c>
      <c r="E3441" s="182" t="s">
        <v>1</v>
      </c>
      <c r="F3441" s="183" t="s">
        <v>4342</v>
      </c>
      <c r="H3441" s="184">
        <v>15.8</v>
      </c>
      <c r="I3441" s="185"/>
      <c r="L3441" s="181"/>
      <c r="M3441" s="186"/>
      <c r="N3441" s="187"/>
      <c r="O3441" s="187"/>
      <c r="P3441" s="187"/>
      <c r="Q3441" s="187"/>
      <c r="R3441" s="187"/>
      <c r="S3441" s="187"/>
      <c r="T3441" s="188"/>
      <c r="AT3441" s="182" t="s">
        <v>167</v>
      </c>
      <c r="AU3441" s="182" t="s">
        <v>157</v>
      </c>
      <c r="AV3441" s="14" t="s">
        <v>157</v>
      </c>
      <c r="AW3441" s="14" t="s">
        <v>30</v>
      </c>
      <c r="AX3441" s="14" t="s">
        <v>76</v>
      </c>
      <c r="AY3441" s="182" t="s">
        <v>150</v>
      </c>
    </row>
    <row r="3442" spans="2:51" s="13" customFormat="1" ht="11.25">
      <c r="B3442" s="173"/>
      <c r="D3442" s="174" t="s">
        <v>167</v>
      </c>
      <c r="E3442" s="175" t="s">
        <v>1</v>
      </c>
      <c r="F3442" s="176" t="s">
        <v>895</v>
      </c>
      <c r="H3442" s="175" t="s">
        <v>1</v>
      </c>
      <c r="I3442" s="177"/>
      <c r="L3442" s="173"/>
      <c r="M3442" s="178"/>
      <c r="N3442" s="179"/>
      <c r="O3442" s="179"/>
      <c r="P3442" s="179"/>
      <c r="Q3442" s="179"/>
      <c r="R3442" s="179"/>
      <c r="S3442" s="179"/>
      <c r="T3442" s="180"/>
      <c r="AT3442" s="175" t="s">
        <v>167</v>
      </c>
      <c r="AU3442" s="175" t="s">
        <v>157</v>
      </c>
      <c r="AV3442" s="13" t="s">
        <v>81</v>
      </c>
      <c r="AW3442" s="13" t="s">
        <v>30</v>
      </c>
      <c r="AX3442" s="13" t="s">
        <v>76</v>
      </c>
      <c r="AY3442" s="175" t="s">
        <v>150</v>
      </c>
    </row>
    <row r="3443" spans="2:51" s="14" customFormat="1" ht="11.25">
      <c r="B3443" s="181"/>
      <c r="D3443" s="174" t="s">
        <v>167</v>
      </c>
      <c r="E3443" s="182" t="s">
        <v>1</v>
      </c>
      <c r="F3443" s="183" t="s">
        <v>4466</v>
      </c>
      <c r="H3443" s="184">
        <v>11.6</v>
      </c>
      <c r="I3443" s="185"/>
      <c r="L3443" s="181"/>
      <c r="M3443" s="186"/>
      <c r="N3443" s="187"/>
      <c r="O3443" s="187"/>
      <c r="P3443" s="187"/>
      <c r="Q3443" s="187"/>
      <c r="R3443" s="187"/>
      <c r="S3443" s="187"/>
      <c r="T3443" s="188"/>
      <c r="AT3443" s="182" t="s">
        <v>167</v>
      </c>
      <c r="AU3443" s="182" t="s">
        <v>157</v>
      </c>
      <c r="AV3443" s="14" t="s">
        <v>157</v>
      </c>
      <c r="AW3443" s="14" t="s">
        <v>30</v>
      </c>
      <c r="AX3443" s="14" t="s">
        <v>76</v>
      </c>
      <c r="AY3443" s="182" t="s">
        <v>150</v>
      </c>
    </row>
    <row r="3444" spans="2:51" s="13" customFormat="1" ht="11.25">
      <c r="B3444" s="173"/>
      <c r="D3444" s="174" t="s">
        <v>167</v>
      </c>
      <c r="E3444" s="175" t="s">
        <v>1</v>
      </c>
      <c r="F3444" s="176" t="s">
        <v>896</v>
      </c>
      <c r="H3444" s="175" t="s">
        <v>1</v>
      </c>
      <c r="I3444" s="177"/>
      <c r="L3444" s="173"/>
      <c r="M3444" s="178"/>
      <c r="N3444" s="179"/>
      <c r="O3444" s="179"/>
      <c r="P3444" s="179"/>
      <c r="Q3444" s="179"/>
      <c r="R3444" s="179"/>
      <c r="S3444" s="179"/>
      <c r="T3444" s="180"/>
      <c r="AT3444" s="175" t="s">
        <v>167</v>
      </c>
      <c r="AU3444" s="175" t="s">
        <v>157</v>
      </c>
      <c r="AV3444" s="13" t="s">
        <v>81</v>
      </c>
      <c r="AW3444" s="13" t="s">
        <v>30</v>
      </c>
      <c r="AX3444" s="13" t="s">
        <v>76</v>
      </c>
      <c r="AY3444" s="175" t="s">
        <v>150</v>
      </c>
    </row>
    <row r="3445" spans="2:51" s="14" customFormat="1" ht="11.25">
      <c r="B3445" s="181"/>
      <c r="D3445" s="174" t="s">
        <v>167</v>
      </c>
      <c r="E3445" s="182" t="s">
        <v>1</v>
      </c>
      <c r="F3445" s="183" t="s">
        <v>4466</v>
      </c>
      <c r="H3445" s="184">
        <v>11.6</v>
      </c>
      <c r="I3445" s="185"/>
      <c r="L3445" s="181"/>
      <c r="M3445" s="186"/>
      <c r="N3445" s="187"/>
      <c r="O3445" s="187"/>
      <c r="P3445" s="187"/>
      <c r="Q3445" s="187"/>
      <c r="R3445" s="187"/>
      <c r="S3445" s="187"/>
      <c r="T3445" s="188"/>
      <c r="AT3445" s="182" t="s">
        <v>167</v>
      </c>
      <c r="AU3445" s="182" t="s">
        <v>157</v>
      </c>
      <c r="AV3445" s="14" t="s">
        <v>157</v>
      </c>
      <c r="AW3445" s="14" t="s">
        <v>30</v>
      </c>
      <c r="AX3445" s="14" t="s">
        <v>76</v>
      </c>
      <c r="AY3445" s="182" t="s">
        <v>150</v>
      </c>
    </row>
    <row r="3446" spans="2:51" s="13" customFormat="1" ht="11.25">
      <c r="B3446" s="173"/>
      <c r="D3446" s="174" t="s">
        <v>167</v>
      </c>
      <c r="E3446" s="175" t="s">
        <v>1</v>
      </c>
      <c r="F3446" s="176" t="s">
        <v>897</v>
      </c>
      <c r="H3446" s="175" t="s">
        <v>1</v>
      </c>
      <c r="I3446" s="177"/>
      <c r="L3446" s="173"/>
      <c r="M3446" s="178"/>
      <c r="N3446" s="179"/>
      <c r="O3446" s="179"/>
      <c r="P3446" s="179"/>
      <c r="Q3446" s="179"/>
      <c r="R3446" s="179"/>
      <c r="S3446" s="179"/>
      <c r="T3446" s="180"/>
      <c r="AT3446" s="175" t="s">
        <v>167</v>
      </c>
      <c r="AU3446" s="175" t="s">
        <v>157</v>
      </c>
      <c r="AV3446" s="13" t="s">
        <v>81</v>
      </c>
      <c r="AW3446" s="13" t="s">
        <v>30</v>
      </c>
      <c r="AX3446" s="13" t="s">
        <v>76</v>
      </c>
      <c r="AY3446" s="175" t="s">
        <v>150</v>
      </c>
    </row>
    <row r="3447" spans="2:51" s="14" customFormat="1" ht="11.25">
      <c r="B3447" s="181"/>
      <c r="D3447" s="174" t="s">
        <v>167</v>
      </c>
      <c r="E3447" s="182" t="s">
        <v>1</v>
      </c>
      <c r="F3447" s="183" t="s">
        <v>4459</v>
      </c>
      <c r="H3447" s="184">
        <v>11.8</v>
      </c>
      <c r="I3447" s="185"/>
      <c r="L3447" s="181"/>
      <c r="M3447" s="186"/>
      <c r="N3447" s="187"/>
      <c r="O3447" s="187"/>
      <c r="P3447" s="187"/>
      <c r="Q3447" s="187"/>
      <c r="R3447" s="187"/>
      <c r="S3447" s="187"/>
      <c r="T3447" s="188"/>
      <c r="AT3447" s="182" t="s">
        <v>167</v>
      </c>
      <c r="AU3447" s="182" t="s">
        <v>157</v>
      </c>
      <c r="AV3447" s="14" t="s">
        <v>157</v>
      </c>
      <c r="AW3447" s="14" t="s">
        <v>30</v>
      </c>
      <c r="AX3447" s="14" t="s">
        <v>76</v>
      </c>
      <c r="AY3447" s="182" t="s">
        <v>150</v>
      </c>
    </row>
    <row r="3448" spans="2:51" s="13" customFormat="1" ht="11.25">
      <c r="B3448" s="173"/>
      <c r="D3448" s="174" t="s">
        <v>167</v>
      </c>
      <c r="E3448" s="175" t="s">
        <v>1</v>
      </c>
      <c r="F3448" s="176" t="s">
        <v>898</v>
      </c>
      <c r="H3448" s="175" t="s">
        <v>1</v>
      </c>
      <c r="I3448" s="177"/>
      <c r="L3448" s="173"/>
      <c r="M3448" s="178"/>
      <c r="N3448" s="179"/>
      <c r="O3448" s="179"/>
      <c r="P3448" s="179"/>
      <c r="Q3448" s="179"/>
      <c r="R3448" s="179"/>
      <c r="S3448" s="179"/>
      <c r="T3448" s="180"/>
      <c r="AT3448" s="175" t="s">
        <v>167</v>
      </c>
      <c r="AU3448" s="175" t="s">
        <v>157</v>
      </c>
      <c r="AV3448" s="13" t="s">
        <v>81</v>
      </c>
      <c r="AW3448" s="13" t="s">
        <v>30</v>
      </c>
      <c r="AX3448" s="13" t="s">
        <v>76</v>
      </c>
      <c r="AY3448" s="175" t="s">
        <v>150</v>
      </c>
    </row>
    <row r="3449" spans="2:51" s="14" customFormat="1" ht="11.25">
      <c r="B3449" s="181"/>
      <c r="D3449" s="174" t="s">
        <v>167</v>
      </c>
      <c r="E3449" s="182" t="s">
        <v>1</v>
      </c>
      <c r="F3449" s="183" t="s">
        <v>4459</v>
      </c>
      <c r="H3449" s="184">
        <v>11.8</v>
      </c>
      <c r="I3449" s="185"/>
      <c r="L3449" s="181"/>
      <c r="M3449" s="186"/>
      <c r="N3449" s="187"/>
      <c r="O3449" s="187"/>
      <c r="P3449" s="187"/>
      <c r="Q3449" s="187"/>
      <c r="R3449" s="187"/>
      <c r="S3449" s="187"/>
      <c r="T3449" s="188"/>
      <c r="AT3449" s="182" t="s">
        <v>167</v>
      </c>
      <c r="AU3449" s="182" t="s">
        <v>157</v>
      </c>
      <c r="AV3449" s="14" t="s">
        <v>157</v>
      </c>
      <c r="AW3449" s="14" t="s">
        <v>30</v>
      </c>
      <c r="AX3449" s="14" t="s">
        <v>76</v>
      </c>
      <c r="AY3449" s="182" t="s">
        <v>150</v>
      </c>
    </row>
    <row r="3450" spans="2:51" s="13" customFormat="1" ht="11.25">
      <c r="B3450" s="173"/>
      <c r="D3450" s="174" t="s">
        <v>167</v>
      </c>
      <c r="E3450" s="175" t="s">
        <v>1</v>
      </c>
      <c r="F3450" s="176" t="s">
        <v>899</v>
      </c>
      <c r="H3450" s="175" t="s">
        <v>1</v>
      </c>
      <c r="I3450" s="177"/>
      <c r="L3450" s="173"/>
      <c r="M3450" s="178"/>
      <c r="N3450" s="179"/>
      <c r="O3450" s="179"/>
      <c r="P3450" s="179"/>
      <c r="Q3450" s="179"/>
      <c r="R3450" s="179"/>
      <c r="S3450" s="179"/>
      <c r="T3450" s="180"/>
      <c r="AT3450" s="175" t="s">
        <v>167</v>
      </c>
      <c r="AU3450" s="175" t="s">
        <v>157</v>
      </c>
      <c r="AV3450" s="13" t="s">
        <v>81</v>
      </c>
      <c r="AW3450" s="13" t="s">
        <v>30</v>
      </c>
      <c r="AX3450" s="13" t="s">
        <v>76</v>
      </c>
      <c r="AY3450" s="175" t="s">
        <v>150</v>
      </c>
    </row>
    <row r="3451" spans="2:51" s="14" customFormat="1" ht="11.25">
      <c r="B3451" s="181"/>
      <c r="D3451" s="174" t="s">
        <v>167</v>
      </c>
      <c r="E3451" s="182" t="s">
        <v>1</v>
      </c>
      <c r="F3451" s="183" t="s">
        <v>4459</v>
      </c>
      <c r="H3451" s="184">
        <v>11.8</v>
      </c>
      <c r="I3451" s="185"/>
      <c r="L3451" s="181"/>
      <c r="M3451" s="186"/>
      <c r="N3451" s="187"/>
      <c r="O3451" s="187"/>
      <c r="P3451" s="187"/>
      <c r="Q3451" s="187"/>
      <c r="R3451" s="187"/>
      <c r="S3451" s="187"/>
      <c r="T3451" s="188"/>
      <c r="AT3451" s="182" t="s">
        <v>167</v>
      </c>
      <c r="AU3451" s="182" t="s">
        <v>157</v>
      </c>
      <c r="AV3451" s="14" t="s">
        <v>157</v>
      </c>
      <c r="AW3451" s="14" t="s">
        <v>30</v>
      </c>
      <c r="AX3451" s="14" t="s">
        <v>76</v>
      </c>
      <c r="AY3451" s="182" t="s">
        <v>150</v>
      </c>
    </row>
    <row r="3452" spans="2:51" s="13" customFormat="1" ht="11.25">
      <c r="B3452" s="173"/>
      <c r="D3452" s="174" t="s">
        <v>167</v>
      </c>
      <c r="E3452" s="175" t="s">
        <v>1</v>
      </c>
      <c r="F3452" s="176" t="s">
        <v>900</v>
      </c>
      <c r="H3452" s="175" t="s">
        <v>1</v>
      </c>
      <c r="I3452" s="177"/>
      <c r="L3452" s="173"/>
      <c r="M3452" s="178"/>
      <c r="N3452" s="179"/>
      <c r="O3452" s="179"/>
      <c r="P3452" s="179"/>
      <c r="Q3452" s="179"/>
      <c r="R3452" s="179"/>
      <c r="S3452" s="179"/>
      <c r="T3452" s="180"/>
      <c r="AT3452" s="175" t="s">
        <v>167</v>
      </c>
      <c r="AU3452" s="175" t="s">
        <v>157</v>
      </c>
      <c r="AV3452" s="13" t="s">
        <v>81</v>
      </c>
      <c r="AW3452" s="13" t="s">
        <v>30</v>
      </c>
      <c r="AX3452" s="13" t="s">
        <v>76</v>
      </c>
      <c r="AY3452" s="175" t="s">
        <v>150</v>
      </c>
    </row>
    <row r="3453" spans="2:51" s="14" customFormat="1" ht="11.25">
      <c r="B3453" s="181"/>
      <c r="D3453" s="174" t="s">
        <v>167</v>
      </c>
      <c r="E3453" s="182" t="s">
        <v>1</v>
      </c>
      <c r="F3453" s="183" t="s">
        <v>4459</v>
      </c>
      <c r="H3453" s="184">
        <v>11.8</v>
      </c>
      <c r="I3453" s="185"/>
      <c r="L3453" s="181"/>
      <c r="M3453" s="186"/>
      <c r="N3453" s="187"/>
      <c r="O3453" s="187"/>
      <c r="P3453" s="187"/>
      <c r="Q3453" s="187"/>
      <c r="R3453" s="187"/>
      <c r="S3453" s="187"/>
      <c r="T3453" s="188"/>
      <c r="AT3453" s="182" t="s">
        <v>167</v>
      </c>
      <c r="AU3453" s="182" t="s">
        <v>157</v>
      </c>
      <c r="AV3453" s="14" t="s">
        <v>157</v>
      </c>
      <c r="AW3453" s="14" t="s">
        <v>30</v>
      </c>
      <c r="AX3453" s="14" t="s">
        <v>76</v>
      </c>
      <c r="AY3453" s="182" t="s">
        <v>150</v>
      </c>
    </row>
    <row r="3454" spans="2:51" s="13" customFormat="1" ht="11.25">
      <c r="B3454" s="173"/>
      <c r="D3454" s="174" t="s">
        <v>167</v>
      </c>
      <c r="E3454" s="175" t="s">
        <v>1</v>
      </c>
      <c r="F3454" s="176" t="s">
        <v>901</v>
      </c>
      <c r="H3454" s="175" t="s">
        <v>1</v>
      </c>
      <c r="I3454" s="177"/>
      <c r="L3454" s="173"/>
      <c r="M3454" s="178"/>
      <c r="N3454" s="179"/>
      <c r="O3454" s="179"/>
      <c r="P3454" s="179"/>
      <c r="Q3454" s="179"/>
      <c r="R3454" s="179"/>
      <c r="S3454" s="179"/>
      <c r="T3454" s="180"/>
      <c r="AT3454" s="175" t="s">
        <v>167</v>
      </c>
      <c r="AU3454" s="175" t="s">
        <v>157</v>
      </c>
      <c r="AV3454" s="13" t="s">
        <v>81</v>
      </c>
      <c r="AW3454" s="13" t="s">
        <v>30</v>
      </c>
      <c r="AX3454" s="13" t="s">
        <v>76</v>
      </c>
      <c r="AY3454" s="175" t="s">
        <v>150</v>
      </c>
    </row>
    <row r="3455" spans="2:51" s="14" customFormat="1" ht="11.25">
      <c r="B3455" s="181"/>
      <c r="D3455" s="174" t="s">
        <v>167</v>
      </c>
      <c r="E3455" s="182" t="s">
        <v>1</v>
      </c>
      <c r="F3455" s="183" t="s">
        <v>4459</v>
      </c>
      <c r="H3455" s="184">
        <v>11.8</v>
      </c>
      <c r="I3455" s="185"/>
      <c r="L3455" s="181"/>
      <c r="M3455" s="186"/>
      <c r="N3455" s="187"/>
      <c r="O3455" s="187"/>
      <c r="P3455" s="187"/>
      <c r="Q3455" s="187"/>
      <c r="R3455" s="187"/>
      <c r="S3455" s="187"/>
      <c r="T3455" s="188"/>
      <c r="AT3455" s="182" t="s">
        <v>167</v>
      </c>
      <c r="AU3455" s="182" t="s">
        <v>157</v>
      </c>
      <c r="AV3455" s="14" t="s">
        <v>157</v>
      </c>
      <c r="AW3455" s="14" t="s">
        <v>30</v>
      </c>
      <c r="AX3455" s="14" t="s">
        <v>76</v>
      </c>
      <c r="AY3455" s="182" t="s">
        <v>150</v>
      </c>
    </row>
    <row r="3456" spans="2:51" s="13" customFormat="1" ht="11.25">
      <c r="B3456" s="173"/>
      <c r="D3456" s="174" t="s">
        <v>167</v>
      </c>
      <c r="E3456" s="175" t="s">
        <v>1</v>
      </c>
      <c r="F3456" s="176" t="s">
        <v>902</v>
      </c>
      <c r="H3456" s="175" t="s">
        <v>1</v>
      </c>
      <c r="I3456" s="177"/>
      <c r="L3456" s="173"/>
      <c r="M3456" s="178"/>
      <c r="N3456" s="179"/>
      <c r="O3456" s="179"/>
      <c r="P3456" s="179"/>
      <c r="Q3456" s="179"/>
      <c r="R3456" s="179"/>
      <c r="S3456" s="179"/>
      <c r="T3456" s="180"/>
      <c r="AT3456" s="175" t="s">
        <v>167</v>
      </c>
      <c r="AU3456" s="175" t="s">
        <v>157</v>
      </c>
      <c r="AV3456" s="13" t="s">
        <v>81</v>
      </c>
      <c r="AW3456" s="13" t="s">
        <v>30</v>
      </c>
      <c r="AX3456" s="13" t="s">
        <v>76</v>
      </c>
      <c r="AY3456" s="175" t="s">
        <v>150</v>
      </c>
    </row>
    <row r="3457" spans="2:51" s="14" customFormat="1" ht="11.25">
      <c r="B3457" s="181"/>
      <c r="D3457" s="174" t="s">
        <v>167</v>
      </c>
      <c r="E3457" s="182" t="s">
        <v>1</v>
      </c>
      <c r="F3457" s="183" t="s">
        <v>4459</v>
      </c>
      <c r="H3457" s="184">
        <v>11.8</v>
      </c>
      <c r="I3457" s="185"/>
      <c r="L3457" s="181"/>
      <c r="M3457" s="186"/>
      <c r="N3457" s="187"/>
      <c r="O3457" s="187"/>
      <c r="P3457" s="187"/>
      <c r="Q3457" s="187"/>
      <c r="R3457" s="187"/>
      <c r="S3457" s="187"/>
      <c r="T3457" s="188"/>
      <c r="AT3457" s="182" t="s">
        <v>167</v>
      </c>
      <c r="AU3457" s="182" t="s">
        <v>157</v>
      </c>
      <c r="AV3457" s="14" t="s">
        <v>157</v>
      </c>
      <c r="AW3457" s="14" t="s">
        <v>30</v>
      </c>
      <c r="AX3457" s="14" t="s">
        <v>76</v>
      </c>
      <c r="AY3457" s="182" t="s">
        <v>150</v>
      </c>
    </row>
    <row r="3458" spans="2:51" s="13" customFormat="1" ht="11.25">
      <c r="B3458" s="173"/>
      <c r="D3458" s="174" t="s">
        <v>167</v>
      </c>
      <c r="E3458" s="175" t="s">
        <v>1</v>
      </c>
      <c r="F3458" s="176" t="s">
        <v>4467</v>
      </c>
      <c r="H3458" s="175" t="s">
        <v>1</v>
      </c>
      <c r="I3458" s="177"/>
      <c r="L3458" s="173"/>
      <c r="M3458" s="178"/>
      <c r="N3458" s="179"/>
      <c r="O3458" s="179"/>
      <c r="P3458" s="179"/>
      <c r="Q3458" s="179"/>
      <c r="R3458" s="179"/>
      <c r="S3458" s="179"/>
      <c r="T3458" s="180"/>
      <c r="AT3458" s="175" t="s">
        <v>167</v>
      </c>
      <c r="AU3458" s="175" t="s">
        <v>157</v>
      </c>
      <c r="AV3458" s="13" t="s">
        <v>81</v>
      </c>
      <c r="AW3458" s="13" t="s">
        <v>30</v>
      </c>
      <c r="AX3458" s="13" t="s">
        <v>76</v>
      </c>
      <c r="AY3458" s="175" t="s">
        <v>150</v>
      </c>
    </row>
    <row r="3459" spans="2:51" s="14" customFormat="1" ht="11.25">
      <c r="B3459" s="181"/>
      <c r="D3459" s="174" t="s">
        <v>167</v>
      </c>
      <c r="E3459" s="182" t="s">
        <v>1</v>
      </c>
      <c r="F3459" s="183" t="s">
        <v>4468</v>
      </c>
      <c r="H3459" s="184">
        <v>8.6</v>
      </c>
      <c r="I3459" s="185"/>
      <c r="L3459" s="181"/>
      <c r="M3459" s="186"/>
      <c r="N3459" s="187"/>
      <c r="O3459" s="187"/>
      <c r="P3459" s="187"/>
      <c r="Q3459" s="187"/>
      <c r="R3459" s="187"/>
      <c r="S3459" s="187"/>
      <c r="T3459" s="188"/>
      <c r="AT3459" s="182" t="s">
        <v>167</v>
      </c>
      <c r="AU3459" s="182" t="s">
        <v>157</v>
      </c>
      <c r="AV3459" s="14" t="s">
        <v>157</v>
      </c>
      <c r="AW3459" s="14" t="s">
        <v>30</v>
      </c>
      <c r="AX3459" s="14" t="s">
        <v>76</v>
      </c>
      <c r="AY3459" s="182" t="s">
        <v>150</v>
      </c>
    </row>
    <row r="3460" spans="2:51" s="13" customFormat="1" ht="11.25">
      <c r="B3460" s="173"/>
      <c r="D3460" s="174" t="s">
        <v>167</v>
      </c>
      <c r="E3460" s="175" t="s">
        <v>1</v>
      </c>
      <c r="F3460" s="176" t="s">
        <v>904</v>
      </c>
      <c r="H3460" s="175" t="s">
        <v>1</v>
      </c>
      <c r="I3460" s="177"/>
      <c r="L3460" s="173"/>
      <c r="M3460" s="178"/>
      <c r="N3460" s="179"/>
      <c r="O3460" s="179"/>
      <c r="P3460" s="179"/>
      <c r="Q3460" s="179"/>
      <c r="R3460" s="179"/>
      <c r="S3460" s="179"/>
      <c r="T3460" s="180"/>
      <c r="AT3460" s="175" t="s">
        <v>167</v>
      </c>
      <c r="AU3460" s="175" t="s">
        <v>157</v>
      </c>
      <c r="AV3460" s="13" t="s">
        <v>81</v>
      </c>
      <c r="AW3460" s="13" t="s">
        <v>30</v>
      </c>
      <c r="AX3460" s="13" t="s">
        <v>76</v>
      </c>
      <c r="AY3460" s="175" t="s">
        <v>150</v>
      </c>
    </row>
    <row r="3461" spans="2:51" s="14" customFormat="1" ht="11.25">
      <c r="B3461" s="181"/>
      <c r="D3461" s="174" t="s">
        <v>167</v>
      </c>
      <c r="E3461" s="182" t="s">
        <v>1</v>
      </c>
      <c r="F3461" s="183" t="s">
        <v>4469</v>
      </c>
      <c r="H3461" s="184">
        <v>13.4</v>
      </c>
      <c r="I3461" s="185"/>
      <c r="L3461" s="181"/>
      <c r="M3461" s="186"/>
      <c r="N3461" s="187"/>
      <c r="O3461" s="187"/>
      <c r="P3461" s="187"/>
      <c r="Q3461" s="187"/>
      <c r="R3461" s="187"/>
      <c r="S3461" s="187"/>
      <c r="T3461" s="188"/>
      <c r="AT3461" s="182" t="s">
        <v>167</v>
      </c>
      <c r="AU3461" s="182" t="s">
        <v>157</v>
      </c>
      <c r="AV3461" s="14" t="s">
        <v>157</v>
      </c>
      <c r="AW3461" s="14" t="s">
        <v>30</v>
      </c>
      <c r="AX3461" s="14" t="s">
        <v>76</v>
      </c>
      <c r="AY3461" s="182" t="s">
        <v>150</v>
      </c>
    </row>
    <row r="3462" spans="2:51" s="13" customFormat="1" ht="11.25">
      <c r="B3462" s="173"/>
      <c r="D3462" s="174" t="s">
        <v>167</v>
      </c>
      <c r="E3462" s="175" t="s">
        <v>1</v>
      </c>
      <c r="F3462" s="176" t="s">
        <v>906</v>
      </c>
      <c r="H3462" s="175" t="s">
        <v>1</v>
      </c>
      <c r="I3462" s="177"/>
      <c r="L3462" s="173"/>
      <c r="M3462" s="178"/>
      <c r="N3462" s="179"/>
      <c r="O3462" s="179"/>
      <c r="P3462" s="179"/>
      <c r="Q3462" s="179"/>
      <c r="R3462" s="179"/>
      <c r="S3462" s="179"/>
      <c r="T3462" s="180"/>
      <c r="AT3462" s="175" t="s">
        <v>167</v>
      </c>
      <c r="AU3462" s="175" t="s">
        <v>157</v>
      </c>
      <c r="AV3462" s="13" t="s">
        <v>81</v>
      </c>
      <c r="AW3462" s="13" t="s">
        <v>30</v>
      </c>
      <c r="AX3462" s="13" t="s">
        <v>76</v>
      </c>
      <c r="AY3462" s="175" t="s">
        <v>150</v>
      </c>
    </row>
    <row r="3463" spans="2:51" s="14" customFormat="1" ht="11.25">
      <c r="B3463" s="181"/>
      <c r="D3463" s="174" t="s">
        <v>167</v>
      </c>
      <c r="E3463" s="182" t="s">
        <v>1</v>
      </c>
      <c r="F3463" s="183" t="s">
        <v>4470</v>
      </c>
      <c r="H3463" s="184">
        <v>16.5</v>
      </c>
      <c r="I3463" s="185"/>
      <c r="L3463" s="181"/>
      <c r="M3463" s="186"/>
      <c r="N3463" s="187"/>
      <c r="O3463" s="187"/>
      <c r="P3463" s="187"/>
      <c r="Q3463" s="187"/>
      <c r="R3463" s="187"/>
      <c r="S3463" s="187"/>
      <c r="T3463" s="188"/>
      <c r="AT3463" s="182" t="s">
        <v>167</v>
      </c>
      <c r="AU3463" s="182" t="s">
        <v>157</v>
      </c>
      <c r="AV3463" s="14" t="s">
        <v>157</v>
      </c>
      <c r="AW3463" s="14" t="s">
        <v>30</v>
      </c>
      <c r="AX3463" s="14" t="s">
        <v>76</v>
      </c>
      <c r="AY3463" s="182" t="s">
        <v>150</v>
      </c>
    </row>
    <row r="3464" spans="2:51" s="13" customFormat="1" ht="11.25">
      <c r="B3464" s="173"/>
      <c r="D3464" s="174" t="s">
        <v>167</v>
      </c>
      <c r="E3464" s="175" t="s">
        <v>1</v>
      </c>
      <c r="F3464" s="176" t="s">
        <v>907</v>
      </c>
      <c r="H3464" s="175" t="s">
        <v>1</v>
      </c>
      <c r="I3464" s="177"/>
      <c r="L3464" s="173"/>
      <c r="M3464" s="178"/>
      <c r="N3464" s="179"/>
      <c r="O3464" s="179"/>
      <c r="P3464" s="179"/>
      <c r="Q3464" s="179"/>
      <c r="R3464" s="179"/>
      <c r="S3464" s="179"/>
      <c r="T3464" s="180"/>
      <c r="AT3464" s="175" t="s">
        <v>167</v>
      </c>
      <c r="AU3464" s="175" t="s">
        <v>157</v>
      </c>
      <c r="AV3464" s="13" t="s">
        <v>81</v>
      </c>
      <c r="AW3464" s="13" t="s">
        <v>30</v>
      </c>
      <c r="AX3464" s="13" t="s">
        <v>76</v>
      </c>
      <c r="AY3464" s="175" t="s">
        <v>150</v>
      </c>
    </row>
    <row r="3465" spans="2:51" s="14" customFormat="1" ht="11.25">
      <c r="B3465" s="181"/>
      <c r="D3465" s="174" t="s">
        <v>167</v>
      </c>
      <c r="E3465" s="182" t="s">
        <v>1</v>
      </c>
      <c r="F3465" s="183" t="s">
        <v>4471</v>
      </c>
      <c r="H3465" s="184">
        <v>16</v>
      </c>
      <c r="I3465" s="185"/>
      <c r="L3465" s="181"/>
      <c r="M3465" s="186"/>
      <c r="N3465" s="187"/>
      <c r="O3465" s="187"/>
      <c r="P3465" s="187"/>
      <c r="Q3465" s="187"/>
      <c r="R3465" s="187"/>
      <c r="S3465" s="187"/>
      <c r="T3465" s="188"/>
      <c r="AT3465" s="182" t="s">
        <v>167</v>
      </c>
      <c r="AU3465" s="182" t="s">
        <v>157</v>
      </c>
      <c r="AV3465" s="14" t="s">
        <v>157</v>
      </c>
      <c r="AW3465" s="14" t="s">
        <v>30</v>
      </c>
      <c r="AX3465" s="14" t="s">
        <v>76</v>
      </c>
      <c r="AY3465" s="182" t="s">
        <v>150</v>
      </c>
    </row>
    <row r="3466" spans="2:51" s="13" customFormat="1" ht="11.25">
      <c r="B3466" s="173"/>
      <c r="D3466" s="174" t="s">
        <v>167</v>
      </c>
      <c r="E3466" s="175" t="s">
        <v>1</v>
      </c>
      <c r="F3466" s="176" t="s">
        <v>909</v>
      </c>
      <c r="H3466" s="175" t="s">
        <v>1</v>
      </c>
      <c r="I3466" s="177"/>
      <c r="L3466" s="173"/>
      <c r="M3466" s="178"/>
      <c r="N3466" s="179"/>
      <c r="O3466" s="179"/>
      <c r="P3466" s="179"/>
      <c r="Q3466" s="179"/>
      <c r="R3466" s="179"/>
      <c r="S3466" s="179"/>
      <c r="T3466" s="180"/>
      <c r="AT3466" s="175" t="s">
        <v>167</v>
      </c>
      <c r="AU3466" s="175" t="s">
        <v>157</v>
      </c>
      <c r="AV3466" s="13" t="s">
        <v>81</v>
      </c>
      <c r="AW3466" s="13" t="s">
        <v>30</v>
      </c>
      <c r="AX3466" s="13" t="s">
        <v>76</v>
      </c>
      <c r="AY3466" s="175" t="s">
        <v>150</v>
      </c>
    </row>
    <row r="3467" spans="2:51" s="14" customFormat="1" ht="11.25">
      <c r="B3467" s="181"/>
      <c r="D3467" s="174" t="s">
        <v>167</v>
      </c>
      <c r="E3467" s="182" t="s">
        <v>1</v>
      </c>
      <c r="F3467" s="183" t="s">
        <v>4472</v>
      </c>
      <c r="H3467" s="184">
        <v>16</v>
      </c>
      <c r="I3467" s="185"/>
      <c r="L3467" s="181"/>
      <c r="M3467" s="186"/>
      <c r="N3467" s="187"/>
      <c r="O3467" s="187"/>
      <c r="P3467" s="187"/>
      <c r="Q3467" s="187"/>
      <c r="R3467" s="187"/>
      <c r="S3467" s="187"/>
      <c r="T3467" s="188"/>
      <c r="AT3467" s="182" t="s">
        <v>167</v>
      </c>
      <c r="AU3467" s="182" t="s">
        <v>157</v>
      </c>
      <c r="AV3467" s="14" t="s">
        <v>157</v>
      </c>
      <c r="AW3467" s="14" t="s">
        <v>30</v>
      </c>
      <c r="AX3467" s="14" t="s">
        <v>76</v>
      </c>
      <c r="AY3467" s="182" t="s">
        <v>150</v>
      </c>
    </row>
    <row r="3468" spans="2:51" s="13" customFormat="1" ht="11.25">
      <c r="B3468" s="173"/>
      <c r="D3468" s="174" t="s">
        <v>167</v>
      </c>
      <c r="E3468" s="175" t="s">
        <v>1</v>
      </c>
      <c r="F3468" s="176" t="s">
        <v>4473</v>
      </c>
      <c r="H3468" s="175" t="s">
        <v>1</v>
      </c>
      <c r="I3468" s="177"/>
      <c r="L3468" s="173"/>
      <c r="M3468" s="178"/>
      <c r="N3468" s="179"/>
      <c r="O3468" s="179"/>
      <c r="P3468" s="179"/>
      <c r="Q3468" s="179"/>
      <c r="R3468" s="179"/>
      <c r="S3468" s="179"/>
      <c r="T3468" s="180"/>
      <c r="AT3468" s="175" t="s">
        <v>167</v>
      </c>
      <c r="AU3468" s="175" t="s">
        <v>157</v>
      </c>
      <c r="AV3468" s="13" t="s">
        <v>81</v>
      </c>
      <c r="AW3468" s="13" t="s">
        <v>30</v>
      </c>
      <c r="AX3468" s="13" t="s">
        <v>76</v>
      </c>
      <c r="AY3468" s="175" t="s">
        <v>150</v>
      </c>
    </row>
    <row r="3469" spans="2:51" s="14" customFormat="1" ht="11.25">
      <c r="B3469" s="181"/>
      <c r="D3469" s="174" t="s">
        <v>167</v>
      </c>
      <c r="E3469" s="182" t="s">
        <v>1</v>
      </c>
      <c r="F3469" s="183" t="s">
        <v>4474</v>
      </c>
      <c r="H3469" s="184">
        <v>14.9</v>
      </c>
      <c r="I3469" s="185"/>
      <c r="L3469" s="181"/>
      <c r="M3469" s="186"/>
      <c r="N3469" s="187"/>
      <c r="O3469" s="187"/>
      <c r="P3469" s="187"/>
      <c r="Q3469" s="187"/>
      <c r="R3469" s="187"/>
      <c r="S3469" s="187"/>
      <c r="T3469" s="188"/>
      <c r="AT3469" s="182" t="s">
        <v>167</v>
      </c>
      <c r="AU3469" s="182" t="s">
        <v>157</v>
      </c>
      <c r="AV3469" s="14" t="s">
        <v>157</v>
      </c>
      <c r="AW3469" s="14" t="s">
        <v>30</v>
      </c>
      <c r="AX3469" s="14" t="s">
        <v>76</v>
      </c>
      <c r="AY3469" s="182" t="s">
        <v>150</v>
      </c>
    </row>
    <row r="3470" spans="2:51" s="13" customFormat="1" ht="11.25">
      <c r="B3470" s="173"/>
      <c r="D3470" s="174" t="s">
        <v>167</v>
      </c>
      <c r="E3470" s="175" t="s">
        <v>1</v>
      </c>
      <c r="F3470" s="176" t="s">
        <v>910</v>
      </c>
      <c r="H3470" s="175" t="s">
        <v>1</v>
      </c>
      <c r="I3470" s="177"/>
      <c r="L3470" s="173"/>
      <c r="M3470" s="178"/>
      <c r="N3470" s="179"/>
      <c r="O3470" s="179"/>
      <c r="P3470" s="179"/>
      <c r="Q3470" s="179"/>
      <c r="R3470" s="179"/>
      <c r="S3470" s="179"/>
      <c r="T3470" s="180"/>
      <c r="AT3470" s="175" t="s">
        <v>167</v>
      </c>
      <c r="AU3470" s="175" t="s">
        <v>157</v>
      </c>
      <c r="AV3470" s="13" t="s">
        <v>81</v>
      </c>
      <c r="AW3470" s="13" t="s">
        <v>30</v>
      </c>
      <c r="AX3470" s="13" t="s">
        <v>76</v>
      </c>
      <c r="AY3470" s="175" t="s">
        <v>150</v>
      </c>
    </row>
    <row r="3471" spans="2:51" s="14" customFormat="1" ht="11.25">
      <c r="B3471" s="181"/>
      <c r="D3471" s="174" t="s">
        <v>167</v>
      </c>
      <c r="E3471" s="182" t="s">
        <v>1</v>
      </c>
      <c r="F3471" s="183" t="s">
        <v>4475</v>
      </c>
      <c r="H3471" s="184">
        <v>15.1</v>
      </c>
      <c r="I3471" s="185"/>
      <c r="L3471" s="181"/>
      <c r="M3471" s="186"/>
      <c r="N3471" s="187"/>
      <c r="O3471" s="187"/>
      <c r="P3471" s="187"/>
      <c r="Q3471" s="187"/>
      <c r="R3471" s="187"/>
      <c r="S3471" s="187"/>
      <c r="T3471" s="188"/>
      <c r="AT3471" s="182" t="s">
        <v>167</v>
      </c>
      <c r="AU3471" s="182" t="s">
        <v>157</v>
      </c>
      <c r="AV3471" s="14" t="s">
        <v>157</v>
      </c>
      <c r="AW3471" s="14" t="s">
        <v>30</v>
      </c>
      <c r="AX3471" s="14" t="s">
        <v>76</v>
      </c>
      <c r="AY3471" s="182" t="s">
        <v>150</v>
      </c>
    </row>
    <row r="3472" spans="2:51" s="16" customFormat="1" ht="11.25">
      <c r="B3472" s="197"/>
      <c r="D3472" s="174" t="s">
        <v>167</v>
      </c>
      <c r="E3472" s="198" t="s">
        <v>1</v>
      </c>
      <c r="F3472" s="199" t="s">
        <v>299</v>
      </c>
      <c r="H3472" s="200">
        <v>305.10000000000002</v>
      </c>
      <c r="I3472" s="201"/>
      <c r="L3472" s="197"/>
      <c r="M3472" s="202"/>
      <c r="N3472" s="203"/>
      <c r="O3472" s="203"/>
      <c r="P3472" s="203"/>
      <c r="Q3472" s="203"/>
      <c r="R3472" s="203"/>
      <c r="S3472" s="203"/>
      <c r="T3472" s="204"/>
      <c r="AT3472" s="198" t="s">
        <v>167</v>
      </c>
      <c r="AU3472" s="198" t="s">
        <v>157</v>
      </c>
      <c r="AV3472" s="16" t="s">
        <v>162</v>
      </c>
      <c r="AW3472" s="16" t="s">
        <v>30</v>
      </c>
      <c r="AX3472" s="16" t="s">
        <v>76</v>
      </c>
      <c r="AY3472" s="198" t="s">
        <v>150</v>
      </c>
    </row>
    <row r="3473" spans="2:51" s="13" customFormat="1" ht="11.25">
      <c r="B3473" s="173"/>
      <c r="D3473" s="174" t="s">
        <v>167</v>
      </c>
      <c r="E3473" s="175" t="s">
        <v>1</v>
      </c>
      <c r="F3473" s="176" t="s">
        <v>396</v>
      </c>
      <c r="H3473" s="175" t="s">
        <v>1</v>
      </c>
      <c r="I3473" s="177"/>
      <c r="L3473" s="173"/>
      <c r="M3473" s="178"/>
      <c r="N3473" s="179"/>
      <c r="O3473" s="179"/>
      <c r="P3473" s="179"/>
      <c r="Q3473" s="179"/>
      <c r="R3473" s="179"/>
      <c r="S3473" s="179"/>
      <c r="T3473" s="180"/>
      <c r="AT3473" s="175" t="s">
        <v>167</v>
      </c>
      <c r="AU3473" s="175" t="s">
        <v>157</v>
      </c>
      <c r="AV3473" s="13" t="s">
        <v>81</v>
      </c>
      <c r="AW3473" s="13" t="s">
        <v>30</v>
      </c>
      <c r="AX3473" s="13" t="s">
        <v>76</v>
      </c>
      <c r="AY3473" s="175" t="s">
        <v>150</v>
      </c>
    </row>
    <row r="3474" spans="2:51" s="13" customFormat="1" ht="11.25">
      <c r="B3474" s="173"/>
      <c r="D3474" s="174" t="s">
        <v>167</v>
      </c>
      <c r="E3474" s="175" t="s">
        <v>1</v>
      </c>
      <c r="F3474" s="176" t="s">
        <v>445</v>
      </c>
      <c r="H3474" s="175" t="s">
        <v>1</v>
      </c>
      <c r="I3474" s="177"/>
      <c r="L3474" s="173"/>
      <c r="M3474" s="178"/>
      <c r="N3474" s="179"/>
      <c r="O3474" s="179"/>
      <c r="P3474" s="179"/>
      <c r="Q3474" s="179"/>
      <c r="R3474" s="179"/>
      <c r="S3474" s="179"/>
      <c r="T3474" s="180"/>
      <c r="AT3474" s="175" t="s">
        <v>167</v>
      </c>
      <c r="AU3474" s="175" t="s">
        <v>157</v>
      </c>
      <c r="AV3474" s="13" t="s">
        <v>81</v>
      </c>
      <c r="AW3474" s="13" t="s">
        <v>30</v>
      </c>
      <c r="AX3474" s="13" t="s">
        <v>76</v>
      </c>
      <c r="AY3474" s="175" t="s">
        <v>150</v>
      </c>
    </row>
    <row r="3475" spans="2:51" s="14" customFormat="1" ht="11.25">
      <c r="B3475" s="181"/>
      <c r="D3475" s="174" t="s">
        <v>167</v>
      </c>
      <c r="E3475" s="182" t="s">
        <v>1</v>
      </c>
      <c r="F3475" s="183" t="s">
        <v>4476</v>
      </c>
      <c r="H3475" s="184">
        <v>12.2</v>
      </c>
      <c r="I3475" s="185"/>
      <c r="L3475" s="181"/>
      <c r="M3475" s="186"/>
      <c r="N3475" s="187"/>
      <c r="O3475" s="187"/>
      <c r="P3475" s="187"/>
      <c r="Q3475" s="187"/>
      <c r="R3475" s="187"/>
      <c r="S3475" s="187"/>
      <c r="T3475" s="188"/>
      <c r="AT3475" s="182" t="s">
        <v>167</v>
      </c>
      <c r="AU3475" s="182" t="s">
        <v>157</v>
      </c>
      <c r="AV3475" s="14" t="s">
        <v>157</v>
      </c>
      <c r="AW3475" s="14" t="s">
        <v>30</v>
      </c>
      <c r="AX3475" s="14" t="s">
        <v>76</v>
      </c>
      <c r="AY3475" s="182" t="s">
        <v>150</v>
      </c>
    </row>
    <row r="3476" spans="2:51" s="13" customFormat="1" ht="11.25">
      <c r="B3476" s="173"/>
      <c r="D3476" s="174" t="s">
        <v>167</v>
      </c>
      <c r="E3476" s="175" t="s">
        <v>1</v>
      </c>
      <c r="F3476" s="176" t="s">
        <v>4477</v>
      </c>
      <c r="H3476" s="175" t="s">
        <v>1</v>
      </c>
      <c r="I3476" s="177"/>
      <c r="L3476" s="173"/>
      <c r="M3476" s="178"/>
      <c r="N3476" s="179"/>
      <c r="O3476" s="179"/>
      <c r="P3476" s="179"/>
      <c r="Q3476" s="179"/>
      <c r="R3476" s="179"/>
      <c r="S3476" s="179"/>
      <c r="T3476" s="180"/>
      <c r="AT3476" s="175" t="s">
        <v>167</v>
      </c>
      <c r="AU3476" s="175" t="s">
        <v>157</v>
      </c>
      <c r="AV3476" s="13" t="s">
        <v>81</v>
      </c>
      <c r="AW3476" s="13" t="s">
        <v>30</v>
      </c>
      <c r="AX3476" s="13" t="s">
        <v>76</v>
      </c>
      <c r="AY3476" s="175" t="s">
        <v>150</v>
      </c>
    </row>
    <row r="3477" spans="2:51" s="14" customFormat="1" ht="11.25">
      <c r="B3477" s="181"/>
      <c r="D3477" s="174" t="s">
        <v>167</v>
      </c>
      <c r="E3477" s="182" t="s">
        <v>1</v>
      </c>
      <c r="F3477" s="183" t="s">
        <v>4478</v>
      </c>
      <c r="H3477" s="184">
        <v>16.2</v>
      </c>
      <c r="I3477" s="185"/>
      <c r="L3477" s="181"/>
      <c r="M3477" s="186"/>
      <c r="N3477" s="187"/>
      <c r="O3477" s="187"/>
      <c r="P3477" s="187"/>
      <c r="Q3477" s="187"/>
      <c r="R3477" s="187"/>
      <c r="S3477" s="187"/>
      <c r="T3477" s="188"/>
      <c r="AT3477" s="182" t="s">
        <v>167</v>
      </c>
      <c r="AU3477" s="182" t="s">
        <v>157</v>
      </c>
      <c r="AV3477" s="14" t="s">
        <v>157</v>
      </c>
      <c r="AW3477" s="14" t="s">
        <v>30</v>
      </c>
      <c r="AX3477" s="14" t="s">
        <v>76</v>
      </c>
      <c r="AY3477" s="182" t="s">
        <v>150</v>
      </c>
    </row>
    <row r="3478" spans="2:51" s="13" customFormat="1" ht="11.25">
      <c r="B3478" s="173"/>
      <c r="D3478" s="174" t="s">
        <v>167</v>
      </c>
      <c r="E3478" s="175" t="s">
        <v>1</v>
      </c>
      <c r="F3478" s="176" t="s">
        <v>4479</v>
      </c>
      <c r="H3478" s="175" t="s">
        <v>1</v>
      </c>
      <c r="I3478" s="177"/>
      <c r="L3478" s="173"/>
      <c r="M3478" s="178"/>
      <c r="N3478" s="179"/>
      <c r="O3478" s="179"/>
      <c r="P3478" s="179"/>
      <c r="Q3478" s="179"/>
      <c r="R3478" s="179"/>
      <c r="S3478" s="179"/>
      <c r="T3478" s="180"/>
      <c r="AT3478" s="175" t="s">
        <v>167</v>
      </c>
      <c r="AU3478" s="175" t="s">
        <v>157</v>
      </c>
      <c r="AV3478" s="13" t="s">
        <v>81</v>
      </c>
      <c r="AW3478" s="13" t="s">
        <v>30</v>
      </c>
      <c r="AX3478" s="13" t="s">
        <v>76</v>
      </c>
      <c r="AY3478" s="175" t="s">
        <v>150</v>
      </c>
    </row>
    <row r="3479" spans="2:51" s="14" customFormat="1" ht="11.25">
      <c r="B3479" s="181"/>
      <c r="D3479" s="174" t="s">
        <v>167</v>
      </c>
      <c r="E3479" s="182" t="s">
        <v>1</v>
      </c>
      <c r="F3479" s="183" t="s">
        <v>4480</v>
      </c>
      <c r="H3479" s="184">
        <v>16.100000000000001</v>
      </c>
      <c r="I3479" s="185"/>
      <c r="L3479" s="181"/>
      <c r="M3479" s="186"/>
      <c r="N3479" s="187"/>
      <c r="O3479" s="187"/>
      <c r="P3479" s="187"/>
      <c r="Q3479" s="187"/>
      <c r="R3479" s="187"/>
      <c r="S3479" s="187"/>
      <c r="T3479" s="188"/>
      <c r="AT3479" s="182" t="s">
        <v>167</v>
      </c>
      <c r="AU3479" s="182" t="s">
        <v>157</v>
      </c>
      <c r="AV3479" s="14" t="s">
        <v>157</v>
      </c>
      <c r="AW3479" s="14" t="s">
        <v>30</v>
      </c>
      <c r="AX3479" s="14" t="s">
        <v>76</v>
      </c>
      <c r="AY3479" s="182" t="s">
        <v>150</v>
      </c>
    </row>
    <row r="3480" spans="2:51" s="13" customFormat="1" ht="11.25">
      <c r="B3480" s="173"/>
      <c r="D3480" s="174" t="s">
        <v>167</v>
      </c>
      <c r="E3480" s="175" t="s">
        <v>1</v>
      </c>
      <c r="F3480" s="176" t="s">
        <v>4481</v>
      </c>
      <c r="H3480" s="175" t="s">
        <v>1</v>
      </c>
      <c r="I3480" s="177"/>
      <c r="L3480" s="173"/>
      <c r="M3480" s="178"/>
      <c r="N3480" s="179"/>
      <c r="O3480" s="179"/>
      <c r="P3480" s="179"/>
      <c r="Q3480" s="179"/>
      <c r="R3480" s="179"/>
      <c r="S3480" s="179"/>
      <c r="T3480" s="180"/>
      <c r="AT3480" s="175" t="s">
        <v>167</v>
      </c>
      <c r="AU3480" s="175" t="s">
        <v>157</v>
      </c>
      <c r="AV3480" s="13" t="s">
        <v>81</v>
      </c>
      <c r="AW3480" s="13" t="s">
        <v>30</v>
      </c>
      <c r="AX3480" s="13" t="s">
        <v>76</v>
      </c>
      <c r="AY3480" s="175" t="s">
        <v>150</v>
      </c>
    </row>
    <row r="3481" spans="2:51" s="14" customFormat="1" ht="11.25">
      <c r="B3481" s="181"/>
      <c r="D3481" s="174" t="s">
        <v>167</v>
      </c>
      <c r="E3481" s="182" t="s">
        <v>1</v>
      </c>
      <c r="F3481" s="183" t="s">
        <v>4480</v>
      </c>
      <c r="H3481" s="184">
        <v>16.100000000000001</v>
      </c>
      <c r="I3481" s="185"/>
      <c r="L3481" s="181"/>
      <c r="M3481" s="186"/>
      <c r="N3481" s="187"/>
      <c r="O3481" s="187"/>
      <c r="P3481" s="187"/>
      <c r="Q3481" s="187"/>
      <c r="R3481" s="187"/>
      <c r="S3481" s="187"/>
      <c r="T3481" s="188"/>
      <c r="AT3481" s="182" t="s">
        <v>167</v>
      </c>
      <c r="AU3481" s="182" t="s">
        <v>157</v>
      </c>
      <c r="AV3481" s="14" t="s">
        <v>157</v>
      </c>
      <c r="AW3481" s="14" t="s">
        <v>30</v>
      </c>
      <c r="AX3481" s="14" t="s">
        <v>76</v>
      </c>
      <c r="AY3481" s="182" t="s">
        <v>150</v>
      </c>
    </row>
    <row r="3482" spans="2:51" s="13" customFormat="1" ht="11.25">
      <c r="B3482" s="173"/>
      <c r="D3482" s="174" t="s">
        <v>167</v>
      </c>
      <c r="E3482" s="175" t="s">
        <v>1</v>
      </c>
      <c r="F3482" s="176" t="s">
        <v>4482</v>
      </c>
      <c r="H3482" s="175" t="s">
        <v>1</v>
      </c>
      <c r="I3482" s="177"/>
      <c r="L3482" s="173"/>
      <c r="M3482" s="178"/>
      <c r="N3482" s="179"/>
      <c r="O3482" s="179"/>
      <c r="P3482" s="179"/>
      <c r="Q3482" s="179"/>
      <c r="R3482" s="179"/>
      <c r="S3482" s="179"/>
      <c r="T3482" s="180"/>
      <c r="AT3482" s="175" t="s">
        <v>167</v>
      </c>
      <c r="AU3482" s="175" t="s">
        <v>157</v>
      </c>
      <c r="AV3482" s="13" t="s">
        <v>81</v>
      </c>
      <c r="AW3482" s="13" t="s">
        <v>30</v>
      </c>
      <c r="AX3482" s="13" t="s">
        <v>76</v>
      </c>
      <c r="AY3482" s="175" t="s">
        <v>150</v>
      </c>
    </row>
    <row r="3483" spans="2:51" s="14" customFormat="1" ht="11.25">
      <c r="B3483" s="181"/>
      <c r="D3483" s="174" t="s">
        <v>167</v>
      </c>
      <c r="E3483" s="182" t="s">
        <v>1</v>
      </c>
      <c r="F3483" s="183" t="s">
        <v>4480</v>
      </c>
      <c r="H3483" s="184">
        <v>16.100000000000001</v>
      </c>
      <c r="I3483" s="185"/>
      <c r="L3483" s="181"/>
      <c r="M3483" s="186"/>
      <c r="N3483" s="187"/>
      <c r="O3483" s="187"/>
      <c r="P3483" s="187"/>
      <c r="Q3483" s="187"/>
      <c r="R3483" s="187"/>
      <c r="S3483" s="187"/>
      <c r="T3483" s="188"/>
      <c r="AT3483" s="182" t="s">
        <v>167</v>
      </c>
      <c r="AU3483" s="182" t="s">
        <v>157</v>
      </c>
      <c r="AV3483" s="14" t="s">
        <v>157</v>
      </c>
      <c r="AW3483" s="14" t="s">
        <v>30</v>
      </c>
      <c r="AX3483" s="14" t="s">
        <v>76</v>
      </c>
      <c r="AY3483" s="182" t="s">
        <v>150</v>
      </c>
    </row>
    <row r="3484" spans="2:51" s="13" customFormat="1" ht="11.25">
      <c r="B3484" s="173"/>
      <c r="D3484" s="174" t="s">
        <v>167</v>
      </c>
      <c r="E3484" s="175" t="s">
        <v>1</v>
      </c>
      <c r="F3484" s="176" t="s">
        <v>4483</v>
      </c>
      <c r="H3484" s="175" t="s">
        <v>1</v>
      </c>
      <c r="I3484" s="177"/>
      <c r="L3484" s="173"/>
      <c r="M3484" s="178"/>
      <c r="N3484" s="179"/>
      <c r="O3484" s="179"/>
      <c r="P3484" s="179"/>
      <c r="Q3484" s="179"/>
      <c r="R3484" s="179"/>
      <c r="S3484" s="179"/>
      <c r="T3484" s="180"/>
      <c r="AT3484" s="175" t="s">
        <v>167</v>
      </c>
      <c r="AU3484" s="175" t="s">
        <v>157</v>
      </c>
      <c r="AV3484" s="13" t="s">
        <v>81</v>
      </c>
      <c r="AW3484" s="13" t="s">
        <v>30</v>
      </c>
      <c r="AX3484" s="13" t="s">
        <v>76</v>
      </c>
      <c r="AY3484" s="175" t="s">
        <v>150</v>
      </c>
    </row>
    <row r="3485" spans="2:51" s="14" customFormat="1" ht="11.25">
      <c r="B3485" s="181"/>
      <c r="D3485" s="174" t="s">
        <v>167</v>
      </c>
      <c r="E3485" s="182" t="s">
        <v>1</v>
      </c>
      <c r="F3485" s="183" t="s">
        <v>4480</v>
      </c>
      <c r="H3485" s="184">
        <v>16.100000000000001</v>
      </c>
      <c r="I3485" s="185"/>
      <c r="L3485" s="181"/>
      <c r="M3485" s="186"/>
      <c r="N3485" s="187"/>
      <c r="O3485" s="187"/>
      <c r="P3485" s="187"/>
      <c r="Q3485" s="187"/>
      <c r="R3485" s="187"/>
      <c r="S3485" s="187"/>
      <c r="T3485" s="188"/>
      <c r="AT3485" s="182" t="s">
        <v>167</v>
      </c>
      <c r="AU3485" s="182" t="s">
        <v>157</v>
      </c>
      <c r="AV3485" s="14" t="s">
        <v>157</v>
      </c>
      <c r="AW3485" s="14" t="s">
        <v>30</v>
      </c>
      <c r="AX3485" s="14" t="s">
        <v>76</v>
      </c>
      <c r="AY3485" s="182" t="s">
        <v>150</v>
      </c>
    </row>
    <row r="3486" spans="2:51" s="13" customFormat="1" ht="11.25">
      <c r="B3486" s="173"/>
      <c r="D3486" s="174" t="s">
        <v>167</v>
      </c>
      <c r="E3486" s="175" t="s">
        <v>1</v>
      </c>
      <c r="F3486" s="176" t="s">
        <v>4484</v>
      </c>
      <c r="H3486" s="175" t="s">
        <v>1</v>
      </c>
      <c r="I3486" s="177"/>
      <c r="L3486" s="173"/>
      <c r="M3486" s="178"/>
      <c r="N3486" s="179"/>
      <c r="O3486" s="179"/>
      <c r="P3486" s="179"/>
      <c r="Q3486" s="179"/>
      <c r="R3486" s="179"/>
      <c r="S3486" s="179"/>
      <c r="T3486" s="180"/>
      <c r="AT3486" s="175" t="s">
        <v>167</v>
      </c>
      <c r="AU3486" s="175" t="s">
        <v>157</v>
      </c>
      <c r="AV3486" s="13" t="s">
        <v>81</v>
      </c>
      <c r="AW3486" s="13" t="s">
        <v>30</v>
      </c>
      <c r="AX3486" s="13" t="s">
        <v>76</v>
      </c>
      <c r="AY3486" s="175" t="s">
        <v>150</v>
      </c>
    </row>
    <row r="3487" spans="2:51" s="14" customFormat="1" ht="11.25">
      <c r="B3487" s="181"/>
      <c r="D3487" s="174" t="s">
        <v>167</v>
      </c>
      <c r="E3487" s="182" t="s">
        <v>1</v>
      </c>
      <c r="F3487" s="183" t="s">
        <v>4480</v>
      </c>
      <c r="H3487" s="184">
        <v>16.100000000000001</v>
      </c>
      <c r="I3487" s="185"/>
      <c r="L3487" s="181"/>
      <c r="M3487" s="186"/>
      <c r="N3487" s="187"/>
      <c r="O3487" s="187"/>
      <c r="P3487" s="187"/>
      <c r="Q3487" s="187"/>
      <c r="R3487" s="187"/>
      <c r="S3487" s="187"/>
      <c r="T3487" s="188"/>
      <c r="AT3487" s="182" t="s">
        <v>167</v>
      </c>
      <c r="AU3487" s="182" t="s">
        <v>157</v>
      </c>
      <c r="AV3487" s="14" t="s">
        <v>157</v>
      </c>
      <c r="AW3487" s="14" t="s">
        <v>30</v>
      </c>
      <c r="AX3487" s="14" t="s">
        <v>76</v>
      </c>
      <c r="AY3487" s="182" t="s">
        <v>150</v>
      </c>
    </row>
    <row r="3488" spans="2:51" s="13" customFormat="1" ht="11.25">
      <c r="B3488" s="173"/>
      <c r="D3488" s="174" t="s">
        <v>167</v>
      </c>
      <c r="E3488" s="175" t="s">
        <v>1</v>
      </c>
      <c r="F3488" s="176" t="s">
        <v>4485</v>
      </c>
      <c r="H3488" s="175" t="s">
        <v>1</v>
      </c>
      <c r="I3488" s="177"/>
      <c r="L3488" s="173"/>
      <c r="M3488" s="178"/>
      <c r="N3488" s="179"/>
      <c r="O3488" s="179"/>
      <c r="P3488" s="179"/>
      <c r="Q3488" s="179"/>
      <c r="R3488" s="179"/>
      <c r="S3488" s="179"/>
      <c r="T3488" s="180"/>
      <c r="AT3488" s="175" t="s">
        <v>167</v>
      </c>
      <c r="AU3488" s="175" t="s">
        <v>157</v>
      </c>
      <c r="AV3488" s="13" t="s">
        <v>81</v>
      </c>
      <c r="AW3488" s="13" t="s">
        <v>30</v>
      </c>
      <c r="AX3488" s="13" t="s">
        <v>76</v>
      </c>
      <c r="AY3488" s="175" t="s">
        <v>150</v>
      </c>
    </row>
    <row r="3489" spans="2:51" s="14" customFormat="1" ht="11.25">
      <c r="B3489" s="181"/>
      <c r="D3489" s="174" t="s">
        <v>167</v>
      </c>
      <c r="E3489" s="182" t="s">
        <v>1</v>
      </c>
      <c r="F3489" s="183" t="s">
        <v>4480</v>
      </c>
      <c r="H3489" s="184">
        <v>16.100000000000001</v>
      </c>
      <c r="I3489" s="185"/>
      <c r="L3489" s="181"/>
      <c r="M3489" s="186"/>
      <c r="N3489" s="187"/>
      <c r="O3489" s="187"/>
      <c r="P3489" s="187"/>
      <c r="Q3489" s="187"/>
      <c r="R3489" s="187"/>
      <c r="S3489" s="187"/>
      <c r="T3489" s="188"/>
      <c r="AT3489" s="182" t="s">
        <v>167</v>
      </c>
      <c r="AU3489" s="182" t="s">
        <v>157</v>
      </c>
      <c r="AV3489" s="14" t="s">
        <v>157</v>
      </c>
      <c r="AW3489" s="14" t="s">
        <v>30</v>
      </c>
      <c r="AX3489" s="14" t="s">
        <v>76</v>
      </c>
      <c r="AY3489" s="182" t="s">
        <v>150</v>
      </c>
    </row>
    <row r="3490" spans="2:51" s="13" customFormat="1" ht="11.25">
      <c r="B3490" s="173"/>
      <c r="D3490" s="174" t="s">
        <v>167</v>
      </c>
      <c r="E3490" s="175" t="s">
        <v>1</v>
      </c>
      <c r="F3490" s="176" t="s">
        <v>4486</v>
      </c>
      <c r="H3490" s="175" t="s">
        <v>1</v>
      </c>
      <c r="I3490" s="177"/>
      <c r="L3490" s="173"/>
      <c r="M3490" s="178"/>
      <c r="N3490" s="179"/>
      <c r="O3490" s="179"/>
      <c r="P3490" s="179"/>
      <c r="Q3490" s="179"/>
      <c r="R3490" s="179"/>
      <c r="S3490" s="179"/>
      <c r="T3490" s="180"/>
      <c r="AT3490" s="175" t="s">
        <v>167</v>
      </c>
      <c r="AU3490" s="175" t="s">
        <v>157</v>
      </c>
      <c r="AV3490" s="13" t="s">
        <v>81</v>
      </c>
      <c r="AW3490" s="13" t="s">
        <v>30</v>
      </c>
      <c r="AX3490" s="13" t="s">
        <v>76</v>
      </c>
      <c r="AY3490" s="175" t="s">
        <v>150</v>
      </c>
    </row>
    <row r="3491" spans="2:51" s="14" customFormat="1" ht="11.25">
      <c r="B3491" s="181"/>
      <c r="D3491" s="174" t="s">
        <v>167</v>
      </c>
      <c r="E3491" s="182" t="s">
        <v>1</v>
      </c>
      <c r="F3491" s="183" t="s">
        <v>4487</v>
      </c>
      <c r="H3491" s="184">
        <v>11.8</v>
      </c>
      <c r="I3491" s="185"/>
      <c r="L3491" s="181"/>
      <c r="M3491" s="186"/>
      <c r="N3491" s="187"/>
      <c r="O3491" s="187"/>
      <c r="P3491" s="187"/>
      <c r="Q3491" s="187"/>
      <c r="R3491" s="187"/>
      <c r="S3491" s="187"/>
      <c r="T3491" s="188"/>
      <c r="AT3491" s="182" t="s">
        <v>167</v>
      </c>
      <c r="AU3491" s="182" t="s">
        <v>157</v>
      </c>
      <c r="AV3491" s="14" t="s">
        <v>157</v>
      </c>
      <c r="AW3491" s="14" t="s">
        <v>30</v>
      </c>
      <c r="AX3491" s="14" t="s">
        <v>76</v>
      </c>
      <c r="AY3491" s="182" t="s">
        <v>150</v>
      </c>
    </row>
    <row r="3492" spans="2:51" s="13" customFormat="1" ht="11.25">
      <c r="B3492" s="173"/>
      <c r="D3492" s="174" t="s">
        <v>167</v>
      </c>
      <c r="E3492" s="175" t="s">
        <v>1</v>
      </c>
      <c r="F3492" s="176" t="s">
        <v>4488</v>
      </c>
      <c r="H3492" s="175" t="s">
        <v>1</v>
      </c>
      <c r="I3492" s="177"/>
      <c r="L3492" s="173"/>
      <c r="M3492" s="178"/>
      <c r="N3492" s="179"/>
      <c r="O3492" s="179"/>
      <c r="P3492" s="179"/>
      <c r="Q3492" s="179"/>
      <c r="R3492" s="179"/>
      <c r="S3492" s="179"/>
      <c r="T3492" s="180"/>
      <c r="AT3492" s="175" t="s">
        <v>167</v>
      </c>
      <c r="AU3492" s="175" t="s">
        <v>157</v>
      </c>
      <c r="AV3492" s="13" t="s">
        <v>81</v>
      </c>
      <c r="AW3492" s="13" t="s">
        <v>30</v>
      </c>
      <c r="AX3492" s="13" t="s">
        <v>76</v>
      </c>
      <c r="AY3492" s="175" t="s">
        <v>150</v>
      </c>
    </row>
    <row r="3493" spans="2:51" s="14" customFormat="1" ht="11.25">
      <c r="B3493" s="181"/>
      <c r="D3493" s="174" t="s">
        <v>167</v>
      </c>
      <c r="E3493" s="182" t="s">
        <v>1</v>
      </c>
      <c r="F3493" s="183" t="s">
        <v>4487</v>
      </c>
      <c r="H3493" s="184">
        <v>11.8</v>
      </c>
      <c r="I3493" s="185"/>
      <c r="L3493" s="181"/>
      <c r="M3493" s="186"/>
      <c r="N3493" s="187"/>
      <c r="O3493" s="187"/>
      <c r="P3493" s="187"/>
      <c r="Q3493" s="187"/>
      <c r="R3493" s="187"/>
      <c r="S3493" s="187"/>
      <c r="T3493" s="188"/>
      <c r="AT3493" s="182" t="s">
        <v>167</v>
      </c>
      <c r="AU3493" s="182" t="s">
        <v>157</v>
      </c>
      <c r="AV3493" s="14" t="s">
        <v>157</v>
      </c>
      <c r="AW3493" s="14" t="s">
        <v>30</v>
      </c>
      <c r="AX3493" s="14" t="s">
        <v>76</v>
      </c>
      <c r="AY3493" s="182" t="s">
        <v>150</v>
      </c>
    </row>
    <row r="3494" spans="2:51" s="13" customFormat="1" ht="11.25">
      <c r="B3494" s="173"/>
      <c r="D3494" s="174" t="s">
        <v>167</v>
      </c>
      <c r="E3494" s="175" t="s">
        <v>1</v>
      </c>
      <c r="F3494" s="176" t="s">
        <v>4489</v>
      </c>
      <c r="H3494" s="175" t="s">
        <v>1</v>
      </c>
      <c r="I3494" s="177"/>
      <c r="L3494" s="173"/>
      <c r="M3494" s="178"/>
      <c r="N3494" s="179"/>
      <c r="O3494" s="179"/>
      <c r="P3494" s="179"/>
      <c r="Q3494" s="179"/>
      <c r="R3494" s="179"/>
      <c r="S3494" s="179"/>
      <c r="T3494" s="180"/>
      <c r="AT3494" s="175" t="s">
        <v>167</v>
      </c>
      <c r="AU3494" s="175" t="s">
        <v>157</v>
      </c>
      <c r="AV3494" s="13" t="s">
        <v>81</v>
      </c>
      <c r="AW3494" s="13" t="s">
        <v>30</v>
      </c>
      <c r="AX3494" s="13" t="s">
        <v>76</v>
      </c>
      <c r="AY3494" s="175" t="s">
        <v>150</v>
      </c>
    </row>
    <row r="3495" spans="2:51" s="14" customFormat="1" ht="11.25">
      <c r="B3495" s="181"/>
      <c r="D3495" s="174" t="s">
        <v>167</v>
      </c>
      <c r="E3495" s="182" t="s">
        <v>1</v>
      </c>
      <c r="F3495" s="183" t="s">
        <v>4490</v>
      </c>
      <c r="H3495" s="184">
        <v>12</v>
      </c>
      <c r="I3495" s="185"/>
      <c r="L3495" s="181"/>
      <c r="M3495" s="186"/>
      <c r="N3495" s="187"/>
      <c r="O3495" s="187"/>
      <c r="P3495" s="187"/>
      <c r="Q3495" s="187"/>
      <c r="R3495" s="187"/>
      <c r="S3495" s="187"/>
      <c r="T3495" s="188"/>
      <c r="AT3495" s="182" t="s">
        <v>167</v>
      </c>
      <c r="AU3495" s="182" t="s">
        <v>157</v>
      </c>
      <c r="AV3495" s="14" t="s">
        <v>157</v>
      </c>
      <c r="AW3495" s="14" t="s">
        <v>30</v>
      </c>
      <c r="AX3495" s="14" t="s">
        <v>76</v>
      </c>
      <c r="AY3495" s="182" t="s">
        <v>150</v>
      </c>
    </row>
    <row r="3496" spans="2:51" s="13" customFormat="1" ht="11.25">
      <c r="B3496" s="173"/>
      <c r="D3496" s="174" t="s">
        <v>167</v>
      </c>
      <c r="E3496" s="175" t="s">
        <v>1</v>
      </c>
      <c r="F3496" s="176" t="s">
        <v>4491</v>
      </c>
      <c r="H3496" s="175" t="s">
        <v>1</v>
      </c>
      <c r="I3496" s="177"/>
      <c r="L3496" s="173"/>
      <c r="M3496" s="178"/>
      <c r="N3496" s="179"/>
      <c r="O3496" s="179"/>
      <c r="P3496" s="179"/>
      <c r="Q3496" s="179"/>
      <c r="R3496" s="179"/>
      <c r="S3496" s="179"/>
      <c r="T3496" s="180"/>
      <c r="AT3496" s="175" t="s">
        <v>167</v>
      </c>
      <c r="AU3496" s="175" t="s">
        <v>157</v>
      </c>
      <c r="AV3496" s="13" t="s">
        <v>81</v>
      </c>
      <c r="AW3496" s="13" t="s">
        <v>30</v>
      </c>
      <c r="AX3496" s="13" t="s">
        <v>76</v>
      </c>
      <c r="AY3496" s="175" t="s">
        <v>150</v>
      </c>
    </row>
    <row r="3497" spans="2:51" s="14" customFormat="1" ht="11.25">
      <c r="B3497" s="181"/>
      <c r="D3497" s="174" t="s">
        <v>167</v>
      </c>
      <c r="E3497" s="182" t="s">
        <v>1</v>
      </c>
      <c r="F3497" s="183" t="s">
        <v>4490</v>
      </c>
      <c r="H3497" s="184">
        <v>12</v>
      </c>
      <c r="I3497" s="185"/>
      <c r="L3497" s="181"/>
      <c r="M3497" s="186"/>
      <c r="N3497" s="187"/>
      <c r="O3497" s="187"/>
      <c r="P3497" s="187"/>
      <c r="Q3497" s="187"/>
      <c r="R3497" s="187"/>
      <c r="S3497" s="187"/>
      <c r="T3497" s="188"/>
      <c r="AT3497" s="182" t="s">
        <v>167</v>
      </c>
      <c r="AU3497" s="182" t="s">
        <v>157</v>
      </c>
      <c r="AV3497" s="14" t="s">
        <v>157</v>
      </c>
      <c r="AW3497" s="14" t="s">
        <v>30</v>
      </c>
      <c r="AX3497" s="14" t="s">
        <v>76</v>
      </c>
      <c r="AY3497" s="182" t="s">
        <v>150</v>
      </c>
    </row>
    <row r="3498" spans="2:51" s="13" customFormat="1" ht="11.25">
      <c r="B3498" s="173"/>
      <c r="D3498" s="174" t="s">
        <v>167</v>
      </c>
      <c r="E3498" s="175" t="s">
        <v>1</v>
      </c>
      <c r="F3498" s="176" t="s">
        <v>4492</v>
      </c>
      <c r="H3498" s="175" t="s">
        <v>1</v>
      </c>
      <c r="I3498" s="177"/>
      <c r="L3498" s="173"/>
      <c r="M3498" s="178"/>
      <c r="N3498" s="179"/>
      <c r="O3498" s="179"/>
      <c r="P3498" s="179"/>
      <c r="Q3498" s="179"/>
      <c r="R3498" s="179"/>
      <c r="S3498" s="179"/>
      <c r="T3498" s="180"/>
      <c r="AT3498" s="175" t="s">
        <v>167</v>
      </c>
      <c r="AU3498" s="175" t="s">
        <v>157</v>
      </c>
      <c r="AV3498" s="13" t="s">
        <v>81</v>
      </c>
      <c r="AW3498" s="13" t="s">
        <v>30</v>
      </c>
      <c r="AX3498" s="13" t="s">
        <v>76</v>
      </c>
      <c r="AY3498" s="175" t="s">
        <v>150</v>
      </c>
    </row>
    <row r="3499" spans="2:51" s="14" customFormat="1" ht="11.25">
      <c r="B3499" s="181"/>
      <c r="D3499" s="174" t="s">
        <v>167</v>
      </c>
      <c r="E3499" s="182" t="s">
        <v>1</v>
      </c>
      <c r="F3499" s="183" t="s">
        <v>4490</v>
      </c>
      <c r="H3499" s="184">
        <v>12</v>
      </c>
      <c r="I3499" s="185"/>
      <c r="L3499" s="181"/>
      <c r="M3499" s="186"/>
      <c r="N3499" s="187"/>
      <c r="O3499" s="187"/>
      <c r="P3499" s="187"/>
      <c r="Q3499" s="187"/>
      <c r="R3499" s="187"/>
      <c r="S3499" s="187"/>
      <c r="T3499" s="188"/>
      <c r="AT3499" s="182" t="s">
        <v>167</v>
      </c>
      <c r="AU3499" s="182" t="s">
        <v>157</v>
      </c>
      <c r="AV3499" s="14" t="s">
        <v>157</v>
      </c>
      <c r="AW3499" s="14" t="s">
        <v>30</v>
      </c>
      <c r="AX3499" s="14" t="s">
        <v>76</v>
      </c>
      <c r="AY3499" s="182" t="s">
        <v>150</v>
      </c>
    </row>
    <row r="3500" spans="2:51" s="13" customFormat="1" ht="11.25">
      <c r="B3500" s="173"/>
      <c r="D3500" s="174" t="s">
        <v>167</v>
      </c>
      <c r="E3500" s="175" t="s">
        <v>1</v>
      </c>
      <c r="F3500" s="176" t="s">
        <v>4493</v>
      </c>
      <c r="H3500" s="175" t="s">
        <v>1</v>
      </c>
      <c r="I3500" s="177"/>
      <c r="L3500" s="173"/>
      <c r="M3500" s="178"/>
      <c r="N3500" s="179"/>
      <c r="O3500" s="179"/>
      <c r="P3500" s="179"/>
      <c r="Q3500" s="179"/>
      <c r="R3500" s="179"/>
      <c r="S3500" s="179"/>
      <c r="T3500" s="180"/>
      <c r="AT3500" s="175" t="s">
        <v>167</v>
      </c>
      <c r="AU3500" s="175" t="s">
        <v>157</v>
      </c>
      <c r="AV3500" s="13" t="s">
        <v>81</v>
      </c>
      <c r="AW3500" s="13" t="s">
        <v>30</v>
      </c>
      <c r="AX3500" s="13" t="s">
        <v>76</v>
      </c>
      <c r="AY3500" s="175" t="s">
        <v>150</v>
      </c>
    </row>
    <row r="3501" spans="2:51" s="14" customFormat="1" ht="11.25">
      <c r="B3501" s="181"/>
      <c r="D3501" s="174" t="s">
        <v>167</v>
      </c>
      <c r="E3501" s="182" t="s">
        <v>1</v>
      </c>
      <c r="F3501" s="183" t="s">
        <v>4490</v>
      </c>
      <c r="H3501" s="184">
        <v>12</v>
      </c>
      <c r="I3501" s="185"/>
      <c r="L3501" s="181"/>
      <c r="M3501" s="186"/>
      <c r="N3501" s="187"/>
      <c r="O3501" s="187"/>
      <c r="P3501" s="187"/>
      <c r="Q3501" s="187"/>
      <c r="R3501" s="187"/>
      <c r="S3501" s="187"/>
      <c r="T3501" s="188"/>
      <c r="AT3501" s="182" t="s">
        <v>167</v>
      </c>
      <c r="AU3501" s="182" t="s">
        <v>157</v>
      </c>
      <c r="AV3501" s="14" t="s">
        <v>157</v>
      </c>
      <c r="AW3501" s="14" t="s">
        <v>30</v>
      </c>
      <c r="AX3501" s="14" t="s">
        <v>76</v>
      </c>
      <c r="AY3501" s="182" t="s">
        <v>150</v>
      </c>
    </row>
    <row r="3502" spans="2:51" s="13" customFormat="1" ht="11.25">
      <c r="B3502" s="173"/>
      <c r="D3502" s="174" t="s">
        <v>167</v>
      </c>
      <c r="E3502" s="175" t="s">
        <v>1</v>
      </c>
      <c r="F3502" s="176" t="s">
        <v>4494</v>
      </c>
      <c r="H3502" s="175" t="s">
        <v>1</v>
      </c>
      <c r="I3502" s="177"/>
      <c r="L3502" s="173"/>
      <c r="M3502" s="178"/>
      <c r="N3502" s="179"/>
      <c r="O3502" s="179"/>
      <c r="P3502" s="179"/>
      <c r="Q3502" s="179"/>
      <c r="R3502" s="179"/>
      <c r="S3502" s="179"/>
      <c r="T3502" s="180"/>
      <c r="AT3502" s="175" t="s">
        <v>167</v>
      </c>
      <c r="AU3502" s="175" t="s">
        <v>157</v>
      </c>
      <c r="AV3502" s="13" t="s">
        <v>81</v>
      </c>
      <c r="AW3502" s="13" t="s">
        <v>30</v>
      </c>
      <c r="AX3502" s="13" t="s">
        <v>76</v>
      </c>
      <c r="AY3502" s="175" t="s">
        <v>150</v>
      </c>
    </row>
    <row r="3503" spans="2:51" s="14" customFormat="1" ht="11.25">
      <c r="B3503" s="181"/>
      <c r="D3503" s="174" t="s">
        <v>167</v>
      </c>
      <c r="E3503" s="182" t="s">
        <v>1</v>
      </c>
      <c r="F3503" s="183" t="s">
        <v>4490</v>
      </c>
      <c r="H3503" s="184">
        <v>12</v>
      </c>
      <c r="I3503" s="185"/>
      <c r="L3503" s="181"/>
      <c r="M3503" s="186"/>
      <c r="N3503" s="187"/>
      <c r="O3503" s="187"/>
      <c r="P3503" s="187"/>
      <c r="Q3503" s="187"/>
      <c r="R3503" s="187"/>
      <c r="S3503" s="187"/>
      <c r="T3503" s="188"/>
      <c r="AT3503" s="182" t="s">
        <v>167</v>
      </c>
      <c r="AU3503" s="182" t="s">
        <v>157</v>
      </c>
      <c r="AV3503" s="14" t="s">
        <v>157</v>
      </c>
      <c r="AW3503" s="14" t="s">
        <v>30</v>
      </c>
      <c r="AX3503" s="14" t="s">
        <v>76</v>
      </c>
      <c r="AY3503" s="182" t="s">
        <v>150</v>
      </c>
    </row>
    <row r="3504" spans="2:51" s="13" customFormat="1" ht="11.25">
      <c r="B3504" s="173"/>
      <c r="D3504" s="174" t="s">
        <v>167</v>
      </c>
      <c r="E3504" s="175" t="s">
        <v>1</v>
      </c>
      <c r="F3504" s="176" t="s">
        <v>4495</v>
      </c>
      <c r="H3504" s="175" t="s">
        <v>1</v>
      </c>
      <c r="I3504" s="177"/>
      <c r="L3504" s="173"/>
      <c r="M3504" s="178"/>
      <c r="N3504" s="179"/>
      <c r="O3504" s="179"/>
      <c r="P3504" s="179"/>
      <c r="Q3504" s="179"/>
      <c r="R3504" s="179"/>
      <c r="S3504" s="179"/>
      <c r="T3504" s="180"/>
      <c r="AT3504" s="175" t="s">
        <v>167</v>
      </c>
      <c r="AU3504" s="175" t="s">
        <v>157</v>
      </c>
      <c r="AV3504" s="13" t="s">
        <v>81</v>
      </c>
      <c r="AW3504" s="13" t="s">
        <v>30</v>
      </c>
      <c r="AX3504" s="13" t="s">
        <v>76</v>
      </c>
      <c r="AY3504" s="175" t="s">
        <v>150</v>
      </c>
    </row>
    <row r="3505" spans="1:65" s="14" customFormat="1" ht="11.25">
      <c r="B3505" s="181"/>
      <c r="D3505" s="174" t="s">
        <v>167</v>
      </c>
      <c r="E3505" s="182" t="s">
        <v>1</v>
      </c>
      <c r="F3505" s="183" t="s">
        <v>4490</v>
      </c>
      <c r="H3505" s="184">
        <v>12</v>
      </c>
      <c r="I3505" s="185"/>
      <c r="L3505" s="181"/>
      <c r="M3505" s="186"/>
      <c r="N3505" s="187"/>
      <c r="O3505" s="187"/>
      <c r="P3505" s="187"/>
      <c r="Q3505" s="187"/>
      <c r="R3505" s="187"/>
      <c r="S3505" s="187"/>
      <c r="T3505" s="188"/>
      <c r="AT3505" s="182" t="s">
        <v>167</v>
      </c>
      <c r="AU3505" s="182" t="s">
        <v>157</v>
      </c>
      <c r="AV3505" s="14" t="s">
        <v>157</v>
      </c>
      <c r="AW3505" s="14" t="s">
        <v>30</v>
      </c>
      <c r="AX3505" s="14" t="s">
        <v>76</v>
      </c>
      <c r="AY3505" s="182" t="s">
        <v>150</v>
      </c>
    </row>
    <row r="3506" spans="1:65" s="13" customFormat="1" ht="11.25">
      <c r="B3506" s="173"/>
      <c r="D3506" s="174" t="s">
        <v>167</v>
      </c>
      <c r="E3506" s="175" t="s">
        <v>1</v>
      </c>
      <c r="F3506" s="176" t="s">
        <v>1006</v>
      </c>
      <c r="H3506" s="175" t="s">
        <v>1</v>
      </c>
      <c r="I3506" s="177"/>
      <c r="L3506" s="173"/>
      <c r="M3506" s="178"/>
      <c r="N3506" s="179"/>
      <c r="O3506" s="179"/>
      <c r="P3506" s="179"/>
      <c r="Q3506" s="179"/>
      <c r="R3506" s="179"/>
      <c r="S3506" s="179"/>
      <c r="T3506" s="180"/>
      <c r="AT3506" s="175" t="s">
        <v>167</v>
      </c>
      <c r="AU3506" s="175" t="s">
        <v>157</v>
      </c>
      <c r="AV3506" s="13" t="s">
        <v>81</v>
      </c>
      <c r="AW3506" s="13" t="s">
        <v>30</v>
      </c>
      <c r="AX3506" s="13" t="s">
        <v>76</v>
      </c>
      <c r="AY3506" s="175" t="s">
        <v>150</v>
      </c>
    </row>
    <row r="3507" spans="1:65" s="14" customFormat="1" ht="11.25">
      <c r="B3507" s="181"/>
      <c r="D3507" s="174" t="s">
        <v>167</v>
      </c>
      <c r="E3507" s="182" t="s">
        <v>1</v>
      </c>
      <c r="F3507" s="183" t="s">
        <v>4496</v>
      </c>
      <c r="H3507" s="184">
        <v>15.975</v>
      </c>
      <c r="I3507" s="185"/>
      <c r="L3507" s="181"/>
      <c r="M3507" s="186"/>
      <c r="N3507" s="187"/>
      <c r="O3507" s="187"/>
      <c r="P3507" s="187"/>
      <c r="Q3507" s="187"/>
      <c r="R3507" s="187"/>
      <c r="S3507" s="187"/>
      <c r="T3507" s="188"/>
      <c r="AT3507" s="182" t="s">
        <v>167</v>
      </c>
      <c r="AU3507" s="182" t="s">
        <v>157</v>
      </c>
      <c r="AV3507" s="14" t="s">
        <v>157</v>
      </c>
      <c r="AW3507" s="14" t="s">
        <v>30</v>
      </c>
      <c r="AX3507" s="14" t="s">
        <v>76</v>
      </c>
      <c r="AY3507" s="182" t="s">
        <v>150</v>
      </c>
    </row>
    <row r="3508" spans="1:65" s="16" customFormat="1" ht="11.25">
      <c r="B3508" s="197"/>
      <c r="D3508" s="174" t="s">
        <v>167</v>
      </c>
      <c r="E3508" s="198" t="s">
        <v>1</v>
      </c>
      <c r="F3508" s="199" t="s">
        <v>299</v>
      </c>
      <c r="H3508" s="200">
        <v>236.57499999999999</v>
      </c>
      <c r="I3508" s="201"/>
      <c r="L3508" s="197"/>
      <c r="M3508" s="202"/>
      <c r="N3508" s="203"/>
      <c r="O3508" s="203"/>
      <c r="P3508" s="203"/>
      <c r="Q3508" s="203"/>
      <c r="R3508" s="203"/>
      <c r="S3508" s="203"/>
      <c r="T3508" s="204"/>
      <c r="AT3508" s="198" t="s">
        <v>167</v>
      </c>
      <c r="AU3508" s="198" t="s">
        <v>157</v>
      </c>
      <c r="AV3508" s="16" t="s">
        <v>162</v>
      </c>
      <c r="AW3508" s="16" t="s">
        <v>30</v>
      </c>
      <c r="AX3508" s="16" t="s">
        <v>76</v>
      </c>
      <c r="AY3508" s="198" t="s">
        <v>150</v>
      </c>
    </row>
    <row r="3509" spans="1:65" s="15" customFormat="1" ht="11.25">
      <c r="B3509" s="189"/>
      <c r="D3509" s="174" t="s">
        <v>167</v>
      </c>
      <c r="E3509" s="190" t="s">
        <v>1</v>
      </c>
      <c r="F3509" s="191" t="s">
        <v>173</v>
      </c>
      <c r="H3509" s="192">
        <v>788.875</v>
      </c>
      <c r="I3509" s="193"/>
      <c r="L3509" s="189"/>
      <c r="M3509" s="194"/>
      <c r="N3509" s="195"/>
      <c r="O3509" s="195"/>
      <c r="P3509" s="195"/>
      <c r="Q3509" s="195"/>
      <c r="R3509" s="195"/>
      <c r="S3509" s="195"/>
      <c r="T3509" s="196"/>
      <c r="AT3509" s="190" t="s">
        <v>167</v>
      </c>
      <c r="AU3509" s="190" t="s">
        <v>157</v>
      </c>
      <c r="AV3509" s="15" t="s">
        <v>156</v>
      </c>
      <c r="AW3509" s="15" t="s">
        <v>30</v>
      </c>
      <c r="AX3509" s="15" t="s">
        <v>81</v>
      </c>
      <c r="AY3509" s="190" t="s">
        <v>150</v>
      </c>
    </row>
    <row r="3510" spans="1:65" s="2" customFormat="1" ht="16.5" customHeight="1">
      <c r="A3510" s="33"/>
      <c r="B3510" s="158"/>
      <c r="C3510" s="205" t="s">
        <v>4497</v>
      </c>
      <c r="D3510" s="205" t="s">
        <v>368</v>
      </c>
      <c r="E3510" s="206" t="s">
        <v>4498</v>
      </c>
      <c r="F3510" s="207" t="s">
        <v>4499</v>
      </c>
      <c r="G3510" s="208" t="s">
        <v>459</v>
      </c>
      <c r="H3510" s="209">
        <v>804.65300000000002</v>
      </c>
      <c r="I3510" s="210"/>
      <c r="J3510" s="209">
        <f>ROUND(I3510*H3510,3)</f>
        <v>0</v>
      </c>
      <c r="K3510" s="211"/>
      <c r="L3510" s="212"/>
      <c r="M3510" s="213" t="s">
        <v>1</v>
      </c>
      <c r="N3510" s="214" t="s">
        <v>42</v>
      </c>
      <c r="O3510" s="59"/>
      <c r="P3510" s="168">
        <f>O3510*H3510</f>
        <v>0</v>
      </c>
      <c r="Q3510" s="168">
        <v>0</v>
      </c>
      <c r="R3510" s="168">
        <f>Q3510*H3510</f>
        <v>0</v>
      </c>
      <c r="S3510" s="168">
        <v>0</v>
      </c>
      <c r="T3510" s="169">
        <f>S3510*H3510</f>
        <v>0</v>
      </c>
      <c r="U3510" s="33"/>
      <c r="V3510" s="33"/>
      <c r="W3510" s="33"/>
      <c r="X3510" s="33"/>
      <c r="Y3510" s="33"/>
      <c r="Z3510" s="33"/>
      <c r="AA3510" s="33"/>
      <c r="AB3510" s="33"/>
      <c r="AC3510" s="33"/>
      <c r="AD3510" s="33"/>
      <c r="AE3510" s="33"/>
      <c r="AR3510" s="170" t="s">
        <v>189</v>
      </c>
      <c r="AT3510" s="170" t="s">
        <v>368</v>
      </c>
      <c r="AU3510" s="170" t="s">
        <v>157</v>
      </c>
      <c r="AY3510" s="18" t="s">
        <v>150</v>
      </c>
      <c r="BE3510" s="171">
        <f>IF(N3510="základná",J3510,0)</f>
        <v>0</v>
      </c>
      <c r="BF3510" s="171">
        <f>IF(N3510="znížená",J3510,0)</f>
        <v>0</v>
      </c>
      <c r="BG3510" s="171">
        <f>IF(N3510="zákl. prenesená",J3510,0)</f>
        <v>0</v>
      </c>
      <c r="BH3510" s="171">
        <f>IF(N3510="zníž. prenesená",J3510,0)</f>
        <v>0</v>
      </c>
      <c r="BI3510" s="171">
        <f>IF(N3510="nulová",J3510,0)</f>
        <v>0</v>
      </c>
      <c r="BJ3510" s="18" t="s">
        <v>157</v>
      </c>
      <c r="BK3510" s="172">
        <f>ROUND(I3510*H3510,3)</f>
        <v>0</v>
      </c>
      <c r="BL3510" s="18" t="s">
        <v>156</v>
      </c>
      <c r="BM3510" s="170" t="s">
        <v>4500</v>
      </c>
    </row>
    <row r="3511" spans="1:65" s="14" customFormat="1" ht="11.25">
      <c r="B3511" s="181"/>
      <c r="D3511" s="174" t="s">
        <v>167</v>
      </c>
      <c r="E3511" s="182" t="s">
        <v>1</v>
      </c>
      <c r="F3511" s="183" t="s">
        <v>4501</v>
      </c>
      <c r="H3511" s="184">
        <v>804.65300000000002</v>
      </c>
      <c r="I3511" s="185"/>
      <c r="L3511" s="181"/>
      <c r="M3511" s="186"/>
      <c r="N3511" s="187"/>
      <c r="O3511" s="187"/>
      <c r="P3511" s="187"/>
      <c r="Q3511" s="187"/>
      <c r="R3511" s="187"/>
      <c r="S3511" s="187"/>
      <c r="T3511" s="188"/>
      <c r="AT3511" s="182" t="s">
        <v>167</v>
      </c>
      <c r="AU3511" s="182" t="s">
        <v>157</v>
      </c>
      <c r="AV3511" s="14" t="s">
        <v>157</v>
      </c>
      <c r="AW3511" s="14" t="s">
        <v>30</v>
      </c>
      <c r="AX3511" s="14" t="s">
        <v>81</v>
      </c>
      <c r="AY3511" s="182" t="s">
        <v>150</v>
      </c>
    </row>
    <row r="3512" spans="1:65" s="2" customFormat="1" ht="16.5" customHeight="1">
      <c r="A3512" s="33"/>
      <c r="B3512" s="158"/>
      <c r="C3512" s="159" t="s">
        <v>4502</v>
      </c>
      <c r="D3512" s="159" t="s">
        <v>152</v>
      </c>
      <c r="E3512" s="160" t="s">
        <v>4503</v>
      </c>
      <c r="F3512" s="161" t="s">
        <v>4504</v>
      </c>
      <c r="G3512" s="162" t="s">
        <v>155</v>
      </c>
      <c r="H3512" s="163">
        <v>126.59</v>
      </c>
      <c r="I3512" s="164"/>
      <c r="J3512" s="163">
        <f>ROUND(I3512*H3512,3)</f>
        <v>0</v>
      </c>
      <c r="K3512" s="165"/>
      <c r="L3512" s="34"/>
      <c r="M3512" s="166" t="s">
        <v>1</v>
      </c>
      <c r="N3512" s="167" t="s">
        <v>42</v>
      </c>
      <c r="O3512" s="59"/>
      <c r="P3512" s="168">
        <f>O3512*H3512</f>
        <v>0</v>
      </c>
      <c r="Q3512" s="168">
        <v>2.3000000000000001E-4</v>
      </c>
      <c r="R3512" s="168">
        <f>Q3512*H3512</f>
        <v>2.9115700000000001E-2</v>
      </c>
      <c r="S3512" s="168">
        <v>0</v>
      </c>
      <c r="T3512" s="169">
        <f>S3512*H3512</f>
        <v>0</v>
      </c>
      <c r="U3512" s="33"/>
      <c r="V3512" s="33"/>
      <c r="W3512" s="33"/>
      <c r="X3512" s="33"/>
      <c r="Y3512" s="33"/>
      <c r="Z3512" s="33"/>
      <c r="AA3512" s="33"/>
      <c r="AB3512" s="33"/>
      <c r="AC3512" s="33"/>
      <c r="AD3512" s="33"/>
      <c r="AE3512" s="33"/>
      <c r="AR3512" s="170" t="s">
        <v>241</v>
      </c>
      <c r="AT3512" s="170" t="s">
        <v>152</v>
      </c>
      <c r="AU3512" s="170" t="s">
        <v>157</v>
      </c>
      <c r="AY3512" s="18" t="s">
        <v>150</v>
      </c>
      <c r="BE3512" s="171">
        <f>IF(N3512="základná",J3512,0)</f>
        <v>0</v>
      </c>
      <c r="BF3512" s="171">
        <f>IF(N3512="znížená",J3512,0)</f>
        <v>0</v>
      </c>
      <c r="BG3512" s="171">
        <f>IF(N3512="zákl. prenesená",J3512,0)</f>
        <v>0</v>
      </c>
      <c r="BH3512" s="171">
        <f>IF(N3512="zníž. prenesená",J3512,0)</f>
        <v>0</v>
      </c>
      <c r="BI3512" s="171">
        <f>IF(N3512="nulová",J3512,0)</f>
        <v>0</v>
      </c>
      <c r="BJ3512" s="18" t="s">
        <v>157</v>
      </c>
      <c r="BK3512" s="172">
        <f>ROUND(I3512*H3512,3)</f>
        <v>0</v>
      </c>
      <c r="BL3512" s="18" t="s">
        <v>241</v>
      </c>
      <c r="BM3512" s="170" t="s">
        <v>4505</v>
      </c>
    </row>
    <row r="3513" spans="1:65" s="13" customFormat="1" ht="11.25">
      <c r="B3513" s="173"/>
      <c r="D3513" s="174" t="s">
        <v>167</v>
      </c>
      <c r="E3513" s="175" t="s">
        <v>1</v>
      </c>
      <c r="F3513" s="176" t="s">
        <v>212</v>
      </c>
      <c r="H3513" s="175" t="s">
        <v>1</v>
      </c>
      <c r="I3513" s="177"/>
      <c r="L3513" s="173"/>
      <c r="M3513" s="178"/>
      <c r="N3513" s="179"/>
      <c r="O3513" s="179"/>
      <c r="P3513" s="179"/>
      <c r="Q3513" s="179"/>
      <c r="R3513" s="179"/>
      <c r="S3513" s="179"/>
      <c r="T3513" s="180"/>
      <c r="AT3513" s="175" t="s">
        <v>167</v>
      </c>
      <c r="AU3513" s="175" t="s">
        <v>157</v>
      </c>
      <c r="AV3513" s="13" t="s">
        <v>81</v>
      </c>
      <c r="AW3513" s="13" t="s">
        <v>30</v>
      </c>
      <c r="AX3513" s="13" t="s">
        <v>76</v>
      </c>
      <c r="AY3513" s="175" t="s">
        <v>150</v>
      </c>
    </row>
    <row r="3514" spans="1:65" s="14" customFormat="1" ht="11.25">
      <c r="B3514" s="181"/>
      <c r="D3514" s="174" t="s">
        <v>167</v>
      </c>
      <c r="E3514" s="182" t="s">
        <v>1</v>
      </c>
      <c r="F3514" s="183" t="s">
        <v>4506</v>
      </c>
      <c r="H3514" s="184">
        <v>126.59</v>
      </c>
      <c r="I3514" s="185"/>
      <c r="L3514" s="181"/>
      <c r="M3514" s="186"/>
      <c r="N3514" s="187"/>
      <c r="O3514" s="187"/>
      <c r="P3514" s="187"/>
      <c r="Q3514" s="187"/>
      <c r="R3514" s="187"/>
      <c r="S3514" s="187"/>
      <c r="T3514" s="188"/>
      <c r="AT3514" s="182" t="s">
        <v>167</v>
      </c>
      <c r="AU3514" s="182" t="s">
        <v>157</v>
      </c>
      <c r="AV3514" s="14" t="s">
        <v>157</v>
      </c>
      <c r="AW3514" s="14" t="s">
        <v>30</v>
      </c>
      <c r="AX3514" s="14" t="s">
        <v>81</v>
      </c>
      <c r="AY3514" s="182" t="s">
        <v>150</v>
      </c>
    </row>
    <row r="3515" spans="1:65" s="2" customFormat="1" ht="16.5" customHeight="1">
      <c r="A3515" s="33"/>
      <c r="B3515" s="158"/>
      <c r="C3515" s="205" t="s">
        <v>4507</v>
      </c>
      <c r="D3515" s="205" t="s">
        <v>368</v>
      </c>
      <c r="E3515" s="206" t="s">
        <v>4508</v>
      </c>
      <c r="F3515" s="207" t="s">
        <v>4509</v>
      </c>
      <c r="G3515" s="208" t="s">
        <v>155</v>
      </c>
      <c r="H3515" s="209">
        <v>185.84700000000001</v>
      </c>
      <c r="I3515" s="210"/>
      <c r="J3515" s="209">
        <f>ROUND(I3515*H3515,3)</f>
        <v>0</v>
      </c>
      <c r="K3515" s="211"/>
      <c r="L3515" s="212"/>
      <c r="M3515" s="213" t="s">
        <v>1</v>
      </c>
      <c r="N3515" s="214" t="s">
        <v>42</v>
      </c>
      <c r="O3515" s="59"/>
      <c r="P3515" s="168">
        <f>O3515*H3515</f>
        <v>0</v>
      </c>
      <c r="Q3515" s="168">
        <v>3.5999999999999999E-3</v>
      </c>
      <c r="R3515" s="168">
        <f>Q3515*H3515</f>
        <v>0.66904920000000001</v>
      </c>
      <c r="S3515" s="168">
        <v>0</v>
      </c>
      <c r="T3515" s="169">
        <f>S3515*H3515</f>
        <v>0</v>
      </c>
      <c r="U3515" s="33"/>
      <c r="V3515" s="33"/>
      <c r="W3515" s="33"/>
      <c r="X3515" s="33"/>
      <c r="Y3515" s="33"/>
      <c r="Z3515" s="33"/>
      <c r="AA3515" s="33"/>
      <c r="AB3515" s="33"/>
      <c r="AC3515" s="33"/>
      <c r="AD3515" s="33"/>
      <c r="AE3515" s="33"/>
      <c r="AR3515" s="170" t="s">
        <v>361</v>
      </c>
      <c r="AT3515" s="170" t="s">
        <v>368</v>
      </c>
      <c r="AU3515" s="170" t="s">
        <v>157</v>
      </c>
      <c r="AY3515" s="18" t="s">
        <v>150</v>
      </c>
      <c r="BE3515" s="171">
        <f>IF(N3515="základná",J3515,0)</f>
        <v>0</v>
      </c>
      <c r="BF3515" s="171">
        <f>IF(N3515="znížená",J3515,0)</f>
        <v>0</v>
      </c>
      <c r="BG3515" s="171">
        <f>IF(N3515="zákl. prenesená",J3515,0)</f>
        <v>0</v>
      </c>
      <c r="BH3515" s="171">
        <f>IF(N3515="zníž. prenesená",J3515,0)</f>
        <v>0</v>
      </c>
      <c r="BI3515" s="171">
        <f>IF(N3515="nulová",J3515,0)</f>
        <v>0</v>
      </c>
      <c r="BJ3515" s="18" t="s">
        <v>157</v>
      </c>
      <c r="BK3515" s="172">
        <f>ROUND(I3515*H3515,3)</f>
        <v>0</v>
      </c>
      <c r="BL3515" s="18" t="s">
        <v>241</v>
      </c>
      <c r="BM3515" s="170" t="s">
        <v>4510</v>
      </c>
    </row>
    <row r="3516" spans="1:65" s="13" customFormat="1" ht="11.25">
      <c r="B3516" s="173"/>
      <c r="D3516" s="174" t="s">
        <v>167</v>
      </c>
      <c r="E3516" s="175" t="s">
        <v>1</v>
      </c>
      <c r="F3516" s="176" t="s">
        <v>212</v>
      </c>
      <c r="H3516" s="175" t="s">
        <v>1</v>
      </c>
      <c r="I3516" s="177"/>
      <c r="L3516" s="173"/>
      <c r="M3516" s="178"/>
      <c r="N3516" s="179"/>
      <c r="O3516" s="179"/>
      <c r="P3516" s="179"/>
      <c r="Q3516" s="179"/>
      <c r="R3516" s="179"/>
      <c r="S3516" s="179"/>
      <c r="T3516" s="180"/>
      <c r="AT3516" s="175" t="s">
        <v>167</v>
      </c>
      <c r="AU3516" s="175" t="s">
        <v>157</v>
      </c>
      <c r="AV3516" s="13" t="s">
        <v>81</v>
      </c>
      <c r="AW3516" s="13" t="s">
        <v>30</v>
      </c>
      <c r="AX3516" s="13" t="s">
        <v>76</v>
      </c>
      <c r="AY3516" s="175" t="s">
        <v>150</v>
      </c>
    </row>
    <row r="3517" spans="1:65" s="14" customFormat="1" ht="11.25">
      <c r="B3517" s="181"/>
      <c r="D3517" s="174" t="s">
        <v>167</v>
      </c>
      <c r="E3517" s="182" t="s">
        <v>1</v>
      </c>
      <c r="F3517" s="183" t="s">
        <v>4511</v>
      </c>
      <c r="H3517" s="184">
        <v>129.12200000000001</v>
      </c>
      <c r="I3517" s="185"/>
      <c r="L3517" s="181"/>
      <c r="M3517" s="186"/>
      <c r="N3517" s="187"/>
      <c r="O3517" s="187"/>
      <c r="P3517" s="187"/>
      <c r="Q3517" s="187"/>
      <c r="R3517" s="187"/>
      <c r="S3517" s="187"/>
      <c r="T3517" s="188"/>
      <c r="AT3517" s="182" t="s">
        <v>167</v>
      </c>
      <c r="AU3517" s="182" t="s">
        <v>157</v>
      </c>
      <c r="AV3517" s="14" t="s">
        <v>157</v>
      </c>
      <c r="AW3517" s="14" t="s">
        <v>30</v>
      </c>
      <c r="AX3517" s="14" t="s">
        <v>76</v>
      </c>
      <c r="AY3517" s="182" t="s">
        <v>150</v>
      </c>
    </row>
    <row r="3518" spans="1:65" s="13" customFormat="1" ht="11.25">
      <c r="B3518" s="173"/>
      <c r="D3518" s="174" t="s">
        <v>167</v>
      </c>
      <c r="E3518" s="175" t="s">
        <v>1</v>
      </c>
      <c r="F3518" s="176" t="s">
        <v>4512</v>
      </c>
      <c r="H3518" s="175" t="s">
        <v>1</v>
      </c>
      <c r="I3518" s="177"/>
      <c r="L3518" s="173"/>
      <c r="M3518" s="178"/>
      <c r="N3518" s="179"/>
      <c r="O3518" s="179"/>
      <c r="P3518" s="179"/>
      <c r="Q3518" s="179"/>
      <c r="R3518" s="179"/>
      <c r="S3518" s="179"/>
      <c r="T3518" s="180"/>
      <c r="AT3518" s="175" t="s">
        <v>167</v>
      </c>
      <c r="AU3518" s="175" t="s">
        <v>157</v>
      </c>
      <c r="AV3518" s="13" t="s">
        <v>81</v>
      </c>
      <c r="AW3518" s="13" t="s">
        <v>30</v>
      </c>
      <c r="AX3518" s="13" t="s">
        <v>76</v>
      </c>
      <c r="AY3518" s="175" t="s">
        <v>150</v>
      </c>
    </row>
    <row r="3519" spans="1:65" s="14" customFormat="1" ht="11.25">
      <c r="B3519" s="181"/>
      <c r="D3519" s="174" t="s">
        <v>167</v>
      </c>
      <c r="E3519" s="182" t="s">
        <v>1</v>
      </c>
      <c r="F3519" s="183" t="s">
        <v>4513</v>
      </c>
      <c r="H3519" s="184">
        <v>30.905999999999999</v>
      </c>
      <c r="I3519" s="185"/>
      <c r="L3519" s="181"/>
      <c r="M3519" s="186"/>
      <c r="N3519" s="187"/>
      <c r="O3519" s="187"/>
      <c r="P3519" s="187"/>
      <c r="Q3519" s="187"/>
      <c r="R3519" s="187"/>
      <c r="S3519" s="187"/>
      <c r="T3519" s="188"/>
      <c r="AT3519" s="182" t="s">
        <v>167</v>
      </c>
      <c r="AU3519" s="182" t="s">
        <v>157</v>
      </c>
      <c r="AV3519" s="14" t="s">
        <v>157</v>
      </c>
      <c r="AW3519" s="14" t="s">
        <v>30</v>
      </c>
      <c r="AX3519" s="14" t="s">
        <v>76</v>
      </c>
      <c r="AY3519" s="182" t="s">
        <v>150</v>
      </c>
    </row>
    <row r="3520" spans="1:65" s="14" customFormat="1" ht="11.25">
      <c r="B3520" s="181"/>
      <c r="D3520" s="174" t="s">
        <v>167</v>
      </c>
      <c r="E3520" s="182" t="s">
        <v>1</v>
      </c>
      <c r="F3520" s="183" t="s">
        <v>4514</v>
      </c>
      <c r="H3520" s="184">
        <v>25.818999999999999</v>
      </c>
      <c r="I3520" s="185"/>
      <c r="L3520" s="181"/>
      <c r="M3520" s="186"/>
      <c r="N3520" s="187"/>
      <c r="O3520" s="187"/>
      <c r="P3520" s="187"/>
      <c r="Q3520" s="187"/>
      <c r="R3520" s="187"/>
      <c r="S3520" s="187"/>
      <c r="T3520" s="188"/>
      <c r="AT3520" s="182" t="s">
        <v>167</v>
      </c>
      <c r="AU3520" s="182" t="s">
        <v>157</v>
      </c>
      <c r="AV3520" s="14" t="s">
        <v>157</v>
      </c>
      <c r="AW3520" s="14" t="s">
        <v>30</v>
      </c>
      <c r="AX3520" s="14" t="s">
        <v>76</v>
      </c>
      <c r="AY3520" s="182" t="s">
        <v>150</v>
      </c>
    </row>
    <row r="3521" spans="1:65" s="15" customFormat="1" ht="11.25">
      <c r="B3521" s="189"/>
      <c r="D3521" s="174" t="s">
        <v>167</v>
      </c>
      <c r="E3521" s="190" t="s">
        <v>1</v>
      </c>
      <c r="F3521" s="191" t="s">
        <v>173</v>
      </c>
      <c r="H3521" s="192">
        <v>185.84700000000001</v>
      </c>
      <c r="I3521" s="193"/>
      <c r="L3521" s="189"/>
      <c r="M3521" s="194"/>
      <c r="N3521" s="195"/>
      <c r="O3521" s="195"/>
      <c r="P3521" s="195"/>
      <c r="Q3521" s="195"/>
      <c r="R3521" s="195"/>
      <c r="S3521" s="195"/>
      <c r="T3521" s="196"/>
      <c r="AT3521" s="190" t="s">
        <v>167</v>
      </c>
      <c r="AU3521" s="190" t="s">
        <v>157</v>
      </c>
      <c r="AV3521" s="15" t="s">
        <v>156</v>
      </c>
      <c r="AW3521" s="15" t="s">
        <v>30</v>
      </c>
      <c r="AX3521" s="15" t="s">
        <v>81</v>
      </c>
      <c r="AY3521" s="190" t="s">
        <v>150</v>
      </c>
    </row>
    <row r="3522" spans="1:65" s="2" customFormat="1" ht="24" customHeight="1">
      <c r="A3522" s="33"/>
      <c r="B3522" s="158"/>
      <c r="C3522" s="159" t="s">
        <v>4515</v>
      </c>
      <c r="D3522" s="159" t="s">
        <v>152</v>
      </c>
      <c r="E3522" s="160" t="s">
        <v>4516</v>
      </c>
      <c r="F3522" s="161" t="s">
        <v>4517</v>
      </c>
      <c r="G3522" s="162" t="s">
        <v>1757</v>
      </c>
      <c r="H3522" s="164"/>
      <c r="I3522" s="164"/>
      <c r="J3522" s="163">
        <f>ROUND(I3522*H3522,3)</f>
        <v>0</v>
      </c>
      <c r="K3522" s="165"/>
      <c r="L3522" s="34"/>
      <c r="M3522" s="166" t="s">
        <v>1</v>
      </c>
      <c r="N3522" s="167" t="s">
        <v>42</v>
      </c>
      <c r="O3522" s="59"/>
      <c r="P3522" s="168">
        <f>O3522*H3522</f>
        <v>0</v>
      </c>
      <c r="Q3522" s="168">
        <v>0</v>
      </c>
      <c r="R3522" s="168">
        <f>Q3522*H3522</f>
        <v>0</v>
      </c>
      <c r="S3522" s="168">
        <v>0</v>
      </c>
      <c r="T3522" s="169">
        <f>S3522*H3522</f>
        <v>0</v>
      </c>
      <c r="U3522" s="33"/>
      <c r="V3522" s="33"/>
      <c r="W3522" s="33"/>
      <c r="X3522" s="33"/>
      <c r="Y3522" s="33"/>
      <c r="Z3522" s="33"/>
      <c r="AA3522" s="33"/>
      <c r="AB3522" s="33"/>
      <c r="AC3522" s="33"/>
      <c r="AD3522" s="33"/>
      <c r="AE3522" s="33"/>
      <c r="AR3522" s="170" t="s">
        <v>241</v>
      </c>
      <c r="AT3522" s="170" t="s">
        <v>152</v>
      </c>
      <c r="AU3522" s="170" t="s">
        <v>157</v>
      </c>
      <c r="AY3522" s="18" t="s">
        <v>150</v>
      </c>
      <c r="BE3522" s="171">
        <f>IF(N3522="základná",J3522,0)</f>
        <v>0</v>
      </c>
      <c r="BF3522" s="171">
        <f>IF(N3522="znížená",J3522,0)</f>
        <v>0</v>
      </c>
      <c r="BG3522" s="171">
        <f>IF(N3522="zákl. prenesená",J3522,0)</f>
        <v>0</v>
      </c>
      <c r="BH3522" s="171">
        <f>IF(N3522="zníž. prenesená",J3522,0)</f>
        <v>0</v>
      </c>
      <c r="BI3522" s="171">
        <f>IF(N3522="nulová",J3522,0)</f>
        <v>0</v>
      </c>
      <c r="BJ3522" s="18" t="s">
        <v>157</v>
      </c>
      <c r="BK3522" s="172">
        <f>ROUND(I3522*H3522,3)</f>
        <v>0</v>
      </c>
      <c r="BL3522" s="18" t="s">
        <v>241</v>
      </c>
      <c r="BM3522" s="170" t="s">
        <v>4518</v>
      </c>
    </row>
    <row r="3523" spans="1:65" s="12" customFormat="1" ht="22.9" customHeight="1">
      <c r="B3523" s="145"/>
      <c r="D3523" s="146" t="s">
        <v>75</v>
      </c>
      <c r="E3523" s="156" t="s">
        <v>4006</v>
      </c>
      <c r="F3523" s="156" t="s">
        <v>4519</v>
      </c>
      <c r="I3523" s="148"/>
      <c r="J3523" s="157">
        <f>BK3523</f>
        <v>0</v>
      </c>
      <c r="L3523" s="145"/>
      <c r="M3523" s="150"/>
      <c r="N3523" s="151"/>
      <c r="O3523" s="151"/>
      <c r="P3523" s="152">
        <f>SUM(P3524:P3546)</f>
        <v>0</v>
      </c>
      <c r="Q3523" s="151"/>
      <c r="R3523" s="152">
        <f>SUM(R3524:R3546)</f>
        <v>5.8621157999999998</v>
      </c>
      <c r="S3523" s="151"/>
      <c r="T3523" s="153">
        <f>SUM(T3524:T3546)</f>
        <v>0</v>
      </c>
      <c r="AR3523" s="146" t="s">
        <v>81</v>
      </c>
      <c r="AT3523" s="154" t="s">
        <v>75</v>
      </c>
      <c r="AU3523" s="154" t="s">
        <v>81</v>
      </c>
      <c r="AY3523" s="146" t="s">
        <v>150</v>
      </c>
      <c r="BK3523" s="155">
        <f>SUM(BK3524:BK3546)</f>
        <v>0</v>
      </c>
    </row>
    <row r="3524" spans="1:65" s="2" customFormat="1" ht="16.5" customHeight="1">
      <c r="A3524" s="33"/>
      <c r="B3524" s="158"/>
      <c r="C3524" s="159" t="s">
        <v>4520</v>
      </c>
      <c r="D3524" s="159" t="s">
        <v>152</v>
      </c>
      <c r="E3524" s="160" t="s">
        <v>4521</v>
      </c>
      <c r="F3524" s="161" t="s">
        <v>4522</v>
      </c>
      <c r="G3524" s="162" t="s">
        <v>155</v>
      </c>
      <c r="H3524" s="163">
        <v>600.12</v>
      </c>
      <c r="I3524" s="164"/>
      <c r="J3524" s="163">
        <f>ROUND(I3524*H3524,3)</f>
        <v>0</v>
      </c>
      <c r="K3524" s="165"/>
      <c r="L3524" s="34"/>
      <c r="M3524" s="166" t="s">
        <v>1</v>
      </c>
      <c r="N3524" s="167" t="s">
        <v>42</v>
      </c>
      <c r="O3524" s="59"/>
      <c r="P3524" s="168">
        <f>O3524*H3524</f>
        <v>0</v>
      </c>
      <c r="Q3524" s="168">
        <v>4.1399999999999996E-3</v>
      </c>
      <c r="R3524" s="168">
        <f>Q3524*H3524</f>
        <v>2.4844967999999996</v>
      </c>
      <c r="S3524" s="168">
        <v>0</v>
      </c>
      <c r="T3524" s="169">
        <f>S3524*H3524</f>
        <v>0</v>
      </c>
      <c r="U3524" s="33"/>
      <c r="V3524" s="33"/>
      <c r="W3524" s="33"/>
      <c r="X3524" s="33"/>
      <c r="Y3524" s="33"/>
      <c r="Z3524" s="33"/>
      <c r="AA3524" s="33"/>
      <c r="AB3524" s="33"/>
      <c r="AC3524" s="33"/>
      <c r="AD3524" s="33"/>
      <c r="AE3524" s="33"/>
      <c r="AR3524" s="170" t="s">
        <v>156</v>
      </c>
      <c r="AT3524" s="170" t="s">
        <v>152</v>
      </c>
      <c r="AU3524" s="170" t="s">
        <v>157</v>
      </c>
      <c r="AY3524" s="18" t="s">
        <v>150</v>
      </c>
      <c r="BE3524" s="171">
        <f>IF(N3524="základná",J3524,0)</f>
        <v>0</v>
      </c>
      <c r="BF3524" s="171">
        <f>IF(N3524="znížená",J3524,0)</f>
        <v>0</v>
      </c>
      <c r="BG3524" s="171">
        <f>IF(N3524="zákl. prenesená",J3524,0)</f>
        <v>0</v>
      </c>
      <c r="BH3524" s="171">
        <f>IF(N3524="zníž. prenesená",J3524,0)</f>
        <v>0</v>
      </c>
      <c r="BI3524" s="171">
        <f>IF(N3524="nulová",J3524,0)</f>
        <v>0</v>
      </c>
      <c r="BJ3524" s="18" t="s">
        <v>157</v>
      </c>
      <c r="BK3524" s="172">
        <f>ROUND(I3524*H3524,3)</f>
        <v>0</v>
      </c>
      <c r="BL3524" s="18" t="s">
        <v>156</v>
      </c>
      <c r="BM3524" s="170" t="s">
        <v>4523</v>
      </c>
    </row>
    <row r="3525" spans="1:65" s="13" customFormat="1" ht="11.25">
      <c r="B3525" s="173"/>
      <c r="D3525" s="174" t="s">
        <v>167</v>
      </c>
      <c r="E3525" s="175" t="s">
        <v>1</v>
      </c>
      <c r="F3525" s="176" t="s">
        <v>1108</v>
      </c>
      <c r="H3525" s="175" t="s">
        <v>1</v>
      </c>
      <c r="I3525" s="177"/>
      <c r="L3525" s="173"/>
      <c r="M3525" s="178"/>
      <c r="N3525" s="179"/>
      <c r="O3525" s="179"/>
      <c r="P3525" s="179"/>
      <c r="Q3525" s="179"/>
      <c r="R3525" s="179"/>
      <c r="S3525" s="179"/>
      <c r="T3525" s="180"/>
      <c r="AT3525" s="175" t="s">
        <v>167</v>
      </c>
      <c r="AU3525" s="175" t="s">
        <v>157</v>
      </c>
      <c r="AV3525" s="13" t="s">
        <v>81</v>
      </c>
      <c r="AW3525" s="13" t="s">
        <v>30</v>
      </c>
      <c r="AX3525" s="13" t="s">
        <v>76</v>
      </c>
      <c r="AY3525" s="175" t="s">
        <v>150</v>
      </c>
    </row>
    <row r="3526" spans="1:65" s="13" customFormat="1" ht="11.25">
      <c r="B3526" s="173"/>
      <c r="D3526" s="174" t="s">
        <v>167</v>
      </c>
      <c r="E3526" s="175" t="s">
        <v>1</v>
      </c>
      <c r="F3526" s="176" t="s">
        <v>1109</v>
      </c>
      <c r="H3526" s="175" t="s">
        <v>1</v>
      </c>
      <c r="I3526" s="177"/>
      <c r="L3526" s="173"/>
      <c r="M3526" s="178"/>
      <c r="N3526" s="179"/>
      <c r="O3526" s="179"/>
      <c r="P3526" s="179"/>
      <c r="Q3526" s="179"/>
      <c r="R3526" s="179"/>
      <c r="S3526" s="179"/>
      <c r="T3526" s="180"/>
      <c r="AT3526" s="175" t="s">
        <v>167</v>
      </c>
      <c r="AU3526" s="175" t="s">
        <v>157</v>
      </c>
      <c r="AV3526" s="13" t="s">
        <v>81</v>
      </c>
      <c r="AW3526" s="13" t="s">
        <v>30</v>
      </c>
      <c r="AX3526" s="13" t="s">
        <v>76</v>
      </c>
      <c r="AY3526" s="175" t="s">
        <v>150</v>
      </c>
    </row>
    <row r="3527" spans="1:65" s="14" customFormat="1" ht="11.25">
      <c r="B3527" s="181"/>
      <c r="D3527" s="174" t="s">
        <v>167</v>
      </c>
      <c r="E3527" s="182" t="s">
        <v>1</v>
      </c>
      <c r="F3527" s="183" t="s">
        <v>1110</v>
      </c>
      <c r="H3527" s="184">
        <v>150.44999999999999</v>
      </c>
      <c r="I3527" s="185"/>
      <c r="L3527" s="181"/>
      <c r="M3527" s="186"/>
      <c r="N3527" s="187"/>
      <c r="O3527" s="187"/>
      <c r="P3527" s="187"/>
      <c r="Q3527" s="187"/>
      <c r="R3527" s="187"/>
      <c r="S3527" s="187"/>
      <c r="T3527" s="188"/>
      <c r="AT3527" s="182" t="s">
        <v>167</v>
      </c>
      <c r="AU3527" s="182" t="s">
        <v>157</v>
      </c>
      <c r="AV3527" s="14" t="s">
        <v>157</v>
      </c>
      <c r="AW3527" s="14" t="s">
        <v>30</v>
      </c>
      <c r="AX3527" s="14" t="s">
        <v>76</v>
      </c>
      <c r="AY3527" s="182" t="s">
        <v>150</v>
      </c>
    </row>
    <row r="3528" spans="1:65" s="13" customFormat="1" ht="11.25">
      <c r="B3528" s="173"/>
      <c r="D3528" s="174" t="s">
        <v>167</v>
      </c>
      <c r="E3528" s="175" t="s">
        <v>1</v>
      </c>
      <c r="F3528" s="176" t="s">
        <v>1111</v>
      </c>
      <c r="H3528" s="175" t="s">
        <v>1</v>
      </c>
      <c r="I3528" s="177"/>
      <c r="L3528" s="173"/>
      <c r="M3528" s="178"/>
      <c r="N3528" s="179"/>
      <c r="O3528" s="179"/>
      <c r="P3528" s="179"/>
      <c r="Q3528" s="179"/>
      <c r="R3528" s="179"/>
      <c r="S3528" s="179"/>
      <c r="T3528" s="180"/>
      <c r="AT3528" s="175" t="s">
        <v>167</v>
      </c>
      <c r="AU3528" s="175" t="s">
        <v>157</v>
      </c>
      <c r="AV3528" s="13" t="s">
        <v>81</v>
      </c>
      <c r="AW3528" s="13" t="s">
        <v>30</v>
      </c>
      <c r="AX3528" s="13" t="s">
        <v>76</v>
      </c>
      <c r="AY3528" s="175" t="s">
        <v>150</v>
      </c>
    </row>
    <row r="3529" spans="1:65" s="14" customFormat="1" ht="22.5">
      <c r="B3529" s="181"/>
      <c r="D3529" s="174" t="s">
        <v>167</v>
      </c>
      <c r="E3529" s="182" t="s">
        <v>1</v>
      </c>
      <c r="F3529" s="183" t="s">
        <v>1112</v>
      </c>
      <c r="H3529" s="184">
        <v>216.9</v>
      </c>
      <c r="I3529" s="185"/>
      <c r="L3529" s="181"/>
      <c r="M3529" s="186"/>
      <c r="N3529" s="187"/>
      <c r="O3529" s="187"/>
      <c r="P3529" s="187"/>
      <c r="Q3529" s="187"/>
      <c r="R3529" s="187"/>
      <c r="S3529" s="187"/>
      <c r="T3529" s="188"/>
      <c r="AT3529" s="182" t="s">
        <v>167</v>
      </c>
      <c r="AU3529" s="182" t="s">
        <v>157</v>
      </c>
      <c r="AV3529" s="14" t="s">
        <v>157</v>
      </c>
      <c r="AW3529" s="14" t="s">
        <v>30</v>
      </c>
      <c r="AX3529" s="14" t="s">
        <v>76</v>
      </c>
      <c r="AY3529" s="182" t="s">
        <v>150</v>
      </c>
    </row>
    <row r="3530" spans="1:65" s="16" customFormat="1" ht="11.25">
      <c r="B3530" s="197"/>
      <c r="D3530" s="174" t="s">
        <v>167</v>
      </c>
      <c r="E3530" s="198" t="s">
        <v>1</v>
      </c>
      <c r="F3530" s="199" t="s">
        <v>299</v>
      </c>
      <c r="H3530" s="200">
        <v>367.35</v>
      </c>
      <c r="I3530" s="201"/>
      <c r="L3530" s="197"/>
      <c r="M3530" s="202"/>
      <c r="N3530" s="203"/>
      <c r="O3530" s="203"/>
      <c r="P3530" s="203"/>
      <c r="Q3530" s="203"/>
      <c r="R3530" s="203"/>
      <c r="S3530" s="203"/>
      <c r="T3530" s="204"/>
      <c r="AT3530" s="198" t="s">
        <v>167</v>
      </c>
      <c r="AU3530" s="198" t="s">
        <v>157</v>
      </c>
      <c r="AV3530" s="16" t="s">
        <v>162</v>
      </c>
      <c r="AW3530" s="16" t="s">
        <v>30</v>
      </c>
      <c r="AX3530" s="16" t="s">
        <v>76</v>
      </c>
      <c r="AY3530" s="198" t="s">
        <v>150</v>
      </c>
    </row>
    <row r="3531" spans="1:65" s="13" customFormat="1" ht="11.25">
      <c r="B3531" s="173"/>
      <c r="D3531" s="174" t="s">
        <v>167</v>
      </c>
      <c r="E3531" s="175" t="s">
        <v>1</v>
      </c>
      <c r="F3531" s="176" t="s">
        <v>1089</v>
      </c>
      <c r="H3531" s="175" t="s">
        <v>1</v>
      </c>
      <c r="I3531" s="177"/>
      <c r="L3531" s="173"/>
      <c r="M3531" s="178"/>
      <c r="N3531" s="179"/>
      <c r="O3531" s="179"/>
      <c r="P3531" s="179"/>
      <c r="Q3531" s="179"/>
      <c r="R3531" s="179"/>
      <c r="S3531" s="179"/>
      <c r="T3531" s="180"/>
      <c r="AT3531" s="175" t="s">
        <v>167</v>
      </c>
      <c r="AU3531" s="175" t="s">
        <v>157</v>
      </c>
      <c r="AV3531" s="13" t="s">
        <v>81</v>
      </c>
      <c r="AW3531" s="13" t="s">
        <v>30</v>
      </c>
      <c r="AX3531" s="13" t="s">
        <v>76</v>
      </c>
      <c r="AY3531" s="175" t="s">
        <v>150</v>
      </c>
    </row>
    <row r="3532" spans="1:65" s="13" customFormat="1" ht="11.25">
      <c r="B3532" s="173"/>
      <c r="D3532" s="174" t="s">
        <v>167</v>
      </c>
      <c r="E3532" s="175" t="s">
        <v>1</v>
      </c>
      <c r="F3532" s="176" t="s">
        <v>309</v>
      </c>
      <c r="H3532" s="175" t="s">
        <v>1</v>
      </c>
      <c r="I3532" s="177"/>
      <c r="L3532" s="173"/>
      <c r="M3532" s="178"/>
      <c r="N3532" s="179"/>
      <c r="O3532" s="179"/>
      <c r="P3532" s="179"/>
      <c r="Q3532" s="179"/>
      <c r="R3532" s="179"/>
      <c r="S3532" s="179"/>
      <c r="T3532" s="180"/>
      <c r="AT3532" s="175" t="s">
        <v>167</v>
      </c>
      <c r="AU3532" s="175" t="s">
        <v>157</v>
      </c>
      <c r="AV3532" s="13" t="s">
        <v>81</v>
      </c>
      <c r="AW3532" s="13" t="s">
        <v>30</v>
      </c>
      <c r="AX3532" s="13" t="s">
        <v>76</v>
      </c>
      <c r="AY3532" s="175" t="s">
        <v>150</v>
      </c>
    </row>
    <row r="3533" spans="1:65" s="14" customFormat="1" ht="22.5">
      <c r="B3533" s="181"/>
      <c r="D3533" s="174" t="s">
        <v>167</v>
      </c>
      <c r="E3533" s="182" t="s">
        <v>1</v>
      </c>
      <c r="F3533" s="183" t="s">
        <v>1090</v>
      </c>
      <c r="H3533" s="184">
        <v>232.77</v>
      </c>
      <c r="I3533" s="185"/>
      <c r="L3533" s="181"/>
      <c r="M3533" s="186"/>
      <c r="N3533" s="187"/>
      <c r="O3533" s="187"/>
      <c r="P3533" s="187"/>
      <c r="Q3533" s="187"/>
      <c r="R3533" s="187"/>
      <c r="S3533" s="187"/>
      <c r="T3533" s="188"/>
      <c r="AT3533" s="182" t="s">
        <v>167</v>
      </c>
      <c r="AU3533" s="182" t="s">
        <v>157</v>
      </c>
      <c r="AV3533" s="14" t="s">
        <v>157</v>
      </c>
      <c r="AW3533" s="14" t="s">
        <v>30</v>
      </c>
      <c r="AX3533" s="14" t="s">
        <v>76</v>
      </c>
      <c r="AY3533" s="182" t="s">
        <v>150</v>
      </c>
    </row>
    <row r="3534" spans="1:65" s="15" customFormat="1" ht="11.25">
      <c r="B3534" s="189"/>
      <c r="D3534" s="174" t="s">
        <v>167</v>
      </c>
      <c r="E3534" s="190" t="s">
        <v>1</v>
      </c>
      <c r="F3534" s="191" t="s">
        <v>173</v>
      </c>
      <c r="H3534" s="192">
        <v>600.12</v>
      </c>
      <c r="I3534" s="193"/>
      <c r="L3534" s="189"/>
      <c r="M3534" s="194"/>
      <c r="N3534" s="195"/>
      <c r="O3534" s="195"/>
      <c r="P3534" s="195"/>
      <c r="Q3534" s="195"/>
      <c r="R3534" s="195"/>
      <c r="S3534" s="195"/>
      <c r="T3534" s="196"/>
      <c r="AT3534" s="190" t="s">
        <v>167</v>
      </c>
      <c r="AU3534" s="190" t="s">
        <v>157</v>
      </c>
      <c r="AV3534" s="15" t="s">
        <v>156</v>
      </c>
      <c r="AW3534" s="15" t="s">
        <v>30</v>
      </c>
      <c r="AX3534" s="15" t="s">
        <v>81</v>
      </c>
      <c r="AY3534" s="190" t="s">
        <v>150</v>
      </c>
    </row>
    <row r="3535" spans="1:65" s="2" customFormat="1" ht="16.5" customHeight="1">
      <c r="A3535" s="33"/>
      <c r="B3535" s="158"/>
      <c r="C3535" s="159" t="s">
        <v>4524</v>
      </c>
      <c r="D3535" s="159" t="s">
        <v>152</v>
      </c>
      <c r="E3535" s="160" t="s">
        <v>4525</v>
      </c>
      <c r="F3535" s="161" t="s">
        <v>4526</v>
      </c>
      <c r="G3535" s="162" t="s">
        <v>155</v>
      </c>
      <c r="H3535" s="163">
        <v>815.85</v>
      </c>
      <c r="I3535" s="164"/>
      <c r="J3535" s="163">
        <f>ROUND(I3535*H3535,3)</f>
        <v>0</v>
      </c>
      <c r="K3535" s="165"/>
      <c r="L3535" s="34"/>
      <c r="M3535" s="166" t="s">
        <v>1</v>
      </c>
      <c r="N3535" s="167" t="s">
        <v>42</v>
      </c>
      <c r="O3535" s="59"/>
      <c r="P3535" s="168">
        <f>O3535*H3535</f>
        <v>0</v>
      </c>
      <c r="Q3535" s="168">
        <v>4.1399999999999996E-3</v>
      </c>
      <c r="R3535" s="168">
        <f>Q3535*H3535</f>
        <v>3.3776189999999997</v>
      </c>
      <c r="S3535" s="168">
        <v>0</v>
      </c>
      <c r="T3535" s="169">
        <f>S3535*H3535</f>
        <v>0</v>
      </c>
      <c r="U3535" s="33"/>
      <c r="V3535" s="33"/>
      <c r="W3535" s="33"/>
      <c r="X3535" s="33"/>
      <c r="Y3535" s="33"/>
      <c r="Z3535" s="33"/>
      <c r="AA3535" s="33"/>
      <c r="AB3535" s="33"/>
      <c r="AC3535" s="33"/>
      <c r="AD3535" s="33"/>
      <c r="AE3535" s="33"/>
      <c r="AR3535" s="170" t="s">
        <v>156</v>
      </c>
      <c r="AT3535" s="170" t="s">
        <v>152</v>
      </c>
      <c r="AU3535" s="170" t="s">
        <v>157</v>
      </c>
      <c r="AY3535" s="18" t="s">
        <v>150</v>
      </c>
      <c r="BE3535" s="171">
        <f>IF(N3535="základná",J3535,0)</f>
        <v>0</v>
      </c>
      <c r="BF3535" s="171">
        <f>IF(N3535="znížená",J3535,0)</f>
        <v>0</v>
      </c>
      <c r="BG3535" s="171">
        <f>IF(N3535="zákl. prenesená",J3535,0)</f>
        <v>0</v>
      </c>
      <c r="BH3535" s="171">
        <f>IF(N3535="zníž. prenesená",J3535,0)</f>
        <v>0</v>
      </c>
      <c r="BI3535" s="171">
        <f>IF(N3535="nulová",J3535,0)</f>
        <v>0</v>
      </c>
      <c r="BJ3535" s="18" t="s">
        <v>157</v>
      </c>
      <c r="BK3535" s="172">
        <f>ROUND(I3535*H3535,3)</f>
        <v>0</v>
      </c>
      <c r="BL3535" s="18" t="s">
        <v>156</v>
      </c>
      <c r="BM3535" s="170" t="s">
        <v>4527</v>
      </c>
    </row>
    <row r="3536" spans="1:65" s="13" customFormat="1" ht="11.25">
      <c r="B3536" s="173"/>
      <c r="D3536" s="174" t="s">
        <v>167</v>
      </c>
      <c r="E3536" s="175" t="s">
        <v>1</v>
      </c>
      <c r="F3536" s="176" t="s">
        <v>1113</v>
      </c>
      <c r="H3536" s="175" t="s">
        <v>1</v>
      </c>
      <c r="I3536" s="177"/>
      <c r="L3536" s="173"/>
      <c r="M3536" s="178"/>
      <c r="N3536" s="179"/>
      <c r="O3536" s="179"/>
      <c r="P3536" s="179"/>
      <c r="Q3536" s="179"/>
      <c r="R3536" s="179"/>
      <c r="S3536" s="179"/>
      <c r="T3536" s="180"/>
      <c r="AT3536" s="175" t="s">
        <v>167</v>
      </c>
      <c r="AU3536" s="175" t="s">
        <v>157</v>
      </c>
      <c r="AV3536" s="13" t="s">
        <v>81</v>
      </c>
      <c r="AW3536" s="13" t="s">
        <v>30</v>
      </c>
      <c r="AX3536" s="13" t="s">
        <v>76</v>
      </c>
      <c r="AY3536" s="175" t="s">
        <v>150</v>
      </c>
    </row>
    <row r="3537" spans="1:65" s="13" customFormat="1" ht="11.25">
      <c r="B3537" s="173"/>
      <c r="D3537" s="174" t="s">
        <v>167</v>
      </c>
      <c r="E3537" s="175" t="s">
        <v>1</v>
      </c>
      <c r="F3537" s="176" t="s">
        <v>1109</v>
      </c>
      <c r="H3537" s="175" t="s">
        <v>1</v>
      </c>
      <c r="I3537" s="177"/>
      <c r="L3537" s="173"/>
      <c r="M3537" s="178"/>
      <c r="N3537" s="179"/>
      <c r="O3537" s="179"/>
      <c r="P3537" s="179"/>
      <c r="Q3537" s="179"/>
      <c r="R3537" s="179"/>
      <c r="S3537" s="179"/>
      <c r="T3537" s="180"/>
      <c r="AT3537" s="175" t="s">
        <v>167</v>
      </c>
      <c r="AU3537" s="175" t="s">
        <v>157</v>
      </c>
      <c r="AV3537" s="13" t="s">
        <v>81</v>
      </c>
      <c r="AW3537" s="13" t="s">
        <v>30</v>
      </c>
      <c r="AX3537" s="13" t="s">
        <v>76</v>
      </c>
      <c r="AY3537" s="175" t="s">
        <v>150</v>
      </c>
    </row>
    <row r="3538" spans="1:65" s="14" customFormat="1" ht="22.5">
      <c r="B3538" s="181"/>
      <c r="D3538" s="174" t="s">
        <v>167</v>
      </c>
      <c r="E3538" s="182" t="s">
        <v>1</v>
      </c>
      <c r="F3538" s="183" t="s">
        <v>4528</v>
      </c>
      <c r="H3538" s="184">
        <v>238.84</v>
      </c>
      <c r="I3538" s="185"/>
      <c r="L3538" s="181"/>
      <c r="M3538" s="186"/>
      <c r="N3538" s="187"/>
      <c r="O3538" s="187"/>
      <c r="P3538" s="187"/>
      <c r="Q3538" s="187"/>
      <c r="R3538" s="187"/>
      <c r="S3538" s="187"/>
      <c r="T3538" s="188"/>
      <c r="AT3538" s="182" t="s">
        <v>167</v>
      </c>
      <c r="AU3538" s="182" t="s">
        <v>157</v>
      </c>
      <c r="AV3538" s="14" t="s">
        <v>157</v>
      </c>
      <c r="AW3538" s="14" t="s">
        <v>30</v>
      </c>
      <c r="AX3538" s="14" t="s">
        <v>76</v>
      </c>
      <c r="AY3538" s="182" t="s">
        <v>150</v>
      </c>
    </row>
    <row r="3539" spans="1:65" s="13" customFormat="1" ht="11.25">
      <c r="B3539" s="173"/>
      <c r="D3539" s="174" t="s">
        <v>167</v>
      </c>
      <c r="E3539" s="175" t="s">
        <v>1</v>
      </c>
      <c r="F3539" s="176" t="s">
        <v>1111</v>
      </c>
      <c r="H3539" s="175" t="s">
        <v>1</v>
      </c>
      <c r="I3539" s="177"/>
      <c r="L3539" s="173"/>
      <c r="M3539" s="178"/>
      <c r="N3539" s="179"/>
      <c r="O3539" s="179"/>
      <c r="P3539" s="179"/>
      <c r="Q3539" s="179"/>
      <c r="R3539" s="179"/>
      <c r="S3539" s="179"/>
      <c r="T3539" s="180"/>
      <c r="AT3539" s="175" t="s">
        <v>167</v>
      </c>
      <c r="AU3539" s="175" t="s">
        <v>157</v>
      </c>
      <c r="AV3539" s="13" t="s">
        <v>81</v>
      </c>
      <c r="AW3539" s="13" t="s">
        <v>30</v>
      </c>
      <c r="AX3539" s="13" t="s">
        <v>76</v>
      </c>
      <c r="AY3539" s="175" t="s">
        <v>150</v>
      </c>
    </row>
    <row r="3540" spans="1:65" s="14" customFormat="1" ht="22.5">
      <c r="B3540" s="181"/>
      <c r="D3540" s="174" t="s">
        <v>167</v>
      </c>
      <c r="E3540" s="182" t="s">
        <v>1</v>
      </c>
      <c r="F3540" s="183" t="s">
        <v>4529</v>
      </c>
      <c r="H3540" s="184">
        <v>285.54000000000002</v>
      </c>
      <c r="I3540" s="185"/>
      <c r="L3540" s="181"/>
      <c r="M3540" s="186"/>
      <c r="N3540" s="187"/>
      <c r="O3540" s="187"/>
      <c r="P3540" s="187"/>
      <c r="Q3540" s="187"/>
      <c r="R3540" s="187"/>
      <c r="S3540" s="187"/>
      <c r="T3540" s="188"/>
      <c r="AT3540" s="182" t="s">
        <v>167</v>
      </c>
      <c r="AU3540" s="182" t="s">
        <v>157</v>
      </c>
      <c r="AV3540" s="14" t="s">
        <v>157</v>
      </c>
      <c r="AW3540" s="14" t="s">
        <v>30</v>
      </c>
      <c r="AX3540" s="14" t="s">
        <v>76</v>
      </c>
      <c r="AY3540" s="182" t="s">
        <v>150</v>
      </c>
    </row>
    <row r="3541" spans="1:65" s="16" customFormat="1" ht="11.25">
      <c r="B3541" s="197"/>
      <c r="D3541" s="174" t="s">
        <v>167</v>
      </c>
      <c r="E3541" s="198" t="s">
        <v>1</v>
      </c>
      <c r="F3541" s="199" t="s">
        <v>299</v>
      </c>
      <c r="H3541" s="200">
        <v>524.38</v>
      </c>
      <c r="I3541" s="201"/>
      <c r="L3541" s="197"/>
      <c r="M3541" s="202"/>
      <c r="N3541" s="203"/>
      <c r="O3541" s="203"/>
      <c r="P3541" s="203"/>
      <c r="Q3541" s="203"/>
      <c r="R3541" s="203"/>
      <c r="S3541" s="203"/>
      <c r="T3541" s="204"/>
      <c r="AT3541" s="198" t="s">
        <v>167</v>
      </c>
      <c r="AU3541" s="198" t="s">
        <v>157</v>
      </c>
      <c r="AV3541" s="16" t="s">
        <v>162</v>
      </c>
      <c r="AW3541" s="16" t="s">
        <v>30</v>
      </c>
      <c r="AX3541" s="16" t="s">
        <v>76</v>
      </c>
      <c r="AY3541" s="198" t="s">
        <v>150</v>
      </c>
    </row>
    <row r="3542" spans="1:65" s="13" customFormat="1" ht="11.25">
      <c r="B3542" s="173"/>
      <c r="D3542" s="174" t="s">
        <v>167</v>
      </c>
      <c r="E3542" s="175" t="s">
        <v>1</v>
      </c>
      <c r="F3542" s="176" t="s">
        <v>1091</v>
      </c>
      <c r="H3542" s="175" t="s">
        <v>1</v>
      </c>
      <c r="I3542" s="177"/>
      <c r="L3542" s="173"/>
      <c r="M3542" s="178"/>
      <c r="N3542" s="179"/>
      <c r="O3542" s="179"/>
      <c r="P3542" s="179"/>
      <c r="Q3542" s="179"/>
      <c r="R3542" s="179"/>
      <c r="S3542" s="179"/>
      <c r="T3542" s="180"/>
      <c r="AT3542" s="175" t="s">
        <v>167</v>
      </c>
      <c r="AU3542" s="175" t="s">
        <v>157</v>
      </c>
      <c r="AV3542" s="13" t="s">
        <v>81</v>
      </c>
      <c r="AW3542" s="13" t="s">
        <v>30</v>
      </c>
      <c r="AX3542" s="13" t="s">
        <v>76</v>
      </c>
      <c r="AY3542" s="175" t="s">
        <v>150</v>
      </c>
    </row>
    <row r="3543" spans="1:65" s="13" customFormat="1" ht="11.25">
      <c r="B3543" s="173"/>
      <c r="D3543" s="174" t="s">
        <v>167</v>
      </c>
      <c r="E3543" s="175" t="s">
        <v>1</v>
      </c>
      <c r="F3543" s="176" t="s">
        <v>309</v>
      </c>
      <c r="H3543" s="175" t="s">
        <v>1</v>
      </c>
      <c r="I3543" s="177"/>
      <c r="L3543" s="173"/>
      <c r="M3543" s="178"/>
      <c r="N3543" s="179"/>
      <c r="O3543" s="179"/>
      <c r="P3543" s="179"/>
      <c r="Q3543" s="179"/>
      <c r="R3543" s="179"/>
      <c r="S3543" s="179"/>
      <c r="T3543" s="180"/>
      <c r="AT3543" s="175" t="s">
        <v>167</v>
      </c>
      <c r="AU3543" s="175" t="s">
        <v>157</v>
      </c>
      <c r="AV3543" s="13" t="s">
        <v>81</v>
      </c>
      <c r="AW3543" s="13" t="s">
        <v>30</v>
      </c>
      <c r="AX3543" s="13" t="s">
        <v>76</v>
      </c>
      <c r="AY3543" s="175" t="s">
        <v>150</v>
      </c>
    </row>
    <row r="3544" spans="1:65" s="14" customFormat="1" ht="22.5">
      <c r="B3544" s="181"/>
      <c r="D3544" s="174" t="s">
        <v>167</v>
      </c>
      <c r="E3544" s="182" t="s">
        <v>1</v>
      </c>
      <c r="F3544" s="183" t="s">
        <v>1092</v>
      </c>
      <c r="H3544" s="184">
        <v>291.47000000000003</v>
      </c>
      <c r="I3544" s="185"/>
      <c r="L3544" s="181"/>
      <c r="M3544" s="186"/>
      <c r="N3544" s="187"/>
      <c r="O3544" s="187"/>
      <c r="P3544" s="187"/>
      <c r="Q3544" s="187"/>
      <c r="R3544" s="187"/>
      <c r="S3544" s="187"/>
      <c r="T3544" s="188"/>
      <c r="AT3544" s="182" t="s">
        <v>167</v>
      </c>
      <c r="AU3544" s="182" t="s">
        <v>157</v>
      </c>
      <c r="AV3544" s="14" t="s">
        <v>157</v>
      </c>
      <c r="AW3544" s="14" t="s">
        <v>30</v>
      </c>
      <c r="AX3544" s="14" t="s">
        <v>76</v>
      </c>
      <c r="AY3544" s="182" t="s">
        <v>150</v>
      </c>
    </row>
    <row r="3545" spans="1:65" s="15" customFormat="1" ht="11.25">
      <c r="B3545" s="189"/>
      <c r="D3545" s="174" t="s">
        <v>167</v>
      </c>
      <c r="E3545" s="190" t="s">
        <v>1</v>
      </c>
      <c r="F3545" s="191" t="s">
        <v>173</v>
      </c>
      <c r="H3545" s="192">
        <v>815.85</v>
      </c>
      <c r="I3545" s="193"/>
      <c r="L3545" s="189"/>
      <c r="M3545" s="194"/>
      <c r="N3545" s="195"/>
      <c r="O3545" s="195"/>
      <c r="P3545" s="195"/>
      <c r="Q3545" s="195"/>
      <c r="R3545" s="195"/>
      <c r="S3545" s="195"/>
      <c r="T3545" s="196"/>
      <c r="AT3545" s="190" t="s">
        <v>167</v>
      </c>
      <c r="AU3545" s="190" t="s">
        <v>157</v>
      </c>
      <c r="AV3545" s="15" t="s">
        <v>156</v>
      </c>
      <c r="AW3545" s="15" t="s">
        <v>30</v>
      </c>
      <c r="AX3545" s="15" t="s">
        <v>81</v>
      </c>
      <c r="AY3545" s="190" t="s">
        <v>150</v>
      </c>
    </row>
    <row r="3546" spans="1:65" s="2" customFormat="1" ht="24" customHeight="1">
      <c r="A3546" s="33"/>
      <c r="B3546" s="158"/>
      <c r="C3546" s="159" t="s">
        <v>4530</v>
      </c>
      <c r="D3546" s="159" t="s">
        <v>152</v>
      </c>
      <c r="E3546" s="160" t="s">
        <v>4531</v>
      </c>
      <c r="F3546" s="161" t="s">
        <v>4532</v>
      </c>
      <c r="G3546" s="162" t="s">
        <v>1757</v>
      </c>
      <c r="H3546" s="164"/>
      <c r="I3546" s="164"/>
      <c r="J3546" s="163">
        <f>ROUND(I3546*H3546,3)</f>
        <v>0</v>
      </c>
      <c r="K3546" s="165"/>
      <c r="L3546" s="34"/>
      <c r="M3546" s="166" t="s">
        <v>1</v>
      </c>
      <c r="N3546" s="167" t="s">
        <v>42</v>
      </c>
      <c r="O3546" s="59"/>
      <c r="P3546" s="168">
        <f>O3546*H3546</f>
        <v>0</v>
      </c>
      <c r="Q3546" s="168">
        <v>0</v>
      </c>
      <c r="R3546" s="168">
        <f>Q3546*H3546</f>
        <v>0</v>
      </c>
      <c r="S3546" s="168">
        <v>0</v>
      </c>
      <c r="T3546" s="169">
        <f>S3546*H3546</f>
        <v>0</v>
      </c>
      <c r="U3546" s="33"/>
      <c r="V3546" s="33"/>
      <c r="W3546" s="33"/>
      <c r="X3546" s="33"/>
      <c r="Y3546" s="33"/>
      <c r="Z3546" s="33"/>
      <c r="AA3546" s="33"/>
      <c r="AB3546" s="33"/>
      <c r="AC3546" s="33"/>
      <c r="AD3546" s="33"/>
      <c r="AE3546" s="33"/>
      <c r="AR3546" s="170" t="s">
        <v>156</v>
      </c>
      <c r="AT3546" s="170" t="s">
        <v>152</v>
      </c>
      <c r="AU3546" s="170" t="s">
        <v>157</v>
      </c>
      <c r="AY3546" s="18" t="s">
        <v>150</v>
      </c>
      <c r="BE3546" s="171">
        <f>IF(N3546="základná",J3546,0)</f>
        <v>0</v>
      </c>
      <c r="BF3546" s="171">
        <f>IF(N3546="znížená",J3546,0)</f>
        <v>0</v>
      </c>
      <c r="BG3546" s="171">
        <f>IF(N3546="zákl. prenesená",J3546,0)</f>
        <v>0</v>
      </c>
      <c r="BH3546" s="171">
        <f>IF(N3546="zníž. prenesená",J3546,0)</f>
        <v>0</v>
      </c>
      <c r="BI3546" s="171">
        <f>IF(N3546="nulová",J3546,0)</f>
        <v>0</v>
      </c>
      <c r="BJ3546" s="18" t="s">
        <v>157</v>
      </c>
      <c r="BK3546" s="172">
        <f>ROUND(I3546*H3546,3)</f>
        <v>0</v>
      </c>
      <c r="BL3546" s="18" t="s">
        <v>156</v>
      </c>
      <c r="BM3546" s="170" t="s">
        <v>4533</v>
      </c>
    </row>
    <row r="3547" spans="1:65" s="12" customFormat="1" ht="22.9" customHeight="1">
      <c r="B3547" s="145"/>
      <c r="D3547" s="146" t="s">
        <v>75</v>
      </c>
      <c r="E3547" s="156" t="s">
        <v>4023</v>
      </c>
      <c r="F3547" s="156" t="s">
        <v>4534</v>
      </c>
      <c r="I3547" s="148"/>
      <c r="J3547" s="157">
        <f>BK3547</f>
        <v>0</v>
      </c>
      <c r="L3547" s="145"/>
      <c r="M3547" s="150"/>
      <c r="N3547" s="151"/>
      <c r="O3547" s="151"/>
      <c r="P3547" s="152">
        <f>SUM(P3548:P3718)</f>
        <v>0</v>
      </c>
      <c r="Q3547" s="151"/>
      <c r="R3547" s="152">
        <f>SUM(R3548:R3718)</f>
        <v>17.276589000000001</v>
      </c>
      <c r="S3547" s="151"/>
      <c r="T3547" s="153">
        <f>SUM(T3548:T3718)</f>
        <v>0</v>
      </c>
      <c r="AR3547" s="146" t="s">
        <v>157</v>
      </c>
      <c r="AT3547" s="154" t="s">
        <v>75</v>
      </c>
      <c r="AU3547" s="154" t="s">
        <v>81</v>
      </c>
      <c r="AY3547" s="146" t="s">
        <v>150</v>
      </c>
      <c r="BK3547" s="155">
        <f>SUM(BK3548:BK3718)</f>
        <v>0</v>
      </c>
    </row>
    <row r="3548" spans="1:65" s="2" customFormat="1" ht="36" customHeight="1">
      <c r="A3548" s="33"/>
      <c r="B3548" s="158"/>
      <c r="C3548" s="159" t="s">
        <v>4535</v>
      </c>
      <c r="D3548" s="159" t="s">
        <v>152</v>
      </c>
      <c r="E3548" s="160" t="s">
        <v>4536</v>
      </c>
      <c r="F3548" s="161" t="s">
        <v>4537</v>
      </c>
      <c r="G3548" s="162" t="s">
        <v>155</v>
      </c>
      <c r="H3548" s="163">
        <v>685.03499999999997</v>
      </c>
      <c r="I3548" s="164"/>
      <c r="J3548" s="163">
        <f>ROUND(I3548*H3548,3)</f>
        <v>0</v>
      </c>
      <c r="K3548" s="165"/>
      <c r="L3548" s="34"/>
      <c r="M3548" s="166" t="s">
        <v>1</v>
      </c>
      <c r="N3548" s="167" t="s">
        <v>42</v>
      </c>
      <c r="O3548" s="59"/>
      <c r="P3548" s="168">
        <f>O3548*H3548</f>
        <v>0</v>
      </c>
      <c r="Q3548" s="168">
        <v>3.8E-3</v>
      </c>
      <c r="R3548" s="168">
        <f>Q3548*H3548</f>
        <v>2.6031329999999997</v>
      </c>
      <c r="S3548" s="168">
        <v>0</v>
      </c>
      <c r="T3548" s="169">
        <f>S3548*H3548</f>
        <v>0</v>
      </c>
      <c r="U3548" s="33"/>
      <c r="V3548" s="33"/>
      <c r="W3548" s="33"/>
      <c r="X3548" s="33"/>
      <c r="Y3548" s="33"/>
      <c r="Z3548" s="33"/>
      <c r="AA3548" s="33"/>
      <c r="AB3548" s="33"/>
      <c r="AC3548" s="33"/>
      <c r="AD3548" s="33"/>
      <c r="AE3548" s="33"/>
      <c r="AR3548" s="170" t="s">
        <v>241</v>
      </c>
      <c r="AT3548" s="170" t="s">
        <v>152</v>
      </c>
      <c r="AU3548" s="170" t="s">
        <v>157</v>
      </c>
      <c r="AY3548" s="18" t="s">
        <v>150</v>
      </c>
      <c r="BE3548" s="171">
        <f>IF(N3548="základná",J3548,0)</f>
        <v>0</v>
      </c>
      <c r="BF3548" s="171">
        <f>IF(N3548="znížená",J3548,0)</f>
        <v>0</v>
      </c>
      <c r="BG3548" s="171">
        <f>IF(N3548="zákl. prenesená",J3548,0)</f>
        <v>0</v>
      </c>
      <c r="BH3548" s="171">
        <f>IF(N3548="zníž. prenesená",J3548,0)</f>
        <v>0</v>
      </c>
      <c r="BI3548" s="171">
        <f>IF(N3548="nulová",J3548,0)</f>
        <v>0</v>
      </c>
      <c r="BJ3548" s="18" t="s">
        <v>157</v>
      </c>
      <c r="BK3548" s="172">
        <f>ROUND(I3548*H3548,3)</f>
        <v>0</v>
      </c>
      <c r="BL3548" s="18" t="s">
        <v>241</v>
      </c>
      <c r="BM3548" s="170" t="s">
        <v>4538</v>
      </c>
    </row>
    <row r="3549" spans="1:65" s="13" customFormat="1" ht="11.25">
      <c r="B3549" s="173"/>
      <c r="D3549" s="174" t="s">
        <v>167</v>
      </c>
      <c r="E3549" s="175" t="s">
        <v>1</v>
      </c>
      <c r="F3549" s="176" t="s">
        <v>212</v>
      </c>
      <c r="H3549" s="175" t="s">
        <v>1</v>
      </c>
      <c r="I3549" s="177"/>
      <c r="L3549" s="173"/>
      <c r="M3549" s="178"/>
      <c r="N3549" s="179"/>
      <c r="O3549" s="179"/>
      <c r="P3549" s="179"/>
      <c r="Q3549" s="179"/>
      <c r="R3549" s="179"/>
      <c r="S3549" s="179"/>
      <c r="T3549" s="180"/>
      <c r="AT3549" s="175" t="s">
        <v>167</v>
      </c>
      <c r="AU3549" s="175" t="s">
        <v>157</v>
      </c>
      <c r="AV3549" s="13" t="s">
        <v>81</v>
      </c>
      <c r="AW3549" s="13" t="s">
        <v>30</v>
      </c>
      <c r="AX3549" s="13" t="s">
        <v>76</v>
      </c>
      <c r="AY3549" s="175" t="s">
        <v>150</v>
      </c>
    </row>
    <row r="3550" spans="1:65" s="13" customFormat="1" ht="11.25">
      <c r="B3550" s="173"/>
      <c r="D3550" s="174" t="s">
        <v>167</v>
      </c>
      <c r="E3550" s="175" t="s">
        <v>1</v>
      </c>
      <c r="F3550" s="176" t="s">
        <v>848</v>
      </c>
      <c r="H3550" s="175" t="s">
        <v>1</v>
      </c>
      <c r="I3550" s="177"/>
      <c r="L3550" s="173"/>
      <c r="M3550" s="178"/>
      <c r="N3550" s="179"/>
      <c r="O3550" s="179"/>
      <c r="P3550" s="179"/>
      <c r="Q3550" s="179"/>
      <c r="R3550" s="179"/>
      <c r="S3550" s="179"/>
      <c r="T3550" s="180"/>
      <c r="AT3550" s="175" t="s">
        <v>167</v>
      </c>
      <c r="AU3550" s="175" t="s">
        <v>157</v>
      </c>
      <c r="AV3550" s="13" t="s">
        <v>81</v>
      </c>
      <c r="AW3550" s="13" t="s">
        <v>30</v>
      </c>
      <c r="AX3550" s="13" t="s">
        <v>76</v>
      </c>
      <c r="AY3550" s="175" t="s">
        <v>150</v>
      </c>
    </row>
    <row r="3551" spans="1:65" s="14" customFormat="1" ht="11.25">
      <c r="B3551" s="181"/>
      <c r="D3551" s="174" t="s">
        <v>167</v>
      </c>
      <c r="E3551" s="182" t="s">
        <v>1</v>
      </c>
      <c r="F3551" s="183" t="s">
        <v>849</v>
      </c>
      <c r="H3551" s="184">
        <v>19.559999999999999</v>
      </c>
      <c r="I3551" s="185"/>
      <c r="L3551" s="181"/>
      <c r="M3551" s="186"/>
      <c r="N3551" s="187"/>
      <c r="O3551" s="187"/>
      <c r="P3551" s="187"/>
      <c r="Q3551" s="187"/>
      <c r="R3551" s="187"/>
      <c r="S3551" s="187"/>
      <c r="T3551" s="188"/>
      <c r="AT3551" s="182" t="s">
        <v>167</v>
      </c>
      <c r="AU3551" s="182" t="s">
        <v>157</v>
      </c>
      <c r="AV3551" s="14" t="s">
        <v>157</v>
      </c>
      <c r="AW3551" s="14" t="s">
        <v>30</v>
      </c>
      <c r="AX3551" s="14" t="s">
        <v>76</v>
      </c>
      <c r="AY3551" s="182" t="s">
        <v>150</v>
      </c>
    </row>
    <row r="3552" spans="1:65" s="14" customFormat="1" ht="11.25">
      <c r="B3552" s="181"/>
      <c r="D3552" s="174" t="s">
        <v>167</v>
      </c>
      <c r="E3552" s="182" t="s">
        <v>1</v>
      </c>
      <c r="F3552" s="183" t="s">
        <v>700</v>
      </c>
      <c r="H3552" s="184">
        <v>-1.6</v>
      </c>
      <c r="I3552" s="185"/>
      <c r="L3552" s="181"/>
      <c r="M3552" s="186"/>
      <c r="N3552" s="187"/>
      <c r="O3552" s="187"/>
      <c r="P3552" s="187"/>
      <c r="Q3552" s="187"/>
      <c r="R3552" s="187"/>
      <c r="S3552" s="187"/>
      <c r="T3552" s="188"/>
      <c r="AT3552" s="182" t="s">
        <v>167</v>
      </c>
      <c r="AU3552" s="182" t="s">
        <v>157</v>
      </c>
      <c r="AV3552" s="14" t="s">
        <v>157</v>
      </c>
      <c r="AW3552" s="14" t="s">
        <v>30</v>
      </c>
      <c r="AX3552" s="14" t="s">
        <v>76</v>
      </c>
      <c r="AY3552" s="182" t="s">
        <v>150</v>
      </c>
    </row>
    <row r="3553" spans="2:51" s="13" customFormat="1" ht="11.25">
      <c r="B3553" s="173"/>
      <c r="D3553" s="174" t="s">
        <v>167</v>
      </c>
      <c r="E3553" s="175" t="s">
        <v>1</v>
      </c>
      <c r="F3553" s="176" t="s">
        <v>850</v>
      </c>
      <c r="H3553" s="175" t="s">
        <v>1</v>
      </c>
      <c r="I3553" s="177"/>
      <c r="L3553" s="173"/>
      <c r="M3553" s="178"/>
      <c r="N3553" s="179"/>
      <c r="O3553" s="179"/>
      <c r="P3553" s="179"/>
      <c r="Q3553" s="179"/>
      <c r="R3553" s="179"/>
      <c r="S3553" s="179"/>
      <c r="T3553" s="180"/>
      <c r="AT3553" s="175" t="s">
        <v>167</v>
      </c>
      <c r="AU3553" s="175" t="s">
        <v>157</v>
      </c>
      <c r="AV3553" s="13" t="s">
        <v>81</v>
      </c>
      <c r="AW3553" s="13" t="s">
        <v>30</v>
      </c>
      <c r="AX3553" s="13" t="s">
        <v>76</v>
      </c>
      <c r="AY3553" s="175" t="s">
        <v>150</v>
      </c>
    </row>
    <row r="3554" spans="2:51" s="14" customFormat="1" ht="11.25">
      <c r="B3554" s="181"/>
      <c r="D3554" s="174" t="s">
        <v>167</v>
      </c>
      <c r="E3554" s="182" t="s">
        <v>1</v>
      </c>
      <c r="F3554" s="183" t="s">
        <v>851</v>
      </c>
      <c r="H3554" s="184">
        <v>4.2</v>
      </c>
      <c r="I3554" s="185"/>
      <c r="L3554" s="181"/>
      <c r="M3554" s="186"/>
      <c r="N3554" s="187"/>
      <c r="O3554" s="187"/>
      <c r="P3554" s="187"/>
      <c r="Q3554" s="187"/>
      <c r="R3554" s="187"/>
      <c r="S3554" s="187"/>
      <c r="T3554" s="188"/>
      <c r="AT3554" s="182" t="s">
        <v>167</v>
      </c>
      <c r="AU3554" s="182" t="s">
        <v>157</v>
      </c>
      <c r="AV3554" s="14" t="s">
        <v>157</v>
      </c>
      <c r="AW3554" s="14" t="s">
        <v>30</v>
      </c>
      <c r="AX3554" s="14" t="s">
        <v>76</v>
      </c>
      <c r="AY3554" s="182" t="s">
        <v>150</v>
      </c>
    </row>
    <row r="3555" spans="2:51" s="13" customFormat="1" ht="11.25">
      <c r="B3555" s="173"/>
      <c r="D3555" s="174" t="s">
        <v>167</v>
      </c>
      <c r="E3555" s="175" t="s">
        <v>1</v>
      </c>
      <c r="F3555" s="176" t="s">
        <v>852</v>
      </c>
      <c r="H3555" s="175" t="s">
        <v>1</v>
      </c>
      <c r="I3555" s="177"/>
      <c r="L3555" s="173"/>
      <c r="M3555" s="178"/>
      <c r="N3555" s="179"/>
      <c r="O3555" s="179"/>
      <c r="P3555" s="179"/>
      <c r="Q3555" s="179"/>
      <c r="R3555" s="179"/>
      <c r="S3555" s="179"/>
      <c r="T3555" s="180"/>
      <c r="AT3555" s="175" t="s">
        <v>167</v>
      </c>
      <c r="AU3555" s="175" t="s">
        <v>157</v>
      </c>
      <c r="AV3555" s="13" t="s">
        <v>81</v>
      </c>
      <c r="AW3555" s="13" t="s">
        <v>30</v>
      </c>
      <c r="AX3555" s="13" t="s">
        <v>76</v>
      </c>
      <c r="AY3555" s="175" t="s">
        <v>150</v>
      </c>
    </row>
    <row r="3556" spans="2:51" s="14" customFormat="1" ht="11.25">
      <c r="B3556" s="181"/>
      <c r="D3556" s="174" t="s">
        <v>167</v>
      </c>
      <c r="E3556" s="182" t="s">
        <v>1</v>
      </c>
      <c r="F3556" s="183" t="s">
        <v>853</v>
      </c>
      <c r="H3556" s="184">
        <v>23.8</v>
      </c>
      <c r="I3556" s="185"/>
      <c r="L3556" s="181"/>
      <c r="M3556" s="186"/>
      <c r="N3556" s="187"/>
      <c r="O3556" s="187"/>
      <c r="P3556" s="187"/>
      <c r="Q3556" s="187"/>
      <c r="R3556" s="187"/>
      <c r="S3556" s="187"/>
      <c r="T3556" s="188"/>
      <c r="AT3556" s="182" t="s">
        <v>167</v>
      </c>
      <c r="AU3556" s="182" t="s">
        <v>157</v>
      </c>
      <c r="AV3556" s="14" t="s">
        <v>157</v>
      </c>
      <c r="AW3556" s="14" t="s">
        <v>30</v>
      </c>
      <c r="AX3556" s="14" t="s">
        <v>76</v>
      </c>
      <c r="AY3556" s="182" t="s">
        <v>150</v>
      </c>
    </row>
    <row r="3557" spans="2:51" s="14" customFormat="1" ht="11.25">
      <c r="B3557" s="181"/>
      <c r="D3557" s="174" t="s">
        <v>167</v>
      </c>
      <c r="E3557" s="182" t="s">
        <v>1</v>
      </c>
      <c r="F3557" s="183" t="s">
        <v>717</v>
      </c>
      <c r="H3557" s="184">
        <v>-1.8</v>
      </c>
      <c r="I3557" s="185"/>
      <c r="L3557" s="181"/>
      <c r="M3557" s="186"/>
      <c r="N3557" s="187"/>
      <c r="O3557" s="187"/>
      <c r="P3557" s="187"/>
      <c r="Q3557" s="187"/>
      <c r="R3557" s="187"/>
      <c r="S3557" s="187"/>
      <c r="T3557" s="188"/>
      <c r="AT3557" s="182" t="s">
        <v>167</v>
      </c>
      <c r="AU3557" s="182" t="s">
        <v>157</v>
      </c>
      <c r="AV3557" s="14" t="s">
        <v>157</v>
      </c>
      <c r="AW3557" s="14" t="s">
        <v>30</v>
      </c>
      <c r="AX3557" s="14" t="s">
        <v>76</v>
      </c>
      <c r="AY3557" s="182" t="s">
        <v>150</v>
      </c>
    </row>
    <row r="3558" spans="2:51" s="16" customFormat="1" ht="11.25">
      <c r="B3558" s="197"/>
      <c r="D3558" s="174" t="s">
        <v>167</v>
      </c>
      <c r="E3558" s="198" t="s">
        <v>1</v>
      </c>
      <c r="F3558" s="199" t="s">
        <v>299</v>
      </c>
      <c r="H3558" s="200">
        <v>44.16</v>
      </c>
      <c r="I3558" s="201"/>
      <c r="L3558" s="197"/>
      <c r="M3558" s="202"/>
      <c r="N3558" s="203"/>
      <c r="O3558" s="203"/>
      <c r="P3558" s="203"/>
      <c r="Q3558" s="203"/>
      <c r="R3558" s="203"/>
      <c r="S3558" s="203"/>
      <c r="T3558" s="204"/>
      <c r="AT3558" s="198" t="s">
        <v>167</v>
      </c>
      <c r="AU3558" s="198" t="s">
        <v>157</v>
      </c>
      <c r="AV3558" s="16" t="s">
        <v>162</v>
      </c>
      <c r="AW3558" s="16" t="s">
        <v>30</v>
      </c>
      <c r="AX3558" s="16" t="s">
        <v>76</v>
      </c>
      <c r="AY3558" s="198" t="s">
        <v>150</v>
      </c>
    </row>
    <row r="3559" spans="2:51" s="13" customFormat="1" ht="11.25">
      <c r="B3559" s="173"/>
      <c r="D3559" s="174" t="s">
        <v>167</v>
      </c>
      <c r="E3559" s="175" t="s">
        <v>1</v>
      </c>
      <c r="F3559" s="176" t="s">
        <v>215</v>
      </c>
      <c r="H3559" s="175" t="s">
        <v>1</v>
      </c>
      <c r="I3559" s="177"/>
      <c r="L3559" s="173"/>
      <c r="M3559" s="178"/>
      <c r="N3559" s="179"/>
      <c r="O3559" s="179"/>
      <c r="P3559" s="179"/>
      <c r="Q3559" s="179"/>
      <c r="R3559" s="179"/>
      <c r="S3559" s="179"/>
      <c r="T3559" s="180"/>
      <c r="AT3559" s="175" t="s">
        <v>167</v>
      </c>
      <c r="AU3559" s="175" t="s">
        <v>157</v>
      </c>
      <c r="AV3559" s="13" t="s">
        <v>81</v>
      </c>
      <c r="AW3559" s="13" t="s">
        <v>30</v>
      </c>
      <c r="AX3559" s="13" t="s">
        <v>76</v>
      </c>
      <c r="AY3559" s="175" t="s">
        <v>150</v>
      </c>
    </row>
    <row r="3560" spans="2:51" s="13" customFormat="1" ht="11.25">
      <c r="B3560" s="173"/>
      <c r="D3560" s="174" t="s">
        <v>167</v>
      </c>
      <c r="E3560" s="175" t="s">
        <v>1</v>
      </c>
      <c r="F3560" s="176" t="s">
        <v>854</v>
      </c>
      <c r="H3560" s="175" t="s">
        <v>1</v>
      </c>
      <c r="I3560" s="177"/>
      <c r="L3560" s="173"/>
      <c r="M3560" s="178"/>
      <c r="N3560" s="179"/>
      <c r="O3560" s="179"/>
      <c r="P3560" s="179"/>
      <c r="Q3560" s="179"/>
      <c r="R3560" s="179"/>
      <c r="S3560" s="179"/>
      <c r="T3560" s="180"/>
      <c r="AT3560" s="175" t="s">
        <v>167</v>
      </c>
      <c r="AU3560" s="175" t="s">
        <v>157</v>
      </c>
      <c r="AV3560" s="13" t="s">
        <v>81</v>
      </c>
      <c r="AW3560" s="13" t="s">
        <v>30</v>
      </c>
      <c r="AX3560" s="13" t="s">
        <v>76</v>
      </c>
      <c r="AY3560" s="175" t="s">
        <v>150</v>
      </c>
    </row>
    <row r="3561" spans="2:51" s="14" customFormat="1" ht="11.25">
      <c r="B3561" s="181"/>
      <c r="D3561" s="174" t="s">
        <v>167</v>
      </c>
      <c r="E3561" s="182" t="s">
        <v>1</v>
      </c>
      <c r="F3561" s="183" t="s">
        <v>855</v>
      </c>
      <c r="H3561" s="184">
        <v>1.8</v>
      </c>
      <c r="I3561" s="185"/>
      <c r="L3561" s="181"/>
      <c r="M3561" s="186"/>
      <c r="N3561" s="187"/>
      <c r="O3561" s="187"/>
      <c r="P3561" s="187"/>
      <c r="Q3561" s="187"/>
      <c r="R3561" s="187"/>
      <c r="S3561" s="187"/>
      <c r="T3561" s="188"/>
      <c r="AT3561" s="182" t="s">
        <v>167</v>
      </c>
      <c r="AU3561" s="182" t="s">
        <v>157</v>
      </c>
      <c r="AV3561" s="14" t="s">
        <v>157</v>
      </c>
      <c r="AW3561" s="14" t="s">
        <v>30</v>
      </c>
      <c r="AX3561" s="14" t="s">
        <v>76</v>
      </c>
      <c r="AY3561" s="182" t="s">
        <v>150</v>
      </c>
    </row>
    <row r="3562" spans="2:51" s="13" customFormat="1" ht="11.25">
      <c r="B3562" s="173"/>
      <c r="D3562" s="174" t="s">
        <v>167</v>
      </c>
      <c r="E3562" s="175" t="s">
        <v>1</v>
      </c>
      <c r="F3562" s="176" t="s">
        <v>466</v>
      </c>
      <c r="H3562" s="175" t="s">
        <v>1</v>
      </c>
      <c r="I3562" s="177"/>
      <c r="L3562" s="173"/>
      <c r="M3562" s="178"/>
      <c r="N3562" s="179"/>
      <c r="O3562" s="179"/>
      <c r="P3562" s="179"/>
      <c r="Q3562" s="179"/>
      <c r="R3562" s="179"/>
      <c r="S3562" s="179"/>
      <c r="T3562" s="180"/>
      <c r="AT3562" s="175" t="s">
        <v>167</v>
      </c>
      <c r="AU3562" s="175" t="s">
        <v>157</v>
      </c>
      <c r="AV3562" s="13" t="s">
        <v>81</v>
      </c>
      <c r="AW3562" s="13" t="s">
        <v>30</v>
      </c>
      <c r="AX3562" s="13" t="s">
        <v>76</v>
      </c>
      <c r="AY3562" s="175" t="s">
        <v>150</v>
      </c>
    </row>
    <row r="3563" spans="2:51" s="14" customFormat="1" ht="11.25">
      <c r="B3563" s="181"/>
      <c r="D3563" s="174" t="s">
        <v>167</v>
      </c>
      <c r="E3563" s="182" t="s">
        <v>1</v>
      </c>
      <c r="F3563" s="183" t="s">
        <v>856</v>
      </c>
      <c r="H3563" s="184">
        <v>24.9</v>
      </c>
      <c r="I3563" s="185"/>
      <c r="L3563" s="181"/>
      <c r="M3563" s="186"/>
      <c r="N3563" s="187"/>
      <c r="O3563" s="187"/>
      <c r="P3563" s="187"/>
      <c r="Q3563" s="187"/>
      <c r="R3563" s="187"/>
      <c r="S3563" s="187"/>
      <c r="T3563" s="188"/>
      <c r="AT3563" s="182" t="s">
        <v>167</v>
      </c>
      <c r="AU3563" s="182" t="s">
        <v>157</v>
      </c>
      <c r="AV3563" s="14" t="s">
        <v>157</v>
      </c>
      <c r="AW3563" s="14" t="s">
        <v>30</v>
      </c>
      <c r="AX3563" s="14" t="s">
        <v>76</v>
      </c>
      <c r="AY3563" s="182" t="s">
        <v>150</v>
      </c>
    </row>
    <row r="3564" spans="2:51" s="14" customFormat="1" ht="11.25">
      <c r="B3564" s="181"/>
      <c r="D3564" s="174" t="s">
        <v>167</v>
      </c>
      <c r="E3564" s="182" t="s">
        <v>1</v>
      </c>
      <c r="F3564" s="183" t="s">
        <v>857</v>
      </c>
      <c r="H3564" s="184">
        <v>-1.9</v>
      </c>
      <c r="I3564" s="185"/>
      <c r="L3564" s="181"/>
      <c r="M3564" s="186"/>
      <c r="N3564" s="187"/>
      <c r="O3564" s="187"/>
      <c r="P3564" s="187"/>
      <c r="Q3564" s="187"/>
      <c r="R3564" s="187"/>
      <c r="S3564" s="187"/>
      <c r="T3564" s="188"/>
      <c r="AT3564" s="182" t="s">
        <v>167</v>
      </c>
      <c r="AU3564" s="182" t="s">
        <v>157</v>
      </c>
      <c r="AV3564" s="14" t="s">
        <v>157</v>
      </c>
      <c r="AW3564" s="14" t="s">
        <v>30</v>
      </c>
      <c r="AX3564" s="14" t="s">
        <v>76</v>
      </c>
      <c r="AY3564" s="182" t="s">
        <v>150</v>
      </c>
    </row>
    <row r="3565" spans="2:51" s="13" customFormat="1" ht="11.25">
      <c r="B3565" s="173"/>
      <c r="D3565" s="174" t="s">
        <v>167</v>
      </c>
      <c r="E3565" s="175" t="s">
        <v>1</v>
      </c>
      <c r="F3565" s="176" t="s">
        <v>468</v>
      </c>
      <c r="H3565" s="175" t="s">
        <v>1</v>
      </c>
      <c r="I3565" s="177"/>
      <c r="L3565" s="173"/>
      <c r="M3565" s="178"/>
      <c r="N3565" s="179"/>
      <c r="O3565" s="179"/>
      <c r="P3565" s="179"/>
      <c r="Q3565" s="179"/>
      <c r="R3565" s="179"/>
      <c r="S3565" s="179"/>
      <c r="T3565" s="180"/>
      <c r="AT3565" s="175" t="s">
        <v>167</v>
      </c>
      <c r="AU3565" s="175" t="s">
        <v>157</v>
      </c>
      <c r="AV3565" s="13" t="s">
        <v>81</v>
      </c>
      <c r="AW3565" s="13" t="s">
        <v>30</v>
      </c>
      <c r="AX3565" s="13" t="s">
        <v>76</v>
      </c>
      <c r="AY3565" s="175" t="s">
        <v>150</v>
      </c>
    </row>
    <row r="3566" spans="2:51" s="14" customFormat="1" ht="11.25">
      <c r="B3566" s="181"/>
      <c r="D3566" s="174" t="s">
        <v>167</v>
      </c>
      <c r="E3566" s="182" t="s">
        <v>1</v>
      </c>
      <c r="F3566" s="183" t="s">
        <v>856</v>
      </c>
      <c r="H3566" s="184">
        <v>24.9</v>
      </c>
      <c r="I3566" s="185"/>
      <c r="L3566" s="181"/>
      <c r="M3566" s="186"/>
      <c r="N3566" s="187"/>
      <c r="O3566" s="187"/>
      <c r="P3566" s="187"/>
      <c r="Q3566" s="187"/>
      <c r="R3566" s="187"/>
      <c r="S3566" s="187"/>
      <c r="T3566" s="188"/>
      <c r="AT3566" s="182" t="s">
        <v>167</v>
      </c>
      <c r="AU3566" s="182" t="s">
        <v>157</v>
      </c>
      <c r="AV3566" s="14" t="s">
        <v>157</v>
      </c>
      <c r="AW3566" s="14" t="s">
        <v>30</v>
      </c>
      <c r="AX3566" s="14" t="s">
        <v>76</v>
      </c>
      <c r="AY3566" s="182" t="s">
        <v>150</v>
      </c>
    </row>
    <row r="3567" spans="2:51" s="14" customFormat="1" ht="11.25">
      <c r="B3567" s="181"/>
      <c r="D3567" s="174" t="s">
        <v>167</v>
      </c>
      <c r="E3567" s="182" t="s">
        <v>1</v>
      </c>
      <c r="F3567" s="183" t="s">
        <v>857</v>
      </c>
      <c r="H3567" s="184">
        <v>-1.9</v>
      </c>
      <c r="I3567" s="185"/>
      <c r="L3567" s="181"/>
      <c r="M3567" s="186"/>
      <c r="N3567" s="187"/>
      <c r="O3567" s="187"/>
      <c r="P3567" s="187"/>
      <c r="Q3567" s="187"/>
      <c r="R3567" s="187"/>
      <c r="S3567" s="187"/>
      <c r="T3567" s="188"/>
      <c r="AT3567" s="182" t="s">
        <v>167</v>
      </c>
      <c r="AU3567" s="182" t="s">
        <v>157</v>
      </c>
      <c r="AV3567" s="14" t="s">
        <v>157</v>
      </c>
      <c r="AW3567" s="14" t="s">
        <v>30</v>
      </c>
      <c r="AX3567" s="14" t="s">
        <v>76</v>
      </c>
      <c r="AY3567" s="182" t="s">
        <v>150</v>
      </c>
    </row>
    <row r="3568" spans="2:51" s="13" customFormat="1" ht="11.25">
      <c r="B3568" s="173"/>
      <c r="D3568" s="174" t="s">
        <v>167</v>
      </c>
      <c r="E3568" s="175" t="s">
        <v>1</v>
      </c>
      <c r="F3568" s="176" t="s">
        <v>858</v>
      </c>
      <c r="H3568" s="175" t="s">
        <v>1</v>
      </c>
      <c r="I3568" s="177"/>
      <c r="L3568" s="173"/>
      <c r="M3568" s="178"/>
      <c r="N3568" s="179"/>
      <c r="O3568" s="179"/>
      <c r="P3568" s="179"/>
      <c r="Q3568" s="179"/>
      <c r="R3568" s="179"/>
      <c r="S3568" s="179"/>
      <c r="T3568" s="180"/>
      <c r="AT3568" s="175" t="s">
        <v>167</v>
      </c>
      <c r="AU3568" s="175" t="s">
        <v>157</v>
      </c>
      <c r="AV3568" s="13" t="s">
        <v>81</v>
      </c>
      <c r="AW3568" s="13" t="s">
        <v>30</v>
      </c>
      <c r="AX3568" s="13" t="s">
        <v>76</v>
      </c>
      <c r="AY3568" s="175" t="s">
        <v>150</v>
      </c>
    </row>
    <row r="3569" spans="2:51" s="14" customFormat="1" ht="11.25">
      <c r="B3569" s="181"/>
      <c r="D3569" s="174" t="s">
        <v>167</v>
      </c>
      <c r="E3569" s="182" t="s">
        <v>1</v>
      </c>
      <c r="F3569" s="183" t="s">
        <v>859</v>
      </c>
      <c r="H3569" s="184">
        <v>14.4</v>
      </c>
      <c r="I3569" s="185"/>
      <c r="L3569" s="181"/>
      <c r="M3569" s="186"/>
      <c r="N3569" s="187"/>
      <c r="O3569" s="187"/>
      <c r="P3569" s="187"/>
      <c r="Q3569" s="187"/>
      <c r="R3569" s="187"/>
      <c r="S3569" s="187"/>
      <c r="T3569" s="188"/>
      <c r="AT3569" s="182" t="s">
        <v>167</v>
      </c>
      <c r="AU3569" s="182" t="s">
        <v>157</v>
      </c>
      <c r="AV3569" s="14" t="s">
        <v>157</v>
      </c>
      <c r="AW3569" s="14" t="s">
        <v>30</v>
      </c>
      <c r="AX3569" s="14" t="s">
        <v>76</v>
      </c>
      <c r="AY3569" s="182" t="s">
        <v>150</v>
      </c>
    </row>
    <row r="3570" spans="2:51" s="14" customFormat="1" ht="11.25">
      <c r="B3570" s="181"/>
      <c r="D3570" s="174" t="s">
        <v>167</v>
      </c>
      <c r="E3570" s="182" t="s">
        <v>1</v>
      </c>
      <c r="F3570" s="183" t="s">
        <v>717</v>
      </c>
      <c r="H3570" s="184">
        <v>-1.8</v>
      </c>
      <c r="I3570" s="185"/>
      <c r="L3570" s="181"/>
      <c r="M3570" s="186"/>
      <c r="N3570" s="187"/>
      <c r="O3570" s="187"/>
      <c r="P3570" s="187"/>
      <c r="Q3570" s="187"/>
      <c r="R3570" s="187"/>
      <c r="S3570" s="187"/>
      <c r="T3570" s="188"/>
      <c r="AT3570" s="182" t="s">
        <v>167</v>
      </c>
      <c r="AU3570" s="182" t="s">
        <v>157</v>
      </c>
      <c r="AV3570" s="14" t="s">
        <v>157</v>
      </c>
      <c r="AW3570" s="14" t="s">
        <v>30</v>
      </c>
      <c r="AX3570" s="14" t="s">
        <v>76</v>
      </c>
      <c r="AY3570" s="182" t="s">
        <v>150</v>
      </c>
    </row>
    <row r="3571" spans="2:51" s="14" customFormat="1" ht="11.25">
      <c r="B3571" s="181"/>
      <c r="D3571" s="174" t="s">
        <v>167</v>
      </c>
      <c r="E3571" s="182" t="s">
        <v>1</v>
      </c>
      <c r="F3571" s="183" t="s">
        <v>860</v>
      </c>
      <c r="H3571" s="184">
        <v>-3.8</v>
      </c>
      <c r="I3571" s="185"/>
      <c r="L3571" s="181"/>
      <c r="M3571" s="186"/>
      <c r="N3571" s="187"/>
      <c r="O3571" s="187"/>
      <c r="P3571" s="187"/>
      <c r="Q3571" s="187"/>
      <c r="R3571" s="187"/>
      <c r="S3571" s="187"/>
      <c r="T3571" s="188"/>
      <c r="AT3571" s="182" t="s">
        <v>167</v>
      </c>
      <c r="AU3571" s="182" t="s">
        <v>157</v>
      </c>
      <c r="AV3571" s="14" t="s">
        <v>157</v>
      </c>
      <c r="AW3571" s="14" t="s">
        <v>30</v>
      </c>
      <c r="AX3571" s="14" t="s">
        <v>76</v>
      </c>
      <c r="AY3571" s="182" t="s">
        <v>150</v>
      </c>
    </row>
    <row r="3572" spans="2:51" s="13" customFormat="1" ht="11.25">
      <c r="B3572" s="173"/>
      <c r="D3572" s="174" t="s">
        <v>167</v>
      </c>
      <c r="E3572" s="175" t="s">
        <v>1</v>
      </c>
      <c r="F3572" s="176" t="s">
        <v>469</v>
      </c>
      <c r="H3572" s="175" t="s">
        <v>1</v>
      </c>
      <c r="I3572" s="177"/>
      <c r="L3572" s="173"/>
      <c r="M3572" s="178"/>
      <c r="N3572" s="179"/>
      <c r="O3572" s="179"/>
      <c r="P3572" s="179"/>
      <c r="Q3572" s="179"/>
      <c r="R3572" s="179"/>
      <c r="S3572" s="179"/>
      <c r="T3572" s="180"/>
      <c r="AT3572" s="175" t="s">
        <v>167</v>
      </c>
      <c r="AU3572" s="175" t="s">
        <v>157</v>
      </c>
      <c r="AV3572" s="13" t="s">
        <v>81</v>
      </c>
      <c r="AW3572" s="13" t="s">
        <v>30</v>
      </c>
      <c r="AX3572" s="13" t="s">
        <v>76</v>
      </c>
      <c r="AY3572" s="175" t="s">
        <v>150</v>
      </c>
    </row>
    <row r="3573" spans="2:51" s="14" customFormat="1" ht="11.25">
      <c r="B3573" s="181"/>
      <c r="D3573" s="174" t="s">
        <v>167</v>
      </c>
      <c r="E3573" s="182" t="s">
        <v>1</v>
      </c>
      <c r="F3573" s="183" t="s">
        <v>861</v>
      </c>
      <c r="H3573" s="184">
        <v>24.7</v>
      </c>
      <c r="I3573" s="185"/>
      <c r="L3573" s="181"/>
      <c r="M3573" s="186"/>
      <c r="N3573" s="187"/>
      <c r="O3573" s="187"/>
      <c r="P3573" s="187"/>
      <c r="Q3573" s="187"/>
      <c r="R3573" s="187"/>
      <c r="S3573" s="187"/>
      <c r="T3573" s="188"/>
      <c r="AT3573" s="182" t="s">
        <v>167</v>
      </c>
      <c r="AU3573" s="182" t="s">
        <v>157</v>
      </c>
      <c r="AV3573" s="14" t="s">
        <v>157</v>
      </c>
      <c r="AW3573" s="14" t="s">
        <v>30</v>
      </c>
      <c r="AX3573" s="14" t="s">
        <v>76</v>
      </c>
      <c r="AY3573" s="182" t="s">
        <v>150</v>
      </c>
    </row>
    <row r="3574" spans="2:51" s="14" customFormat="1" ht="11.25">
      <c r="B3574" s="181"/>
      <c r="D3574" s="174" t="s">
        <v>167</v>
      </c>
      <c r="E3574" s="182" t="s">
        <v>1</v>
      </c>
      <c r="F3574" s="183" t="s">
        <v>857</v>
      </c>
      <c r="H3574" s="184">
        <v>-1.9</v>
      </c>
      <c r="I3574" s="185"/>
      <c r="L3574" s="181"/>
      <c r="M3574" s="186"/>
      <c r="N3574" s="187"/>
      <c r="O3574" s="187"/>
      <c r="P3574" s="187"/>
      <c r="Q3574" s="187"/>
      <c r="R3574" s="187"/>
      <c r="S3574" s="187"/>
      <c r="T3574" s="188"/>
      <c r="AT3574" s="182" t="s">
        <v>167</v>
      </c>
      <c r="AU3574" s="182" t="s">
        <v>157</v>
      </c>
      <c r="AV3574" s="14" t="s">
        <v>157</v>
      </c>
      <c r="AW3574" s="14" t="s">
        <v>30</v>
      </c>
      <c r="AX3574" s="14" t="s">
        <v>76</v>
      </c>
      <c r="AY3574" s="182" t="s">
        <v>150</v>
      </c>
    </row>
    <row r="3575" spans="2:51" s="13" customFormat="1" ht="11.25">
      <c r="B3575" s="173"/>
      <c r="D3575" s="174" t="s">
        <v>167</v>
      </c>
      <c r="E3575" s="175" t="s">
        <v>1</v>
      </c>
      <c r="F3575" s="176" t="s">
        <v>862</v>
      </c>
      <c r="H3575" s="175" t="s">
        <v>1</v>
      </c>
      <c r="I3575" s="177"/>
      <c r="L3575" s="173"/>
      <c r="M3575" s="178"/>
      <c r="N3575" s="179"/>
      <c r="O3575" s="179"/>
      <c r="P3575" s="179"/>
      <c r="Q3575" s="179"/>
      <c r="R3575" s="179"/>
      <c r="S3575" s="179"/>
      <c r="T3575" s="180"/>
      <c r="AT3575" s="175" t="s">
        <v>167</v>
      </c>
      <c r="AU3575" s="175" t="s">
        <v>157</v>
      </c>
      <c r="AV3575" s="13" t="s">
        <v>81</v>
      </c>
      <c r="AW3575" s="13" t="s">
        <v>30</v>
      </c>
      <c r="AX3575" s="13" t="s">
        <v>76</v>
      </c>
      <c r="AY3575" s="175" t="s">
        <v>150</v>
      </c>
    </row>
    <row r="3576" spans="2:51" s="14" customFormat="1" ht="11.25">
      <c r="B3576" s="181"/>
      <c r="D3576" s="174" t="s">
        <v>167</v>
      </c>
      <c r="E3576" s="182" t="s">
        <v>1</v>
      </c>
      <c r="F3576" s="183" t="s">
        <v>863</v>
      </c>
      <c r="H3576" s="184">
        <v>15.5</v>
      </c>
      <c r="I3576" s="185"/>
      <c r="L3576" s="181"/>
      <c r="M3576" s="186"/>
      <c r="N3576" s="187"/>
      <c r="O3576" s="187"/>
      <c r="P3576" s="187"/>
      <c r="Q3576" s="187"/>
      <c r="R3576" s="187"/>
      <c r="S3576" s="187"/>
      <c r="T3576" s="188"/>
      <c r="AT3576" s="182" t="s">
        <v>167</v>
      </c>
      <c r="AU3576" s="182" t="s">
        <v>157</v>
      </c>
      <c r="AV3576" s="14" t="s">
        <v>157</v>
      </c>
      <c r="AW3576" s="14" t="s">
        <v>30</v>
      </c>
      <c r="AX3576" s="14" t="s">
        <v>76</v>
      </c>
      <c r="AY3576" s="182" t="s">
        <v>150</v>
      </c>
    </row>
    <row r="3577" spans="2:51" s="14" customFormat="1" ht="11.25">
      <c r="B3577" s="181"/>
      <c r="D3577" s="174" t="s">
        <v>167</v>
      </c>
      <c r="E3577" s="182" t="s">
        <v>1</v>
      </c>
      <c r="F3577" s="183" t="s">
        <v>857</v>
      </c>
      <c r="H3577" s="184">
        <v>-1.9</v>
      </c>
      <c r="I3577" s="185"/>
      <c r="L3577" s="181"/>
      <c r="M3577" s="186"/>
      <c r="N3577" s="187"/>
      <c r="O3577" s="187"/>
      <c r="P3577" s="187"/>
      <c r="Q3577" s="187"/>
      <c r="R3577" s="187"/>
      <c r="S3577" s="187"/>
      <c r="T3577" s="188"/>
      <c r="AT3577" s="182" t="s">
        <v>167</v>
      </c>
      <c r="AU3577" s="182" t="s">
        <v>157</v>
      </c>
      <c r="AV3577" s="14" t="s">
        <v>157</v>
      </c>
      <c r="AW3577" s="14" t="s">
        <v>30</v>
      </c>
      <c r="AX3577" s="14" t="s">
        <v>76</v>
      </c>
      <c r="AY3577" s="182" t="s">
        <v>150</v>
      </c>
    </row>
    <row r="3578" spans="2:51" s="13" customFormat="1" ht="11.25">
      <c r="B3578" s="173"/>
      <c r="D3578" s="174" t="s">
        <v>167</v>
      </c>
      <c r="E3578" s="175" t="s">
        <v>1</v>
      </c>
      <c r="F3578" s="176" t="s">
        <v>864</v>
      </c>
      <c r="H3578" s="175" t="s">
        <v>1</v>
      </c>
      <c r="I3578" s="177"/>
      <c r="L3578" s="173"/>
      <c r="M3578" s="178"/>
      <c r="N3578" s="179"/>
      <c r="O3578" s="179"/>
      <c r="P3578" s="179"/>
      <c r="Q3578" s="179"/>
      <c r="R3578" s="179"/>
      <c r="S3578" s="179"/>
      <c r="T3578" s="180"/>
      <c r="AT3578" s="175" t="s">
        <v>167</v>
      </c>
      <c r="AU3578" s="175" t="s">
        <v>157</v>
      </c>
      <c r="AV3578" s="13" t="s">
        <v>81</v>
      </c>
      <c r="AW3578" s="13" t="s">
        <v>30</v>
      </c>
      <c r="AX3578" s="13" t="s">
        <v>76</v>
      </c>
      <c r="AY3578" s="175" t="s">
        <v>150</v>
      </c>
    </row>
    <row r="3579" spans="2:51" s="14" customFormat="1" ht="11.25">
      <c r="B3579" s="181"/>
      <c r="D3579" s="174" t="s">
        <v>167</v>
      </c>
      <c r="E3579" s="182" t="s">
        <v>1</v>
      </c>
      <c r="F3579" s="183" t="s">
        <v>865</v>
      </c>
      <c r="H3579" s="184">
        <v>53.46</v>
      </c>
      <c r="I3579" s="185"/>
      <c r="L3579" s="181"/>
      <c r="M3579" s="186"/>
      <c r="N3579" s="187"/>
      <c r="O3579" s="187"/>
      <c r="P3579" s="187"/>
      <c r="Q3579" s="187"/>
      <c r="R3579" s="187"/>
      <c r="S3579" s="187"/>
      <c r="T3579" s="188"/>
      <c r="AT3579" s="182" t="s">
        <v>167</v>
      </c>
      <c r="AU3579" s="182" t="s">
        <v>157</v>
      </c>
      <c r="AV3579" s="14" t="s">
        <v>157</v>
      </c>
      <c r="AW3579" s="14" t="s">
        <v>30</v>
      </c>
      <c r="AX3579" s="14" t="s">
        <v>76</v>
      </c>
      <c r="AY3579" s="182" t="s">
        <v>150</v>
      </c>
    </row>
    <row r="3580" spans="2:51" s="14" customFormat="1" ht="11.25">
      <c r="B3580" s="181"/>
      <c r="D3580" s="174" t="s">
        <v>167</v>
      </c>
      <c r="E3580" s="182" t="s">
        <v>1</v>
      </c>
      <c r="F3580" s="183" t="s">
        <v>794</v>
      </c>
      <c r="H3580" s="184">
        <v>-3.6</v>
      </c>
      <c r="I3580" s="185"/>
      <c r="L3580" s="181"/>
      <c r="M3580" s="186"/>
      <c r="N3580" s="187"/>
      <c r="O3580" s="187"/>
      <c r="P3580" s="187"/>
      <c r="Q3580" s="187"/>
      <c r="R3580" s="187"/>
      <c r="S3580" s="187"/>
      <c r="T3580" s="188"/>
      <c r="AT3580" s="182" t="s">
        <v>167</v>
      </c>
      <c r="AU3580" s="182" t="s">
        <v>157</v>
      </c>
      <c r="AV3580" s="14" t="s">
        <v>157</v>
      </c>
      <c r="AW3580" s="14" t="s">
        <v>30</v>
      </c>
      <c r="AX3580" s="14" t="s">
        <v>76</v>
      </c>
      <c r="AY3580" s="182" t="s">
        <v>150</v>
      </c>
    </row>
    <row r="3581" spans="2:51" s="13" customFormat="1" ht="11.25">
      <c r="B3581" s="173"/>
      <c r="D3581" s="174" t="s">
        <v>167</v>
      </c>
      <c r="E3581" s="175" t="s">
        <v>1</v>
      </c>
      <c r="F3581" s="176" t="s">
        <v>866</v>
      </c>
      <c r="H3581" s="175" t="s">
        <v>1</v>
      </c>
      <c r="I3581" s="177"/>
      <c r="L3581" s="173"/>
      <c r="M3581" s="178"/>
      <c r="N3581" s="179"/>
      <c r="O3581" s="179"/>
      <c r="P3581" s="179"/>
      <c r="Q3581" s="179"/>
      <c r="R3581" s="179"/>
      <c r="S3581" s="179"/>
      <c r="T3581" s="180"/>
      <c r="AT3581" s="175" t="s">
        <v>167</v>
      </c>
      <c r="AU3581" s="175" t="s">
        <v>157</v>
      </c>
      <c r="AV3581" s="13" t="s">
        <v>81</v>
      </c>
      <c r="AW3581" s="13" t="s">
        <v>30</v>
      </c>
      <c r="AX3581" s="13" t="s">
        <v>76</v>
      </c>
      <c r="AY3581" s="175" t="s">
        <v>150</v>
      </c>
    </row>
    <row r="3582" spans="2:51" s="14" customFormat="1" ht="11.25">
      <c r="B3582" s="181"/>
      <c r="D3582" s="174" t="s">
        <v>167</v>
      </c>
      <c r="E3582" s="182" t="s">
        <v>1</v>
      </c>
      <c r="F3582" s="183" t="s">
        <v>867</v>
      </c>
      <c r="H3582" s="184">
        <v>39.799999999999997</v>
      </c>
      <c r="I3582" s="185"/>
      <c r="L3582" s="181"/>
      <c r="M3582" s="186"/>
      <c r="N3582" s="187"/>
      <c r="O3582" s="187"/>
      <c r="P3582" s="187"/>
      <c r="Q3582" s="187"/>
      <c r="R3582" s="187"/>
      <c r="S3582" s="187"/>
      <c r="T3582" s="188"/>
      <c r="AT3582" s="182" t="s">
        <v>167</v>
      </c>
      <c r="AU3582" s="182" t="s">
        <v>157</v>
      </c>
      <c r="AV3582" s="14" t="s">
        <v>157</v>
      </c>
      <c r="AW3582" s="14" t="s">
        <v>30</v>
      </c>
      <c r="AX3582" s="14" t="s">
        <v>76</v>
      </c>
      <c r="AY3582" s="182" t="s">
        <v>150</v>
      </c>
    </row>
    <row r="3583" spans="2:51" s="14" customFormat="1" ht="11.25">
      <c r="B3583" s="181"/>
      <c r="D3583" s="174" t="s">
        <v>167</v>
      </c>
      <c r="E3583" s="182" t="s">
        <v>1</v>
      </c>
      <c r="F3583" s="183" t="s">
        <v>794</v>
      </c>
      <c r="H3583" s="184">
        <v>-3.6</v>
      </c>
      <c r="I3583" s="185"/>
      <c r="L3583" s="181"/>
      <c r="M3583" s="186"/>
      <c r="N3583" s="187"/>
      <c r="O3583" s="187"/>
      <c r="P3583" s="187"/>
      <c r="Q3583" s="187"/>
      <c r="R3583" s="187"/>
      <c r="S3583" s="187"/>
      <c r="T3583" s="188"/>
      <c r="AT3583" s="182" t="s">
        <v>167</v>
      </c>
      <c r="AU3583" s="182" t="s">
        <v>157</v>
      </c>
      <c r="AV3583" s="14" t="s">
        <v>157</v>
      </c>
      <c r="AW3583" s="14" t="s">
        <v>30</v>
      </c>
      <c r="AX3583" s="14" t="s">
        <v>76</v>
      </c>
      <c r="AY3583" s="182" t="s">
        <v>150</v>
      </c>
    </row>
    <row r="3584" spans="2:51" s="13" customFormat="1" ht="11.25">
      <c r="B3584" s="173"/>
      <c r="D3584" s="174" t="s">
        <v>167</v>
      </c>
      <c r="E3584" s="175" t="s">
        <v>1</v>
      </c>
      <c r="F3584" s="176" t="s">
        <v>868</v>
      </c>
      <c r="H3584" s="175" t="s">
        <v>1</v>
      </c>
      <c r="I3584" s="177"/>
      <c r="L3584" s="173"/>
      <c r="M3584" s="178"/>
      <c r="N3584" s="179"/>
      <c r="O3584" s="179"/>
      <c r="P3584" s="179"/>
      <c r="Q3584" s="179"/>
      <c r="R3584" s="179"/>
      <c r="S3584" s="179"/>
      <c r="T3584" s="180"/>
      <c r="AT3584" s="175" t="s">
        <v>167</v>
      </c>
      <c r="AU3584" s="175" t="s">
        <v>157</v>
      </c>
      <c r="AV3584" s="13" t="s">
        <v>81</v>
      </c>
      <c r="AW3584" s="13" t="s">
        <v>30</v>
      </c>
      <c r="AX3584" s="13" t="s">
        <v>76</v>
      </c>
      <c r="AY3584" s="175" t="s">
        <v>150</v>
      </c>
    </row>
    <row r="3585" spans="2:51" s="14" customFormat="1" ht="11.25">
      <c r="B3585" s="181"/>
      <c r="D3585" s="174" t="s">
        <v>167</v>
      </c>
      <c r="E3585" s="182" t="s">
        <v>1</v>
      </c>
      <c r="F3585" s="183" t="s">
        <v>869</v>
      </c>
      <c r="H3585" s="184">
        <v>13.05</v>
      </c>
      <c r="I3585" s="185"/>
      <c r="L3585" s="181"/>
      <c r="M3585" s="186"/>
      <c r="N3585" s="187"/>
      <c r="O3585" s="187"/>
      <c r="P3585" s="187"/>
      <c r="Q3585" s="187"/>
      <c r="R3585" s="187"/>
      <c r="S3585" s="187"/>
      <c r="T3585" s="188"/>
      <c r="AT3585" s="182" t="s">
        <v>167</v>
      </c>
      <c r="AU3585" s="182" t="s">
        <v>157</v>
      </c>
      <c r="AV3585" s="14" t="s">
        <v>157</v>
      </c>
      <c r="AW3585" s="14" t="s">
        <v>30</v>
      </c>
      <c r="AX3585" s="14" t="s">
        <v>76</v>
      </c>
      <c r="AY3585" s="182" t="s">
        <v>150</v>
      </c>
    </row>
    <row r="3586" spans="2:51" s="14" customFormat="1" ht="11.25">
      <c r="B3586" s="181"/>
      <c r="D3586" s="174" t="s">
        <v>167</v>
      </c>
      <c r="E3586" s="182" t="s">
        <v>1</v>
      </c>
      <c r="F3586" s="183" t="s">
        <v>870</v>
      </c>
      <c r="H3586" s="184">
        <v>-1.35</v>
      </c>
      <c r="I3586" s="185"/>
      <c r="L3586" s="181"/>
      <c r="M3586" s="186"/>
      <c r="N3586" s="187"/>
      <c r="O3586" s="187"/>
      <c r="P3586" s="187"/>
      <c r="Q3586" s="187"/>
      <c r="R3586" s="187"/>
      <c r="S3586" s="187"/>
      <c r="T3586" s="188"/>
      <c r="AT3586" s="182" t="s">
        <v>167</v>
      </c>
      <c r="AU3586" s="182" t="s">
        <v>157</v>
      </c>
      <c r="AV3586" s="14" t="s">
        <v>157</v>
      </c>
      <c r="AW3586" s="14" t="s">
        <v>30</v>
      </c>
      <c r="AX3586" s="14" t="s">
        <v>76</v>
      </c>
      <c r="AY3586" s="182" t="s">
        <v>150</v>
      </c>
    </row>
    <row r="3587" spans="2:51" s="13" customFormat="1" ht="11.25">
      <c r="B3587" s="173"/>
      <c r="D3587" s="174" t="s">
        <v>167</v>
      </c>
      <c r="E3587" s="175" t="s">
        <v>1</v>
      </c>
      <c r="F3587" s="176" t="s">
        <v>871</v>
      </c>
      <c r="H3587" s="175" t="s">
        <v>1</v>
      </c>
      <c r="I3587" s="177"/>
      <c r="L3587" s="173"/>
      <c r="M3587" s="178"/>
      <c r="N3587" s="179"/>
      <c r="O3587" s="179"/>
      <c r="P3587" s="179"/>
      <c r="Q3587" s="179"/>
      <c r="R3587" s="179"/>
      <c r="S3587" s="179"/>
      <c r="T3587" s="180"/>
      <c r="AT3587" s="175" t="s">
        <v>167</v>
      </c>
      <c r="AU3587" s="175" t="s">
        <v>157</v>
      </c>
      <c r="AV3587" s="13" t="s">
        <v>81</v>
      </c>
      <c r="AW3587" s="13" t="s">
        <v>30</v>
      </c>
      <c r="AX3587" s="13" t="s">
        <v>76</v>
      </c>
      <c r="AY3587" s="175" t="s">
        <v>150</v>
      </c>
    </row>
    <row r="3588" spans="2:51" s="14" customFormat="1" ht="11.25">
      <c r="B3588" s="181"/>
      <c r="D3588" s="174" t="s">
        <v>167</v>
      </c>
      <c r="E3588" s="182" t="s">
        <v>1</v>
      </c>
      <c r="F3588" s="183" t="s">
        <v>872</v>
      </c>
      <c r="H3588" s="184">
        <v>6.72</v>
      </c>
      <c r="I3588" s="185"/>
      <c r="L3588" s="181"/>
      <c r="M3588" s="186"/>
      <c r="N3588" s="187"/>
      <c r="O3588" s="187"/>
      <c r="P3588" s="187"/>
      <c r="Q3588" s="187"/>
      <c r="R3588" s="187"/>
      <c r="S3588" s="187"/>
      <c r="T3588" s="188"/>
      <c r="AT3588" s="182" t="s">
        <v>167</v>
      </c>
      <c r="AU3588" s="182" t="s">
        <v>157</v>
      </c>
      <c r="AV3588" s="14" t="s">
        <v>157</v>
      </c>
      <c r="AW3588" s="14" t="s">
        <v>30</v>
      </c>
      <c r="AX3588" s="14" t="s">
        <v>76</v>
      </c>
      <c r="AY3588" s="182" t="s">
        <v>150</v>
      </c>
    </row>
    <row r="3589" spans="2:51" s="13" customFormat="1" ht="11.25">
      <c r="B3589" s="173"/>
      <c r="D3589" s="174" t="s">
        <v>167</v>
      </c>
      <c r="E3589" s="175" t="s">
        <v>1</v>
      </c>
      <c r="F3589" s="176" t="s">
        <v>873</v>
      </c>
      <c r="H3589" s="175" t="s">
        <v>1</v>
      </c>
      <c r="I3589" s="177"/>
      <c r="L3589" s="173"/>
      <c r="M3589" s="178"/>
      <c r="N3589" s="179"/>
      <c r="O3589" s="179"/>
      <c r="P3589" s="179"/>
      <c r="Q3589" s="179"/>
      <c r="R3589" s="179"/>
      <c r="S3589" s="179"/>
      <c r="T3589" s="180"/>
      <c r="AT3589" s="175" t="s">
        <v>167</v>
      </c>
      <c r="AU3589" s="175" t="s">
        <v>157</v>
      </c>
      <c r="AV3589" s="13" t="s">
        <v>81</v>
      </c>
      <c r="AW3589" s="13" t="s">
        <v>30</v>
      </c>
      <c r="AX3589" s="13" t="s">
        <v>76</v>
      </c>
      <c r="AY3589" s="175" t="s">
        <v>150</v>
      </c>
    </row>
    <row r="3590" spans="2:51" s="14" customFormat="1" ht="11.25">
      <c r="B3590" s="181"/>
      <c r="D3590" s="174" t="s">
        <v>167</v>
      </c>
      <c r="E3590" s="182" t="s">
        <v>1</v>
      </c>
      <c r="F3590" s="183" t="s">
        <v>874</v>
      </c>
      <c r="H3590" s="184">
        <v>2.1</v>
      </c>
      <c r="I3590" s="185"/>
      <c r="L3590" s="181"/>
      <c r="M3590" s="186"/>
      <c r="N3590" s="187"/>
      <c r="O3590" s="187"/>
      <c r="P3590" s="187"/>
      <c r="Q3590" s="187"/>
      <c r="R3590" s="187"/>
      <c r="S3590" s="187"/>
      <c r="T3590" s="188"/>
      <c r="AT3590" s="182" t="s">
        <v>167</v>
      </c>
      <c r="AU3590" s="182" t="s">
        <v>157</v>
      </c>
      <c r="AV3590" s="14" t="s">
        <v>157</v>
      </c>
      <c r="AW3590" s="14" t="s">
        <v>30</v>
      </c>
      <c r="AX3590" s="14" t="s">
        <v>76</v>
      </c>
      <c r="AY3590" s="182" t="s">
        <v>150</v>
      </c>
    </row>
    <row r="3591" spans="2:51" s="13" customFormat="1" ht="11.25">
      <c r="B3591" s="173"/>
      <c r="D3591" s="174" t="s">
        <v>167</v>
      </c>
      <c r="E3591" s="175" t="s">
        <v>1</v>
      </c>
      <c r="F3591" s="176" t="s">
        <v>875</v>
      </c>
      <c r="H3591" s="175" t="s">
        <v>1</v>
      </c>
      <c r="I3591" s="177"/>
      <c r="L3591" s="173"/>
      <c r="M3591" s="178"/>
      <c r="N3591" s="179"/>
      <c r="O3591" s="179"/>
      <c r="P3591" s="179"/>
      <c r="Q3591" s="179"/>
      <c r="R3591" s="179"/>
      <c r="S3591" s="179"/>
      <c r="T3591" s="180"/>
      <c r="AT3591" s="175" t="s">
        <v>167</v>
      </c>
      <c r="AU3591" s="175" t="s">
        <v>157</v>
      </c>
      <c r="AV3591" s="13" t="s">
        <v>81</v>
      </c>
      <c r="AW3591" s="13" t="s">
        <v>30</v>
      </c>
      <c r="AX3591" s="13" t="s">
        <v>76</v>
      </c>
      <c r="AY3591" s="175" t="s">
        <v>150</v>
      </c>
    </row>
    <row r="3592" spans="2:51" s="14" customFormat="1" ht="11.25">
      <c r="B3592" s="181"/>
      <c r="D3592" s="174" t="s">
        <v>167</v>
      </c>
      <c r="E3592" s="182" t="s">
        <v>1</v>
      </c>
      <c r="F3592" s="183" t="s">
        <v>876</v>
      </c>
      <c r="H3592" s="184">
        <v>16.2</v>
      </c>
      <c r="I3592" s="185"/>
      <c r="L3592" s="181"/>
      <c r="M3592" s="186"/>
      <c r="N3592" s="187"/>
      <c r="O3592" s="187"/>
      <c r="P3592" s="187"/>
      <c r="Q3592" s="187"/>
      <c r="R3592" s="187"/>
      <c r="S3592" s="187"/>
      <c r="T3592" s="188"/>
      <c r="AT3592" s="182" t="s">
        <v>167</v>
      </c>
      <c r="AU3592" s="182" t="s">
        <v>157</v>
      </c>
      <c r="AV3592" s="14" t="s">
        <v>157</v>
      </c>
      <c r="AW3592" s="14" t="s">
        <v>30</v>
      </c>
      <c r="AX3592" s="14" t="s">
        <v>76</v>
      </c>
      <c r="AY3592" s="182" t="s">
        <v>150</v>
      </c>
    </row>
    <row r="3593" spans="2:51" s="14" customFormat="1" ht="11.25">
      <c r="B3593" s="181"/>
      <c r="D3593" s="174" t="s">
        <v>167</v>
      </c>
      <c r="E3593" s="182" t="s">
        <v>1</v>
      </c>
      <c r="F3593" s="183" t="s">
        <v>857</v>
      </c>
      <c r="H3593" s="184">
        <v>-1.9</v>
      </c>
      <c r="I3593" s="185"/>
      <c r="L3593" s="181"/>
      <c r="M3593" s="186"/>
      <c r="N3593" s="187"/>
      <c r="O3593" s="187"/>
      <c r="P3593" s="187"/>
      <c r="Q3593" s="187"/>
      <c r="R3593" s="187"/>
      <c r="S3593" s="187"/>
      <c r="T3593" s="188"/>
      <c r="AT3593" s="182" t="s">
        <v>167</v>
      </c>
      <c r="AU3593" s="182" t="s">
        <v>157</v>
      </c>
      <c r="AV3593" s="14" t="s">
        <v>157</v>
      </c>
      <c r="AW3593" s="14" t="s">
        <v>30</v>
      </c>
      <c r="AX3593" s="14" t="s">
        <v>76</v>
      </c>
      <c r="AY3593" s="182" t="s">
        <v>150</v>
      </c>
    </row>
    <row r="3594" spans="2:51" s="13" customFormat="1" ht="11.25">
      <c r="B3594" s="173"/>
      <c r="D3594" s="174" t="s">
        <v>167</v>
      </c>
      <c r="E3594" s="175" t="s">
        <v>1</v>
      </c>
      <c r="F3594" s="176" t="s">
        <v>704</v>
      </c>
      <c r="H3594" s="175" t="s">
        <v>1</v>
      </c>
      <c r="I3594" s="177"/>
      <c r="L3594" s="173"/>
      <c r="M3594" s="178"/>
      <c r="N3594" s="179"/>
      <c r="O3594" s="179"/>
      <c r="P3594" s="179"/>
      <c r="Q3594" s="179"/>
      <c r="R3594" s="179"/>
      <c r="S3594" s="179"/>
      <c r="T3594" s="180"/>
      <c r="AT3594" s="175" t="s">
        <v>167</v>
      </c>
      <c r="AU3594" s="175" t="s">
        <v>157</v>
      </c>
      <c r="AV3594" s="13" t="s">
        <v>81</v>
      </c>
      <c r="AW3594" s="13" t="s">
        <v>30</v>
      </c>
      <c r="AX3594" s="13" t="s">
        <v>76</v>
      </c>
      <c r="AY3594" s="175" t="s">
        <v>150</v>
      </c>
    </row>
    <row r="3595" spans="2:51" s="14" customFormat="1" ht="11.25">
      <c r="B3595" s="181"/>
      <c r="D3595" s="174" t="s">
        <v>167</v>
      </c>
      <c r="E3595" s="182" t="s">
        <v>1</v>
      </c>
      <c r="F3595" s="183" t="s">
        <v>874</v>
      </c>
      <c r="H3595" s="184">
        <v>2.1</v>
      </c>
      <c r="I3595" s="185"/>
      <c r="L3595" s="181"/>
      <c r="M3595" s="186"/>
      <c r="N3595" s="187"/>
      <c r="O3595" s="187"/>
      <c r="P3595" s="187"/>
      <c r="Q3595" s="187"/>
      <c r="R3595" s="187"/>
      <c r="S3595" s="187"/>
      <c r="T3595" s="188"/>
      <c r="AT3595" s="182" t="s">
        <v>167</v>
      </c>
      <c r="AU3595" s="182" t="s">
        <v>157</v>
      </c>
      <c r="AV3595" s="14" t="s">
        <v>157</v>
      </c>
      <c r="AW3595" s="14" t="s">
        <v>30</v>
      </c>
      <c r="AX3595" s="14" t="s">
        <v>76</v>
      </c>
      <c r="AY3595" s="182" t="s">
        <v>150</v>
      </c>
    </row>
    <row r="3596" spans="2:51" s="13" customFormat="1" ht="11.25">
      <c r="B3596" s="173"/>
      <c r="D3596" s="174" t="s">
        <v>167</v>
      </c>
      <c r="E3596" s="175" t="s">
        <v>1</v>
      </c>
      <c r="F3596" s="176" t="s">
        <v>707</v>
      </c>
      <c r="H3596" s="175" t="s">
        <v>1</v>
      </c>
      <c r="I3596" s="177"/>
      <c r="L3596" s="173"/>
      <c r="M3596" s="178"/>
      <c r="N3596" s="179"/>
      <c r="O3596" s="179"/>
      <c r="P3596" s="179"/>
      <c r="Q3596" s="179"/>
      <c r="R3596" s="179"/>
      <c r="S3596" s="179"/>
      <c r="T3596" s="180"/>
      <c r="AT3596" s="175" t="s">
        <v>167</v>
      </c>
      <c r="AU3596" s="175" t="s">
        <v>157</v>
      </c>
      <c r="AV3596" s="13" t="s">
        <v>81</v>
      </c>
      <c r="AW3596" s="13" t="s">
        <v>30</v>
      </c>
      <c r="AX3596" s="13" t="s">
        <v>76</v>
      </c>
      <c r="AY3596" s="175" t="s">
        <v>150</v>
      </c>
    </row>
    <row r="3597" spans="2:51" s="14" customFormat="1" ht="11.25">
      <c r="B3597" s="181"/>
      <c r="D3597" s="174" t="s">
        <v>167</v>
      </c>
      <c r="E3597" s="182" t="s">
        <v>1</v>
      </c>
      <c r="F3597" s="183" t="s">
        <v>874</v>
      </c>
      <c r="H3597" s="184">
        <v>2.1</v>
      </c>
      <c r="I3597" s="185"/>
      <c r="L3597" s="181"/>
      <c r="M3597" s="186"/>
      <c r="N3597" s="187"/>
      <c r="O3597" s="187"/>
      <c r="P3597" s="187"/>
      <c r="Q3597" s="187"/>
      <c r="R3597" s="187"/>
      <c r="S3597" s="187"/>
      <c r="T3597" s="188"/>
      <c r="AT3597" s="182" t="s">
        <v>167</v>
      </c>
      <c r="AU3597" s="182" t="s">
        <v>157</v>
      </c>
      <c r="AV3597" s="14" t="s">
        <v>157</v>
      </c>
      <c r="AW3597" s="14" t="s">
        <v>30</v>
      </c>
      <c r="AX3597" s="14" t="s">
        <v>76</v>
      </c>
      <c r="AY3597" s="182" t="s">
        <v>150</v>
      </c>
    </row>
    <row r="3598" spans="2:51" s="13" customFormat="1" ht="11.25">
      <c r="B3598" s="173"/>
      <c r="D3598" s="174" t="s">
        <v>167</v>
      </c>
      <c r="E3598" s="175" t="s">
        <v>1</v>
      </c>
      <c r="F3598" s="176" t="s">
        <v>708</v>
      </c>
      <c r="H3598" s="175" t="s">
        <v>1</v>
      </c>
      <c r="I3598" s="177"/>
      <c r="L3598" s="173"/>
      <c r="M3598" s="178"/>
      <c r="N3598" s="179"/>
      <c r="O3598" s="179"/>
      <c r="P3598" s="179"/>
      <c r="Q3598" s="179"/>
      <c r="R3598" s="179"/>
      <c r="S3598" s="179"/>
      <c r="T3598" s="180"/>
      <c r="AT3598" s="175" t="s">
        <v>167</v>
      </c>
      <c r="AU3598" s="175" t="s">
        <v>157</v>
      </c>
      <c r="AV3598" s="13" t="s">
        <v>81</v>
      </c>
      <c r="AW3598" s="13" t="s">
        <v>30</v>
      </c>
      <c r="AX3598" s="13" t="s">
        <v>76</v>
      </c>
      <c r="AY3598" s="175" t="s">
        <v>150</v>
      </c>
    </row>
    <row r="3599" spans="2:51" s="14" customFormat="1" ht="11.25">
      <c r="B3599" s="181"/>
      <c r="D3599" s="174" t="s">
        <v>167</v>
      </c>
      <c r="E3599" s="182" t="s">
        <v>1</v>
      </c>
      <c r="F3599" s="183" t="s">
        <v>874</v>
      </c>
      <c r="H3599" s="184">
        <v>2.1</v>
      </c>
      <c r="I3599" s="185"/>
      <c r="L3599" s="181"/>
      <c r="M3599" s="186"/>
      <c r="N3599" s="187"/>
      <c r="O3599" s="187"/>
      <c r="P3599" s="187"/>
      <c r="Q3599" s="187"/>
      <c r="R3599" s="187"/>
      <c r="S3599" s="187"/>
      <c r="T3599" s="188"/>
      <c r="AT3599" s="182" t="s">
        <v>167</v>
      </c>
      <c r="AU3599" s="182" t="s">
        <v>157</v>
      </c>
      <c r="AV3599" s="14" t="s">
        <v>157</v>
      </c>
      <c r="AW3599" s="14" t="s">
        <v>30</v>
      </c>
      <c r="AX3599" s="14" t="s">
        <v>76</v>
      </c>
      <c r="AY3599" s="182" t="s">
        <v>150</v>
      </c>
    </row>
    <row r="3600" spans="2:51" s="13" customFormat="1" ht="11.25">
      <c r="B3600" s="173"/>
      <c r="D3600" s="174" t="s">
        <v>167</v>
      </c>
      <c r="E3600" s="175" t="s">
        <v>1</v>
      </c>
      <c r="F3600" s="176" t="s">
        <v>877</v>
      </c>
      <c r="H3600" s="175" t="s">
        <v>1</v>
      </c>
      <c r="I3600" s="177"/>
      <c r="L3600" s="173"/>
      <c r="M3600" s="178"/>
      <c r="N3600" s="179"/>
      <c r="O3600" s="179"/>
      <c r="P3600" s="179"/>
      <c r="Q3600" s="179"/>
      <c r="R3600" s="179"/>
      <c r="S3600" s="179"/>
      <c r="T3600" s="180"/>
      <c r="AT3600" s="175" t="s">
        <v>167</v>
      </c>
      <c r="AU3600" s="175" t="s">
        <v>157</v>
      </c>
      <c r="AV3600" s="13" t="s">
        <v>81</v>
      </c>
      <c r="AW3600" s="13" t="s">
        <v>30</v>
      </c>
      <c r="AX3600" s="13" t="s">
        <v>76</v>
      </c>
      <c r="AY3600" s="175" t="s">
        <v>150</v>
      </c>
    </row>
    <row r="3601" spans="2:51" s="14" customFormat="1" ht="11.25">
      <c r="B3601" s="181"/>
      <c r="D3601" s="174" t="s">
        <v>167</v>
      </c>
      <c r="E3601" s="182" t="s">
        <v>1</v>
      </c>
      <c r="F3601" s="183" t="s">
        <v>874</v>
      </c>
      <c r="H3601" s="184">
        <v>2.1</v>
      </c>
      <c r="I3601" s="185"/>
      <c r="L3601" s="181"/>
      <c r="M3601" s="186"/>
      <c r="N3601" s="187"/>
      <c r="O3601" s="187"/>
      <c r="P3601" s="187"/>
      <c r="Q3601" s="187"/>
      <c r="R3601" s="187"/>
      <c r="S3601" s="187"/>
      <c r="T3601" s="188"/>
      <c r="AT3601" s="182" t="s">
        <v>167</v>
      </c>
      <c r="AU3601" s="182" t="s">
        <v>157</v>
      </c>
      <c r="AV3601" s="14" t="s">
        <v>157</v>
      </c>
      <c r="AW3601" s="14" t="s">
        <v>30</v>
      </c>
      <c r="AX3601" s="14" t="s">
        <v>76</v>
      </c>
      <c r="AY3601" s="182" t="s">
        <v>150</v>
      </c>
    </row>
    <row r="3602" spans="2:51" s="13" customFormat="1" ht="11.25">
      <c r="B3602" s="173"/>
      <c r="D3602" s="174" t="s">
        <v>167</v>
      </c>
      <c r="E3602" s="175" t="s">
        <v>1</v>
      </c>
      <c r="F3602" s="176" t="s">
        <v>878</v>
      </c>
      <c r="H3602" s="175" t="s">
        <v>1</v>
      </c>
      <c r="I3602" s="177"/>
      <c r="L3602" s="173"/>
      <c r="M3602" s="178"/>
      <c r="N3602" s="179"/>
      <c r="O3602" s="179"/>
      <c r="P3602" s="179"/>
      <c r="Q3602" s="179"/>
      <c r="R3602" s="179"/>
      <c r="S3602" s="179"/>
      <c r="T3602" s="180"/>
      <c r="AT3602" s="175" t="s">
        <v>167</v>
      </c>
      <c r="AU3602" s="175" t="s">
        <v>157</v>
      </c>
      <c r="AV3602" s="13" t="s">
        <v>81</v>
      </c>
      <c r="AW3602" s="13" t="s">
        <v>30</v>
      </c>
      <c r="AX3602" s="13" t="s">
        <v>76</v>
      </c>
      <c r="AY3602" s="175" t="s">
        <v>150</v>
      </c>
    </row>
    <row r="3603" spans="2:51" s="14" customFormat="1" ht="11.25">
      <c r="B3603" s="181"/>
      <c r="D3603" s="174" t="s">
        <v>167</v>
      </c>
      <c r="E3603" s="182" t="s">
        <v>1</v>
      </c>
      <c r="F3603" s="183" t="s">
        <v>874</v>
      </c>
      <c r="H3603" s="184">
        <v>2.1</v>
      </c>
      <c r="I3603" s="185"/>
      <c r="L3603" s="181"/>
      <c r="M3603" s="186"/>
      <c r="N3603" s="187"/>
      <c r="O3603" s="187"/>
      <c r="P3603" s="187"/>
      <c r="Q3603" s="187"/>
      <c r="R3603" s="187"/>
      <c r="S3603" s="187"/>
      <c r="T3603" s="188"/>
      <c r="AT3603" s="182" t="s">
        <v>167</v>
      </c>
      <c r="AU3603" s="182" t="s">
        <v>157</v>
      </c>
      <c r="AV3603" s="14" t="s">
        <v>157</v>
      </c>
      <c r="AW3603" s="14" t="s">
        <v>30</v>
      </c>
      <c r="AX3603" s="14" t="s">
        <v>76</v>
      </c>
      <c r="AY3603" s="182" t="s">
        <v>150</v>
      </c>
    </row>
    <row r="3604" spans="2:51" s="13" customFormat="1" ht="11.25">
      <c r="B3604" s="173"/>
      <c r="D3604" s="174" t="s">
        <v>167</v>
      </c>
      <c r="E3604" s="175" t="s">
        <v>1</v>
      </c>
      <c r="F3604" s="176" t="s">
        <v>879</v>
      </c>
      <c r="H3604" s="175" t="s">
        <v>1</v>
      </c>
      <c r="I3604" s="177"/>
      <c r="L3604" s="173"/>
      <c r="M3604" s="178"/>
      <c r="N3604" s="179"/>
      <c r="O3604" s="179"/>
      <c r="P3604" s="179"/>
      <c r="Q3604" s="179"/>
      <c r="R3604" s="179"/>
      <c r="S3604" s="179"/>
      <c r="T3604" s="180"/>
      <c r="AT3604" s="175" t="s">
        <v>167</v>
      </c>
      <c r="AU3604" s="175" t="s">
        <v>157</v>
      </c>
      <c r="AV3604" s="13" t="s">
        <v>81</v>
      </c>
      <c r="AW3604" s="13" t="s">
        <v>30</v>
      </c>
      <c r="AX3604" s="13" t="s">
        <v>76</v>
      </c>
      <c r="AY3604" s="175" t="s">
        <v>150</v>
      </c>
    </row>
    <row r="3605" spans="2:51" s="14" customFormat="1" ht="11.25">
      <c r="B3605" s="181"/>
      <c r="D3605" s="174" t="s">
        <v>167</v>
      </c>
      <c r="E3605" s="182" t="s">
        <v>1</v>
      </c>
      <c r="F3605" s="183" t="s">
        <v>874</v>
      </c>
      <c r="H3605" s="184">
        <v>2.1</v>
      </c>
      <c r="I3605" s="185"/>
      <c r="L3605" s="181"/>
      <c r="M3605" s="186"/>
      <c r="N3605" s="187"/>
      <c r="O3605" s="187"/>
      <c r="P3605" s="187"/>
      <c r="Q3605" s="187"/>
      <c r="R3605" s="187"/>
      <c r="S3605" s="187"/>
      <c r="T3605" s="188"/>
      <c r="AT3605" s="182" t="s">
        <v>167</v>
      </c>
      <c r="AU3605" s="182" t="s">
        <v>157</v>
      </c>
      <c r="AV3605" s="14" t="s">
        <v>157</v>
      </c>
      <c r="AW3605" s="14" t="s">
        <v>30</v>
      </c>
      <c r="AX3605" s="14" t="s">
        <v>76</v>
      </c>
      <c r="AY3605" s="182" t="s">
        <v>150</v>
      </c>
    </row>
    <row r="3606" spans="2:51" s="13" customFormat="1" ht="11.25">
      <c r="B3606" s="173"/>
      <c r="D3606" s="174" t="s">
        <v>167</v>
      </c>
      <c r="E3606" s="175" t="s">
        <v>1</v>
      </c>
      <c r="F3606" s="176" t="s">
        <v>880</v>
      </c>
      <c r="H3606" s="175" t="s">
        <v>1</v>
      </c>
      <c r="I3606" s="177"/>
      <c r="L3606" s="173"/>
      <c r="M3606" s="178"/>
      <c r="N3606" s="179"/>
      <c r="O3606" s="179"/>
      <c r="P3606" s="179"/>
      <c r="Q3606" s="179"/>
      <c r="R3606" s="179"/>
      <c r="S3606" s="179"/>
      <c r="T3606" s="180"/>
      <c r="AT3606" s="175" t="s">
        <v>167</v>
      </c>
      <c r="AU3606" s="175" t="s">
        <v>157</v>
      </c>
      <c r="AV3606" s="13" t="s">
        <v>81</v>
      </c>
      <c r="AW3606" s="13" t="s">
        <v>30</v>
      </c>
      <c r="AX3606" s="13" t="s">
        <v>76</v>
      </c>
      <c r="AY3606" s="175" t="s">
        <v>150</v>
      </c>
    </row>
    <row r="3607" spans="2:51" s="14" customFormat="1" ht="11.25">
      <c r="B3607" s="181"/>
      <c r="D3607" s="174" t="s">
        <v>167</v>
      </c>
      <c r="E3607" s="182" t="s">
        <v>1</v>
      </c>
      <c r="F3607" s="183" t="s">
        <v>874</v>
      </c>
      <c r="H3607" s="184">
        <v>2.1</v>
      </c>
      <c r="I3607" s="185"/>
      <c r="L3607" s="181"/>
      <c r="M3607" s="186"/>
      <c r="N3607" s="187"/>
      <c r="O3607" s="187"/>
      <c r="P3607" s="187"/>
      <c r="Q3607" s="187"/>
      <c r="R3607" s="187"/>
      <c r="S3607" s="187"/>
      <c r="T3607" s="188"/>
      <c r="AT3607" s="182" t="s">
        <v>167</v>
      </c>
      <c r="AU3607" s="182" t="s">
        <v>157</v>
      </c>
      <c r="AV3607" s="14" t="s">
        <v>157</v>
      </c>
      <c r="AW3607" s="14" t="s">
        <v>30</v>
      </c>
      <c r="AX3607" s="14" t="s">
        <v>76</v>
      </c>
      <c r="AY3607" s="182" t="s">
        <v>150</v>
      </c>
    </row>
    <row r="3608" spans="2:51" s="16" customFormat="1" ht="11.25">
      <c r="B3608" s="197"/>
      <c r="D3608" s="174" t="s">
        <v>167</v>
      </c>
      <c r="E3608" s="198" t="s">
        <v>1</v>
      </c>
      <c r="F3608" s="199" t="s">
        <v>299</v>
      </c>
      <c r="H3608" s="200">
        <v>228.58</v>
      </c>
      <c r="I3608" s="201"/>
      <c r="L3608" s="197"/>
      <c r="M3608" s="202"/>
      <c r="N3608" s="203"/>
      <c r="O3608" s="203"/>
      <c r="P3608" s="203"/>
      <c r="Q3608" s="203"/>
      <c r="R3608" s="203"/>
      <c r="S3608" s="203"/>
      <c r="T3608" s="204"/>
      <c r="AT3608" s="198" t="s">
        <v>167</v>
      </c>
      <c r="AU3608" s="198" t="s">
        <v>157</v>
      </c>
      <c r="AV3608" s="16" t="s">
        <v>162</v>
      </c>
      <c r="AW3608" s="16" t="s">
        <v>30</v>
      </c>
      <c r="AX3608" s="16" t="s">
        <v>76</v>
      </c>
      <c r="AY3608" s="198" t="s">
        <v>150</v>
      </c>
    </row>
    <row r="3609" spans="2:51" s="13" customFormat="1" ht="11.25">
      <c r="B3609" s="173"/>
      <c r="D3609" s="174" t="s">
        <v>167</v>
      </c>
      <c r="E3609" s="175" t="s">
        <v>1</v>
      </c>
      <c r="F3609" s="176" t="s">
        <v>302</v>
      </c>
      <c r="H3609" s="175" t="s">
        <v>1</v>
      </c>
      <c r="I3609" s="177"/>
      <c r="L3609" s="173"/>
      <c r="M3609" s="178"/>
      <c r="N3609" s="179"/>
      <c r="O3609" s="179"/>
      <c r="P3609" s="179"/>
      <c r="Q3609" s="179"/>
      <c r="R3609" s="179"/>
      <c r="S3609" s="179"/>
      <c r="T3609" s="180"/>
      <c r="AT3609" s="175" t="s">
        <v>167</v>
      </c>
      <c r="AU3609" s="175" t="s">
        <v>157</v>
      </c>
      <c r="AV3609" s="13" t="s">
        <v>81</v>
      </c>
      <c r="AW3609" s="13" t="s">
        <v>30</v>
      </c>
      <c r="AX3609" s="13" t="s">
        <v>76</v>
      </c>
      <c r="AY3609" s="175" t="s">
        <v>150</v>
      </c>
    </row>
    <row r="3610" spans="2:51" s="13" customFormat="1" ht="11.25">
      <c r="B3610" s="173"/>
      <c r="D3610" s="174" t="s">
        <v>167</v>
      </c>
      <c r="E3610" s="175" t="s">
        <v>1</v>
      </c>
      <c r="F3610" s="176" t="s">
        <v>881</v>
      </c>
      <c r="H3610" s="175" t="s">
        <v>1</v>
      </c>
      <c r="I3610" s="177"/>
      <c r="L3610" s="173"/>
      <c r="M3610" s="178"/>
      <c r="N3610" s="179"/>
      <c r="O3610" s="179"/>
      <c r="P3610" s="179"/>
      <c r="Q3610" s="179"/>
      <c r="R3610" s="179"/>
      <c r="S3610" s="179"/>
      <c r="T3610" s="180"/>
      <c r="AT3610" s="175" t="s">
        <v>167</v>
      </c>
      <c r="AU3610" s="175" t="s">
        <v>157</v>
      </c>
      <c r="AV3610" s="13" t="s">
        <v>81</v>
      </c>
      <c r="AW3610" s="13" t="s">
        <v>30</v>
      </c>
      <c r="AX3610" s="13" t="s">
        <v>76</v>
      </c>
      <c r="AY3610" s="175" t="s">
        <v>150</v>
      </c>
    </row>
    <row r="3611" spans="2:51" s="14" customFormat="1" ht="11.25">
      <c r="B3611" s="181"/>
      <c r="D3611" s="174" t="s">
        <v>167</v>
      </c>
      <c r="E3611" s="182" t="s">
        <v>1</v>
      </c>
      <c r="F3611" s="183" t="s">
        <v>882</v>
      </c>
      <c r="H3611" s="184">
        <v>2.5499999999999998</v>
      </c>
      <c r="I3611" s="185"/>
      <c r="L3611" s="181"/>
      <c r="M3611" s="186"/>
      <c r="N3611" s="187"/>
      <c r="O3611" s="187"/>
      <c r="P3611" s="187"/>
      <c r="Q3611" s="187"/>
      <c r="R3611" s="187"/>
      <c r="S3611" s="187"/>
      <c r="T3611" s="188"/>
      <c r="AT3611" s="182" t="s">
        <v>167</v>
      </c>
      <c r="AU3611" s="182" t="s">
        <v>157</v>
      </c>
      <c r="AV3611" s="14" t="s">
        <v>157</v>
      </c>
      <c r="AW3611" s="14" t="s">
        <v>30</v>
      </c>
      <c r="AX3611" s="14" t="s">
        <v>76</v>
      </c>
      <c r="AY3611" s="182" t="s">
        <v>150</v>
      </c>
    </row>
    <row r="3612" spans="2:51" s="13" customFormat="1" ht="11.25">
      <c r="B3612" s="173"/>
      <c r="D3612" s="174" t="s">
        <v>167</v>
      </c>
      <c r="E3612" s="175" t="s">
        <v>1</v>
      </c>
      <c r="F3612" s="176" t="s">
        <v>883</v>
      </c>
      <c r="H3612" s="175" t="s">
        <v>1</v>
      </c>
      <c r="I3612" s="177"/>
      <c r="L3612" s="173"/>
      <c r="M3612" s="178"/>
      <c r="N3612" s="179"/>
      <c r="O3612" s="179"/>
      <c r="P3612" s="179"/>
      <c r="Q3612" s="179"/>
      <c r="R3612" s="179"/>
      <c r="S3612" s="179"/>
      <c r="T3612" s="180"/>
      <c r="AT3612" s="175" t="s">
        <v>167</v>
      </c>
      <c r="AU3612" s="175" t="s">
        <v>157</v>
      </c>
      <c r="AV3612" s="13" t="s">
        <v>81</v>
      </c>
      <c r="AW3612" s="13" t="s">
        <v>30</v>
      </c>
      <c r="AX3612" s="13" t="s">
        <v>76</v>
      </c>
      <c r="AY3612" s="175" t="s">
        <v>150</v>
      </c>
    </row>
    <row r="3613" spans="2:51" s="14" customFormat="1" ht="11.25">
      <c r="B3613" s="181"/>
      <c r="D3613" s="174" t="s">
        <v>167</v>
      </c>
      <c r="E3613" s="182" t="s">
        <v>1</v>
      </c>
      <c r="F3613" s="183" t="s">
        <v>884</v>
      </c>
      <c r="H3613" s="184">
        <v>3.75</v>
      </c>
      <c r="I3613" s="185"/>
      <c r="L3613" s="181"/>
      <c r="M3613" s="186"/>
      <c r="N3613" s="187"/>
      <c r="O3613" s="187"/>
      <c r="P3613" s="187"/>
      <c r="Q3613" s="187"/>
      <c r="R3613" s="187"/>
      <c r="S3613" s="187"/>
      <c r="T3613" s="188"/>
      <c r="AT3613" s="182" t="s">
        <v>167</v>
      </c>
      <c r="AU3613" s="182" t="s">
        <v>157</v>
      </c>
      <c r="AV3613" s="14" t="s">
        <v>157</v>
      </c>
      <c r="AW3613" s="14" t="s">
        <v>30</v>
      </c>
      <c r="AX3613" s="14" t="s">
        <v>76</v>
      </c>
      <c r="AY3613" s="182" t="s">
        <v>150</v>
      </c>
    </row>
    <row r="3614" spans="2:51" s="13" customFormat="1" ht="11.25">
      <c r="B3614" s="173"/>
      <c r="D3614" s="174" t="s">
        <v>167</v>
      </c>
      <c r="E3614" s="175" t="s">
        <v>1</v>
      </c>
      <c r="F3614" s="176" t="s">
        <v>885</v>
      </c>
      <c r="H3614" s="175" t="s">
        <v>1</v>
      </c>
      <c r="I3614" s="177"/>
      <c r="L3614" s="173"/>
      <c r="M3614" s="178"/>
      <c r="N3614" s="179"/>
      <c r="O3614" s="179"/>
      <c r="P3614" s="179"/>
      <c r="Q3614" s="179"/>
      <c r="R3614" s="179"/>
      <c r="S3614" s="179"/>
      <c r="T3614" s="180"/>
      <c r="AT3614" s="175" t="s">
        <v>167</v>
      </c>
      <c r="AU3614" s="175" t="s">
        <v>157</v>
      </c>
      <c r="AV3614" s="13" t="s">
        <v>81</v>
      </c>
      <c r="AW3614" s="13" t="s">
        <v>30</v>
      </c>
      <c r="AX3614" s="13" t="s">
        <v>76</v>
      </c>
      <c r="AY3614" s="175" t="s">
        <v>150</v>
      </c>
    </row>
    <row r="3615" spans="2:51" s="14" customFormat="1" ht="11.25">
      <c r="B3615" s="181"/>
      <c r="D3615" s="174" t="s">
        <v>167</v>
      </c>
      <c r="E3615" s="182" t="s">
        <v>1</v>
      </c>
      <c r="F3615" s="183" t="s">
        <v>874</v>
      </c>
      <c r="H3615" s="184">
        <v>2.1</v>
      </c>
      <c r="I3615" s="185"/>
      <c r="L3615" s="181"/>
      <c r="M3615" s="186"/>
      <c r="N3615" s="187"/>
      <c r="O3615" s="187"/>
      <c r="P3615" s="187"/>
      <c r="Q3615" s="187"/>
      <c r="R3615" s="187"/>
      <c r="S3615" s="187"/>
      <c r="T3615" s="188"/>
      <c r="AT3615" s="182" t="s">
        <v>167</v>
      </c>
      <c r="AU3615" s="182" t="s">
        <v>157</v>
      </c>
      <c r="AV3615" s="14" t="s">
        <v>157</v>
      </c>
      <c r="AW3615" s="14" t="s">
        <v>30</v>
      </c>
      <c r="AX3615" s="14" t="s">
        <v>76</v>
      </c>
      <c r="AY3615" s="182" t="s">
        <v>150</v>
      </c>
    </row>
    <row r="3616" spans="2:51" s="13" customFormat="1" ht="11.25">
      <c r="B3616" s="173"/>
      <c r="D3616" s="174" t="s">
        <v>167</v>
      </c>
      <c r="E3616" s="175" t="s">
        <v>1</v>
      </c>
      <c r="F3616" s="176" t="s">
        <v>470</v>
      </c>
      <c r="H3616" s="175" t="s">
        <v>1</v>
      </c>
      <c r="I3616" s="177"/>
      <c r="L3616" s="173"/>
      <c r="M3616" s="178"/>
      <c r="N3616" s="179"/>
      <c r="O3616" s="179"/>
      <c r="P3616" s="179"/>
      <c r="Q3616" s="179"/>
      <c r="R3616" s="179"/>
      <c r="S3616" s="179"/>
      <c r="T3616" s="180"/>
      <c r="AT3616" s="175" t="s">
        <v>167</v>
      </c>
      <c r="AU3616" s="175" t="s">
        <v>157</v>
      </c>
      <c r="AV3616" s="13" t="s">
        <v>81</v>
      </c>
      <c r="AW3616" s="13" t="s">
        <v>30</v>
      </c>
      <c r="AX3616" s="13" t="s">
        <v>76</v>
      </c>
      <c r="AY3616" s="175" t="s">
        <v>150</v>
      </c>
    </row>
    <row r="3617" spans="2:51" s="14" customFormat="1" ht="11.25">
      <c r="B3617" s="181"/>
      <c r="D3617" s="174" t="s">
        <v>167</v>
      </c>
      <c r="E3617" s="182" t="s">
        <v>1</v>
      </c>
      <c r="F3617" s="183" t="s">
        <v>856</v>
      </c>
      <c r="H3617" s="184">
        <v>24.9</v>
      </c>
      <c r="I3617" s="185"/>
      <c r="L3617" s="181"/>
      <c r="M3617" s="186"/>
      <c r="N3617" s="187"/>
      <c r="O3617" s="187"/>
      <c r="P3617" s="187"/>
      <c r="Q3617" s="187"/>
      <c r="R3617" s="187"/>
      <c r="S3617" s="187"/>
      <c r="T3617" s="188"/>
      <c r="AT3617" s="182" t="s">
        <v>167</v>
      </c>
      <c r="AU3617" s="182" t="s">
        <v>157</v>
      </c>
      <c r="AV3617" s="14" t="s">
        <v>157</v>
      </c>
      <c r="AW3617" s="14" t="s">
        <v>30</v>
      </c>
      <c r="AX3617" s="14" t="s">
        <v>76</v>
      </c>
      <c r="AY3617" s="182" t="s">
        <v>150</v>
      </c>
    </row>
    <row r="3618" spans="2:51" s="14" customFormat="1" ht="11.25">
      <c r="B3618" s="181"/>
      <c r="D3618" s="174" t="s">
        <v>167</v>
      </c>
      <c r="E3618" s="182" t="s">
        <v>1</v>
      </c>
      <c r="F3618" s="183" t="s">
        <v>857</v>
      </c>
      <c r="H3618" s="184">
        <v>-1.9</v>
      </c>
      <c r="I3618" s="185"/>
      <c r="L3618" s="181"/>
      <c r="M3618" s="186"/>
      <c r="N3618" s="187"/>
      <c r="O3618" s="187"/>
      <c r="P3618" s="187"/>
      <c r="Q3618" s="187"/>
      <c r="R3618" s="187"/>
      <c r="S3618" s="187"/>
      <c r="T3618" s="188"/>
      <c r="AT3618" s="182" t="s">
        <v>167</v>
      </c>
      <c r="AU3618" s="182" t="s">
        <v>157</v>
      </c>
      <c r="AV3618" s="14" t="s">
        <v>157</v>
      </c>
      <c r="AW3618" s="14" t="s">
        <v>30</v>
      </c>
      <c r="AX3618" s="14" t="s">
        <v>76</v>
      </c>
      <c r="AY3618" s="182" t="s">
        <v>150</v>
      </c>
    </row>
    <row r="3619" spans="2:51" s="13" customFormat="1" ht="11.25">
      <c r="B3619" s="173"/>
      <c r="D3619" s="174" t="s">
        <v>167</v>
      </c>
      <c r="E3619" s="175" t="s">
        <v>1</v>
      </c>
      <c r="F3619" s="176" t="s">
        <v>471</v>
      </c>
      <c r="H3619" s="175" t="s">
        <v>1</v>
      </c>
      <c r="I3619" s="177"/>
      <c r="L3619" s="173"/>
      <c r="M3619" s="178"/>
      <c r="N3619" s="179"/>
      <c r="O3619" s="179"/>
      <c r="P3619" s="179"/>
      <c r="Q3619" s="179"/>
      <c r="R3619" s="179"/>
      <c r="S3619" s="179"/>
      <c r="T3619" s="180"/>
      <c r="AT3619" s="175" t="s">
        <v>167</v>
      </c>
      <c r="AU3619" s="175" t="s">
        <v>157</v>
      </c>
      <c r="AV3619" s="13" t="s">
        <v>81</v>
      </c>
      <c r="AW3619" s="13" t="s">
        <v>30</v>
      </c>
      <c r="AX3619" s="13" t="s">
        <v>76</v>
      </c>
      <c r="AY3619" s="175" t="s">
        <v>150</v>
      </c>
    </row>
    <row r="3620" spans="2:51" s="14" customFormat="1" ht="11.25">
      <c r="B3620" s="181"/>
      <c r="D3620" s="174" t="s">
        <v>167</v>
      </c>
      <c r="E3620" s="182" t="s">
        <v>1</v>
      </c>
      <c r="F3620" s="183" t="s">
        <v>856</v>
      </c>
      <c r="H3620" s="184">
        <v>24.9</v>
      </c>
      <c r="I3620" s="185"/>
      <c r="L3620" s="181"/>
      <c r="M3620" s="186"/>
      <c r="N3620" s="187"/>
      <c r="O3620" s="187"/>
      <c r="P3620" s="187"/>
      <c r="Q3620" s="187"/>
      <c r="R3620" s="187"/>
      <c r="S3620" s="187"/>
      <c r="T3620" s="188"/>
      <c r="AT3620" s="182" t="s">
        <v>167</v>
      </c>
      <c r="AU3620" s="182" t="s">
        <v>157</v>
      </c>
      <c r="AV3620" s="14" t="s">
        <v>157</v>
      </c>
      <c r="AW3620" s="14" t="s">
        <v>30</v>
      </c>
      <c r="AX3620" s="14" t="s">
        <v>76</v>
      </c>
      <c r="AY3620" s="182" t="s">
        <v>150</v>
      </c>
    </row>
    <row r="3621" spans="2:51" s="14" customFormat="1" ht="11.25">
      <c r="B3621" s="181"/>
      <c r="D3621" s="174" t="s">
        <v>167</v>
      </c>
      <c r="E3621" s="182" t="s">
        <v>1</v>
      </c>
      <c r="F3621" s="183" t="s">
        <v>857</v>
      </c>
      <c r="H3621" s="184">
        <v>-1.9</v>
      </c>
      <c r="I3621" s="185"/>
      <c r="L3621" s="181"/>
      <c r="M3621" s="186"/>
      <c r="N3621" s="187"/>
      <c r="O3621" s="187"/>
      <c r="P3621" s="187"/>
      <c r="Q3621" s="187"/>
      <c r="R3621" s="187"/>
      <c r="S3621" s="187"/>
      <c r="T3621" s="188"/>
      <c r="AT3621" s="182" t="s">
        <v>167</v>
      </c>
      <c r="AU3621" s="182" t="s">
        <v>157</v>
      </c>
      <c r="AV3621" s="14" t="s">
        <v>157</v>
      </c>
      <c r="AW3621" s="14" t="s">
        <v>30</v>
      </c>
      <c r="AX3621" s="14" t="s">
        <v>76</v>
      </c>
      <c r="AY3621" s="182" t="s">
        <v>150</v>
      </c>
    </row>
    <row r="3622" spans="2:51" s="13" customFormat="1" ht="11.25">
      <c r="B3622" s="173"/>
      <c r="D3622" s="174" t="s">
        <v>167</v>
      </c>
      <c r="E3622" s="175" t="s">
        <v>1</v>
      </c>
      <c r="F3622" s="176" t="s">
        <v>472</v>
      </c>
      <c r="H3622" s="175" t="s">
        <v>1</v>
      </c>
      <c r="I3622" s="177"/>
      <c r="L3622" s="173"/>
      <c r="M3622" s="178"/>
      <c r="N3622" s="179"/>
      <c r="O3622" s="179"/>
      <c r="P3622" s="179"/>
      <c r="Q3622" s="179"/>
      <c r="R3622" s="179"/>
      <c r="S3622" s="179"/>
      <c r="T3622" s="180"/>
      <c r="AT3622" s="175" t="s">
        <v>167</v>
      </c>
      <c r="AU3622" s="175" t="s">
        <v>157</v>
      </c>
      <c r="AV3622" s="13" t="s">
        <v>81</v>
      </c>
      <c r="AW3622" s="13" t="s">
        <v>30</v>
      </c>
      <c r="AX3622" s="13" t="s">
        <v>76</v>
      </c>
      <c r="AY3622" s="175" t="s">
        <v>150</v>
      </c>
    </row>
    <row r="3623" spans="2:51" s="14" customFormat="1" ht="11.25">
      <c r="B3623" s="181"/>
      <c r="D3623" s="174" t="s">
        <v>167</v>
      </c>
      <c r="E3623" s="182" t="s">
        <v>1</v>
      </c>
      <c r="F3623" s="183" t="s">
        <v>856</v>
      </c>
      <c r="H3623" s="184">
        <v>24.9</v>
      </c>
      <c r="I3623" s="185"/>
      <c r="L3623" s="181"/>
      <c r="M3623" s="186"/>
      <c r="N3623" s="187"/>
      <c r="O3623" s="187"/>
      <c r="P3623" s="187"/>
      <c r="Q3623" s="187"/>
      <c r="R3623" s="187"/>
      <c r="S3623" s="187"/>
      <c r="T3623" s="188"/>
      <c r="AT3623" s="182" t="s">
        <v>167</v>
      </c>
      <c r="AU3623" s="182" t="s">
        <v>157</v>
      </c>
      <c r="AV3623" s="14" t="s">
        <v>157</v>
      </c>
      <c r="AW3623" s="14" t="s">
        <v>30</v>
      </c>
      <c r="AX3623" s="14" t="s">
        <v>76</v>
      </c>
      <c r="AY3623" s="182" t="s">
        <v>150</v>
      </c>
    </row>
    <row r="3624" spans="2:51" s="14" customFormat="1" ht="11.25">
      <c r="B3624" s="181"/>
      <c r="D3624" s="174" t="s">
        <v>167</v>
      </c>
      <c r="E3624" s="182" t="s">
        <v>1</v>
      </c>
      <c r="F3624" s="183" t="s">
        <v>857</v>
      </c>
      <c r="H3624" s="184">
        <v>-1.9</v>
      </c>
      <c r="I3624" s="185"/>
      <c r="L3624" s="181"/>
      <c r="M3624" s="186"/>
      <c r="N3624" s="187"/>
      <c r="O3624" s="187"/>
      <c r="P3624" s="187"/>
      <c r="Q3624" s="187"/>
      <c r="R3624" s="187"/>
      <c r="S3624" s="187"/>
      <c r="T3624" s="188"/>
      <c r="AT3624" s="182" t="s">
        <v>167</v>
      </c>
      <c r="AU3624" s="182" t="s">
        <v>157</v>
      </c>
      <c r="AV3624" s="14" t="s">
        <v>157</v>
      </c>
      <c r="AW3624" s="14" t="s">
        <v>30</v>
      </c>
      <c r="AX3624" s="14" t="s">
        <v>76</v>
      </c>
      <c r="AY3624" s="182" t="s">
        <v>150</v>
      </c>
    </row>
    <row r="3625" spans="2:51" s="13" customFormat="1" ht="11.25">
      <c r="B3625" s="173"/>
      <c r="D3625" s="174" t="s">
        <v>167</v>
      </c>
      <c r="E3625" s="175" t="s">
        <v>1</v>
      </c>
      <c r="F3625" s="176" t="s">
        <v>473</v>
      </c>
      <c r="H3625" s="175" t="s">
        <v>1</v>
      </c>
      <c r="I3625" s="177"/>
      <c r="L3625" s="173"/>
      <c r="M3625" s="178"/>
      <c r="N3625" s="179"/>
      <c r="O3625" s="179"/>
      <c r="P3625" s="179"/>
      <c r="Q3625" s="179"/>
      <c r="R3625" s="179"/>
      <c r="S3625" s="179"/>
      <c r="T3625" s="180"/>
      <c r="AT3625" s="175" t="s">
        <v>167</v>
      </c>
      <c r="AU3625" s="175" t="s">
        <v>157</v>
      </c>
      <c r="AV3625" s="13" t="s">
        <v>81</v>
      </c>
      <c r="AW3625" s="13" t="s">
        <v>30</v>
      </c>
      <c r="AX3625" s="13" t="s">
        <v>76</v>
      </c>
      <c r="AY3625" s="175" t="s">
        <v>150</v>
      </c>
    </row>
    <row r="3626" spans="2:51" s="14" customFormat="1" ht="11.25">
      <c r="B3626" s="181"/>
      <c r="D3626" s="174" t="s">
        <v>167</v>
      </c>
      <c r="E3626" s="182" t="s">
        <v>1</v>
      </c>
      <c r="F3626" s="183" t="s">
        <v>886</v>
      </c>
      <c r="H3626" s="184">
        <v>38</v>
      </c>
      <c r="I3626" s="185"/>
      <c r="L3626" s="181"/>
      <c r="M3626" s="186"/>
      <c r="N3626" s="187"/>
      <c r="O3626" s="187"/>
      <c r="P3626" s="187"/>
      <c r="Q3626" s="187"/>
      <c r="R3626" s="187"/>
      <c r="S3626" s="187"/>
      <c r="T3626" s="188"/>
      <c r="AT3626" s="182" t="s">
        <v>167</v>
      </c>
      <c r="AU3626" s="182" t="s">
        <v>157</v>
      </c>
      <c r="AV3626" s="14" t="s">
        <v>157</v>
      </c>
      <c r="AW3626" s="14" t="s">
        <v>30</v>
      </c>
      <c r="AX3626" s="14" t="s">
        <v>76</v>
      </c>
      <c r="AY3626" s="182" t="s">
        <v>150</v>
      </c>
    </row>
    <row r="3627" spans="2:51" s="14" customFormat="1" ht="11.25">
      <c r="B3627" s="181"/>
      <c r="D3627" s="174" t="s">
        <v>167</v>
      </c>
      <c r="E3627" s="182" t="s">
        <v>1</v>
      </c>
      <c r="F3627" s="183" t="s">
        <v>794</v>
      </c>
      <c r="H3627" s="184">
        <v>-3.6</v>
      </c>
      <c r="I3627" s="185"/>
      <c r="L3627" s="181"/>
      <c r="M3627" s="186"/>
      <c r="N3627" s="187"/>
      <c r="O3627" s="187"/>
      <c r="P3627" s="187"/>
      <c r="Q3627" s="187"/>
      <c r="R3627" s="187"/>
      <c r="S3627" s="187"/>
      <c r="T3627" s="188"/>
      <c r="AT3627" s="182" t="s">
        <v>167</v>
      </c>
      <c r="AU3627" s="182" t="s">
        <v>157</v>
      </c>
      <c r="AV3627" s="14" t="s">
        <v>157</v>
      </c>
      <c r="AW3627" s="14" t="s">
        <v>30</v>
      </c>
      <c r="AX3627" s="14" t="s">
        <v>76</v>
      </c>
      <c r="AY3627" s="182" t="s">
        <v>150</v>
      </c>
    </row>
    <row r="3628" spans="2:51" s="13" customFormat="1" ht="11.25">
      <c r="B3628" s="173"/>
      <c r="D3628" s="174" t="s">
        <v>167</v>
      </c>
      <c r="E3628" s="175" t="s">
        <v>1</v>
      </c>
      <c r="F3628" s="176" t="s">
        <v>887</v>
      </c>
      <c r="H3628" s="175" t="s">
        <v>1</v>
      </c>
      <c r="I3628" s="177"/>
      <c r="L3628" s="173"/>
      <c r="M3628" s="178"/>
      <c r="N3628" s="179"/>
      <c r="O3628" s="179"/>
      <c r="P3628" s="179"/>
      <c r="Q3628" s="179"/>
      <c r="R3628" s="179"/>
      <c r="S3628" s="179"/>
      <c r="T3628" s="180"/>
      <c r="AT3628" s="175" t="s">
        <v>167</v>
      </c>
      <c r="AU3628" s="175" t="s">
        <v>157</v>
      </c>
      <c r="AV3628" s="13" t="s">
        <v>81</v>
      </c>
      <c r="AW3628" s="13" t="s">
        <v>30</v>
      </c>
      <c r="AX3628" s="13" t="s">
        <v>76</v>
      </c>
      <c r="AY3628" s="175" t="s">
        <v>150</v>
      </c>
    </row>
    <row r="3629" spans="2:51" s="14" customFormat="1" ht="11.25">
      <c r="B3629" s="181"/>
      <c r="D3629" s="174" t="s">
        <v>167</v>
      </c>
      <c r="E3629" s="182" t="s">
        <v>1</v>
      </c>
      <c r="F3629" s="183" t="s">
        <v>888</v>
      </c>
      <c r="H3629" s="184">
        <v>14.7</v>
      </c>
      <c r="I3629" s="185"/>
      <c r="L3629" s="181"/>
      <c r="M3629" s="186"/>
      <c r="N3629" s="187"/>
      <c r="O3629" s="187"/>
      <c r="P3629" s="187"/>
      <c r="Q3629" s="187"/>
      <c r="R3629" s="187"/>
      <c r="S3629" s="187"/>
      <c r="T3629" s="188"/>
      <c r="AT3629" s="182" t="s">
        <v>167</v>
      </c>
      <c r="AU3629" s="182" t="s">
        <v>157</v>
      </c>
      <c r="AV3629" s="14" t="s">
        <v>157</v>
      </c>
      <c r="AW3629" s="14" t="s">
        <v>30</v>
      </c>
      <c r="AX3629" s="14" t="s">
        <v>76</v>
      </c>
      <c r="AY3629" s="182" t="s">
        <v>150</v>
      </c>
    </row>
    <row r="3630" spans="2:51" s="14" customFormat="1" ht="11.25">
      <c r="B3630" s="181"/>
      <c r="D3630" s="174" t="s">
        <v>167</v>
      </c>
      <c r="E3630" s="182" t="s">
        <v>1</v>
      </c>
      <c r="F3630" s="183" t="s">
        <v>870</v>
      </c>
      <c r="H3630" s="184">
        <v>-1.35</v>
      </c>
      <c r="I3630" s="185"/>
      <c r="L3630" s="181"/>
      <c r="M3630" s="186"/>
      <c r="N3630" s="187"/>
      <c r="O3630" s="187"/>
      <c r="P3630" s="187"/>
      <c r="Q3630" s="187"/>
      <c r="R3630" s="187"/>
      <c r="S3630" s="187"/>
      <c r="T3630" s="188"/>
      <c r="AT3630" s="182" t="s">
        <v>167</v>
      </c>
      <c r="AU3630" s="182" t="s">
        <v>157</v>
      </c>
      <c r="AV3630" s="14" t="s">
        <v>157</v>
      </c>
      <c r="AW3630" s="14" t="s">
        <v>30</v>
      </c>
      <c r="AX3630" s="14" t="s">
        <v>76</v>
      </c>
      <c r="AY3630" s="182" t="s">
        <v>150</v>
      </c>
    </row>
    <row r="3631" spans="2:51" s="13" customFormat="1" ht="11.25">
      <c r="B3631" s="173"/>
      <c r="D3631" s="174" t="s">
        <v>167</v>
      </c>
      <c r="E3631" s="175" t="s">
        <v>1</v>
      </c>
      <c r="F3631" s="176" t="s">
        <v>889</v>
      </c>
      <c r="H3631" s="175" t="s">
        <v>1</v>
      </c>
      <c r="I3631" s="177"/>
      <c r="L3631" s="173"/>
      <c r="M3631" s="178"/>
      <c r="N3631" s="179"/>
      <c r="O3631" s="179"/>
      <c r="P3631" s="179"/>
      <c r="Q3631" s="179"/>
      <c r="R3631" s="179"/>
      <c r="S3631" s="179"/>
      <c r="T3631" s="180"/>
      <c r="AT3631" s="175" t="s">
        <v>167</v>
      </c>
      <c r="AU3631" s="175" t="s">
        <v>157</v>
      </c>
      <c r="AV3631" s="13" t="s">
        <v>81</v>
      </c>
      <c r="AW3631" s="13" t="s">
        <v>30</v>
      </c>
      <c r="AX3631" s="13" t="s">
        <v>76</v>
      </c>
      <c r="AY3631" s="175" t="s">
        <v>150</v>
      </c>
    </row>
    <row r="3632" spans="2:51" s="14" customFormat="1" ht="11.25">
      <c r="B3632" s="181"/>
      <c r="D3632" s="174" t="s">
        <v>167</v>
      </c>
      <c r="E3632" s="182" t="s">
        <v>1</v>
      </c>
      <c r="F3632" s="183" t="s">
        <v>890</v>
      </c>
      <c r="H3632" s="184">
        <v>15.6</v>
      </c>
      <c r="I3632" s="185"/>
      <c r="L3632" s="181"/>
      <c r="M3632" s="186"/>
      <c r="N3632" s="187"/>
      <c r="O3632" s="187"/>
      <c r="P3632" s="187"/>
      <c r="Q3632" s="187"/>
      <c r="R3632" s="187"/>
      <c r="S3632" s="187"/>
      <c r="T3632" s="188"/>
      <c r="AT3632" s="182" t="s">
        <v>167</v>
      </c>
      <c r="AU3632" s="182" t="s">
        <v>157</v>
      </c>
      <c r="AV3632" s="14" t="s">
        <v>157</v>
      </c>
      <c r="AW3632" s="14" t="s">
        <v>30</v>
      </c>
      <c r="AX3632" s="14" t="s">
        <v>76</v>
      </c>
      <c r="AY3632" s="182" t="s">
        <v>150</v>
      </c>
    </row>
    <row r="3633" spans="2:51" s="14" customFormat="1" ht="11.25">
      <c r="B3633" s="181"/>
      <c r="D3633" s="174" t="s">
        <v>167</v>
      </c>
      <c r="E3633" s="182" t="s">
        <v>1</v>
      </c>
      <c r="F3633" s="183" t="s">
        <v>717</v>
      </c>
      <c r="H3633" s="184">
        <v>-1.8</v>
      </c>
      <c r="I3633" s="185"/>
      <c r="L3633" s="181"/>
      <c r="M3633" s="186"/>
      <c r="N3633" s="187"/>
      <c r="O3633" s="187"/>
      <c r="P3633" s="187"/>
      <c r="Q3633" s="187"/>
      <c r="R3633" s="187"/>
      <c r="S3633" s="187"/>
      <c r="T3633" s="188"/>
      <c r="AT3633" s="182" t="s">
        <v>167</v>
      </c>
      <c r="AU3633" s="182" t="s">
        <v>157</v>
      </c>
      <c r="AV3633" s="14" t="s">
        <v>157</v>
      </c>
      <c r="AW3633" s="14" t="s">
        <v>30</v>
      </c>
      <c r="AX3633" s="14" t="s">
        <v>76</v>
      </c>
      <c r="AY3633" s="182" t="s">
        <v>150</v>
      </c>
    </row>
    <row r="3634" spans="2:51" s="14" customFormat="1" ht="11.25">
      <c r="B3634" s="181"/>
      <c r="D3634" s="174" t="s">
        <v>167</v>
      </c>
      <c r="E3634" s="182" t="s">
        <v>1</v>
      </c>
      <c r="F3634" s="183" t="s">
        <v>857</v>
      </c>
      <c r="H3634" s="184">
        <v>-1.9</v>
      </c>
      <c r="I3634" s="185"/>
      <c r="L3634" s="181"/>
      <c r="M3634" s="186"/>
      <c r="N3634" s="187"/>
      <c r="O3634" s="187"/>
      <c r="P3634" s="187"/>
      <c r="Q3634" s="187"/>
      <c r="R3634" s="187"/>
      <c r="S3634" s="187"/>
      <c r="T3634" s="188"/>
      <c r="AT3634" s="182" t="s">
        <v>167</v>
      </c>
      <c r="AU3634" s="182" t="s">
        <v>157</v>
      </c>
      <c r="AV3634" s="14" t="s">
        <v>157</v>
      </c>
      <c r="AW3634" s="14" t="s">
        <v>30</v>
      </c>
      <c r="AX3634" s="14" t="s">
        <v>76</v>
      </c>
      <c r="AY3634" s="182" t="s">
        <v>150</v>
      </c>
    </row>
    <row r="3635" spans="2:51" s="13" customFormat="1" ht="11.25">
      <c r="B3635" s="173"/>
      <c r="D3635" s="174" t="s">
        <v>167</v>
      </c>
      <c r="E3635" s="175" t="s">
        <v>1</v>
      </c>
      <c r="F3635" s="176" t="s">
        <v>891</v>
      </c>
      <c r="H3635" s="175" t="s">
        <v>1</v>
      </c>
      <c r="I3635" s="177"/>
      <c r="L3635" s="173"/>
      <c r="M3635" s="178"/>
      <c r="N3635" s="179"/>
      <c r="O3635" s="179"/>
      <c r="P3635" s="179"/>
      <c r="Q3635" s="179"/>
      <c r="R3635" s="179"/>
      <c r="S3635" s="179"/>
      <c r="T3635" s="180"/>
      <c r="AT3635" s="175" t="s">
        <v>167</v>
      </c>
      <c r="AU3635" s="175" t="s">
        <v>157</v>
      </c>
      <c r="AV3635" s="13" t="s">
        <v>81</v>
      </c>
      <c r="AW3635" s="13" t="s">
        <v>30</v>
      </c>
      <c r="AX3635" s="13" t="s">
        <v>76</v>
      </c>
      <c r="AY3635" s="175" t="s">
        <v>150</v>
      </c>
    </row>
    <row r="3636" spans="2:51" s="14" customFormat="1" ht="11.25">
      <c r="B3636" s="181"/>
      <c r="D3636" s="174" t="s">
        <v>167</v>
      </c>
      <c r="E3636" s="182" t="s">
        <v>1</v>
      </c>
      <c r="F3636" s="183" t="s">
        <v>892</v>
      </c>
      <c r="H3636" s="184">
        <v>15.5</v>
      </c>
      <c r="I3636" s="185"/>
      <c r="L3636" s="181"/>
      <c r="M3636" s="186"/>
      <c r="N3636" s="187"/>
      <c r="O3636" s="187"/>
      <c r="P3636" s="187"/>
      <c r="Q3636" s="187"/>
      <c r="R3636" s="187"/>
      <c r="S3636" s="187"/>
      <c r="T3636" s="188"/>
      <c r="AT3636" s="182" t="s">
        <v>167</v>
      </c>
      <c r="AU3636" s="182" t="s">
        <v>157</v>
      </c>
      <c r="AV3636" s="14" t="s">
        <v>157</v>
      </c>
      <c r="AW3636" s="14" t="s">
        <v>30</v>
      </c>
      <c r="AX3636" s="14" t="s">
        <v>76</v>
      </c>
      <c r="AY3636" s="182" t="s">
        <v>150</v>
      </c>
    </row>
    <row r="3637" spans="2:51" s="14" customFormat="1" ht="11.25">
      <c r="B3637" s="181"/>
      <c r="D3637" s="174" t="s">
        <v>167</v>
      </c>
      <c r="E3637" s="182" t="s">
        <v>1</v>
      </c>
      <c r="F3637" s="183" t="s">
        <v>857</v>
      </c>
      <c r="H3637" s="184">
        <v>-1.9</v>
      </c>
      <c r="I3637" s="185"/>
      <c r="L3637" s="181"/>
      <c r="M3637" s="186"/>
      <c r="N3637" s="187"/>
      <c r="O3637" s="187"/>
      <c r="P3637" s="187"/>
      <c r="Q3637" s="187"/>
      <c r="R3637" s="187"/>
      <c r="S3637" s="187"/>
      <c r="T3637" s="188"/>
      <c r="AT3637" s="182" t="s">
        <v>167</v>
      </c>
      <c r="AU3637" s="182" t="s">
        <v>157</v>
      </c>
      <c r="AV3637" s="14" t="s">
        <v>157</v>
      </c>
      <c r="AW3637" s="14" t="s">
        <v>30</v>
      </c>
      <c r="AX3637" s="14" t="s">
        <v>76</v>
      </c>
      <c r="AY3637" s="182" t="s">
        <v>150</v>
      </c>
    </row>
    <row r="3638" spans="2:51" s="13" customFormat="1" ht="11.25">
      <c r="B3638" s="173"/>
      <c r="D3638" s="174" t="s">
        <v>167</v>
      </c>
      <c r="E3638" s="175" t="s">
        <v>1</v>
      </c>
      <c r="F3638" s="176" t="s">
        <v>893</v>
      </c>
      <c r="H3638" s="175" t="s">
        <v>1</v>
      </c>
      <c r="I3638" s="177"/>
      <c r="L3638" s="173"/>
      <c r="M3638" s="178"/>
      <c r="N3638" s="179"/>
      <c r="O3638" s="179"/>
      <c r="P3638" s="179"/>
      <c r="Q3638" s="179"/>
      <c r="R3638" s="179"/>
      <c r="S3638" s="179"/>
      <c r="T3638" s="180"/>
      <c r="AT3638" s="175" t="s">
        <v>167</v>
      </c>
      <c r="AU3638" s="175" t="s">
        <v>157</v>
      </c>
      <c r="AV3638" s="13" t="s">
        <v>81</v>
      </c>
      <c r="AW3638" s="13" t="s">
        <v>30</v>
      </c>
      <c r="AX3638" s="13" t="s">
        <v>76</v>
      </c>
      <c r="AY3638" s="175" t="s">
        <v>150</v>
      </c>
    </row>
    <row r="3639" spans="2:51" s="14" customFormat="1" ht="11.25">
      <c r="B3639" s="181"/>
      <c r="D3639" s="174" t="s">
        <v>167</v>
      </c>
      <c r="E3639" s="182" t="s">
        <v>1</v>
      </c>
      <c r="F3639" s="183" t="s">
        <v>892</v>
      </c>
      <c r="H3639" s="184">
        <v>15.5</v>
      </c>
      <c r="I3639" s="185"/>
      <c r="L3639" s="181"/>
      <c r="M3639" s="186"/>
      <c r="N3639" s="187"/>
      <c r="O3639" s="187"/>
      <c r="P3639" s="187"/>
      <c r="Q3639" s="187"/>
      <c r="R3639" s="187"/>
      <c r="S3639" s="187"/>
      <c r="T3639" s="188"/>
      <c r="AT3639" s="182" t="s">
        <v>167</v>
      </c>
      <c r="AU3639" s="182" t="s">
        <v>157</v>
      </c>
      <c r="AV3639" s="14" t="s">
        <v>157</v>
      </c>
      <c r="AW3639" s="14" t="s">
        <v>30</v>
      </c>
      <c r="AX3639" s="14" t="s">
        <v>76</v>
      </c>
      <c r="AY3639" s="182" t="s">
        <v>150</v>
      </c>
    </row>
    <row r="3640" spans="2:51" s="14" customFormat="1" ht="11.25">
      <c r="B3640" s="181"/>
      <c r="D3640" s="174" t="s">
        <v>167</v>
      </c>
      <c r="E3640" s="182" t="s">
        <v>1</v>
      </c>
      <c r="F3640" s="183" t="s">
        <v>857</v>
      </c>
      <c r="H3640" s="184">
        <v>-1.9</v>
      </c>
      <c r="I3640" s="185"/>
      <c r="L3640" s="181"/>
      <c r="M3640" s="186"/>
      <c r="N3640" s="187"/>
      <c r="O3640" s="187"/>
      <c r="P3640" s="187"/>
      <c r="Q3640" s="187"/>
      <c r="R3640" s="187"/>
      <c r="S3640" s="187"/>
      <c r="T3640" s="188"/>
      <c r="AT3640" s="182" t="s">
        <v>167</v>
      </c>
      <c r="AU3640" s="182" t="s">
        <v>157</v>
      </c>
      <c r="AV3640" s="14" t="s">
        <v>157</v>
      </c>
      <c r="AW3640" s="14" t="s">
        <v>30</v>
      </c>
      <c r="AX3640" s="14" t="s">
        <v>76</v>
      </c>
      <c r="AY3640" s="182" t="s">
        <v>150</v>
      </c>
    </row>
    <row r="3641" spans="2:51" s="13" customFormat="1" ht="11.25">
      <c r="B3641" s="173"/>
      <c r="D3641" s="174" t="s">
        <v>167</v>
      </c>
      <c r="E3641" s="175" t="s">
        <v>1</v>
      </c>
      <c r="F3641" s="176" t="s">
        <v>894</v>
      </c>
      <c r="H3641" s="175" t="s">
        <v>1</v>
      </c>
      <c r="I3641" s="177"/>
      <c r="L3641" s="173"/>
      <c r="M3641" s="178"/>
      <c r="N3641" s="179"/>
      <c r="O3641" s="179"/>
      <c r="P3641" s="179"/>
      <c r="Q3641" s="179"/>
      <c r="R3641" s="179"/>
      <c r="S3641" s="179"/>
      <c r="T3641" s="180"/>
      <c r="AT3641" s="175" t="s">
        <v>167</v>
      </c>
      <c r="AU3641" s="175" t="s">
        <v>157</v>
      </c>
      <c r="AV3641" s="13" t="s">
        <v>81</v>
      </c>
      <c r="AW3641" s="13" t="s">
        <v>30</v>
      </c>
      <c r="AX3641" s="13" t="s">
        <v>76</v>
      </c>
      <c r="AY3641" s="175" t="s">
        <v>150</v>
      </c>
    </row>
    <row r="3642" spans="2:51" s="14" customFormat="1" ht="11.25">
      <c r="B3642" s="181"/>
      <c r="D3642" s="174" t="s">
        <v>167</v>
      </c>
      <c r="E3642" s="182" t="s">
        <v>1</v>
      </c>
      <c r="F3642" s="183" t="s">
        <v>890</v>
      </c>
      <c r="H3642" s="184">
        <v>15.6</v>
      </c>
      <c r="I3642" s="185"/>
      <c r="L3642" s="181"/>
      <c r="M3642" s="186"/>
      <c r="N3642" s="187"/>
      <c r="O3642" s="187"/>
      <c r="P3642" s="187"/>
      <c r="Q3642" s="187"/>
      <c r="R3642" s="187"/>
      <c r="S3642" s="187"/>
      <c r="T3642" s="188"/>
      <c r="AT3642" s="182" t="s">
        <v>167</v>
      </c>
      <c r="AU3642" s="182" t="s">
        <v>157</v>
      </c>
      <c r="AV3642" s="14" t="s">
        <v>157</v>
      </c>
      <c r="AW3642" s="14" t="s">
        <v>30</v>
      </c>
      <c r="AX3642" s="14" t="s">
        <v>76</v>
      </c>
      <c r="AY3642" s="182" t="s">
        <v>150</v>
      </c>
    </row>
    <row r="3643" spans="2:51" s="14" customFormat="1" ht="11.25">
      <c r="B3643" s="181"/>
      <c r="D3643" s="174" t="s">
        <v>167</v>
      </c>
      <c r="E3643" s="182" t="s">
        <v>1</v>
      </c>
      <c r="F3643" s="183" t="s">
        <v>717</v>
      </c>
      <c r="H3643" s="184">
        <v>-1.8</v>
      </c>
      <c r="I3643" s="185"/>
      <c r="L3643" s="181"/>
      <c r="M3643" s="186"/>
      <c r="N3643" s="187"/>
      <c r="O3643" s="187"/>
      <c r="P3643" s="187"/>
      <c r="Q3643" s="187"/>
      <c r="R3643" s="187"/>
      <c r="S3643" s="187"/>
      <c r="T3643" s="188"/>
      <c r="AT3643" s="182" t="s">
        <v>167</v>
      </c>
      <c r="AU3643" s="182" t="s">
        <v>157</v>
      </c>
      <c r="AV3643" s="14" t="s">
        <v>157</v>
      </c>
      <c r="AW3643" s="14" t="s">
        <v>30</v>
      </c>
      <c r="AX3643" s="14" t="s">
        <v>76</v>
      </c>
      <c r="AY3643" s="182" t="s">
        <v>150</v>
      </c>
    </row>
    <row r="3644" spans="2:51" s="14" customFormat="1" ht="11.25">
      <c r="B3644" s="181"/>
      <c r="D3644" s="174" t="s">
        <v>167</v>
      </c>
      <c r="E3644" s="182" t="s">
        <v>1</v>
      </c>
      <c r="F3644" s="183" t="s">
        <v>857</v>
      </c>
      <c r="H3644" s="184">
        <v>-1.9</v>
      </c>
      <c r="I3644" s="185"/>
      <c r="L3644" s="181"/>
      <c r="M3644" s="186"/>
      <c r="N3644" s="187"/>
      <c r="O3644" s="187"/>
      <c r="P3644" s="187"/>
      <c r="Q3644" s="187"/>
      <c r="R3644" s="187"/>
      <c r="S3644" s="187"/>
      <c r="T3644" s="188"/>
      <c r="AT3644" s="182" t="s">
        <v>167</v>
      </c>
      <c r="AU3644" s="182" t="s">
        <v>157</v>
      </c>
      <c r="AV3644" s="14" t="s">
        <v>157</v>
      </c>
      <c r="AW3644" s="14" t="s">
        <v>30</v>
      </c>
      <c r="AX3644" s="14" t="s">
        <v>76</v>
      </c>
      <c r="AY3644" s="182" t="s">
        <v>150</v>
      </c>
    </row>
    <row r="3645" spans="2:51" s="13" customFormat="1" ht="11.25">
      <c r="B3645" s="173"/>
      <c r="D3645" s="174" t="s">
        <v>167</v>
      </c>
      <c r="E3645" s="175" t="s">
        <v>1</v>
      </c>
      <c r="F3645" s="176" t="s">
        <v>895</v>
      </c>
      <c r="H3645" s="175" t="s">
        <v>1</v>
      </c>
      <c r="I3645" s="177"/>
      <c r="L3645" s="173"/>
      <c r="M3645" s="178"/>
      <c r="N3645" s="179"/>
      <c r="O3645" s="179"/>
      <c r="P3645" s="179"/>
      <c r="Q3645" s="179"/>
      <c r="R3645" s="179"/>
      <c r="S3645" s="179"/>
      <c r="T3645" s="180"/>
      <c r="AT3645" s="175" t="s">
        <v>167</v>
      </c>
      <c r="AU3645" s="175" t="s">
        <v>157</v>
      </c>
      <c r="AV3645" s="13" t="s">
        <v>81</v>
      </c>
      <c r="AW3645" s="13" t="s">
        <v>30</v>
      </c>
      <c r="AX3645" s="13" t="s">
        <v>76</v>
      </c>
      <c r="AY3645" s="175" t="s">
        <v>150</v>
      </c>
    </row>
    <row r="3646" spans="2:51" s="14" customFormat="1" ht="11.25">
      <c r="B3646" s="181"/>
      <c r="D3646" s="174" t="s">
        <v>167</v>
      </c>
      <c r="E3646" s="182" t="s">
        <v>1</v>
      </c>
      <c r="F3646" s="183" t="s">
        <v>874</v>
      </c>
      <c r="H3646" s="184">
        <v>2.1</v>
      </c>
      <c r="I3646" s="185"/>
      <c r="L3646" s="181"/>
      <c r="M3646" s="186"/>
      <c r="N3646" s="187"/>
      <c r="O3646" s="187"/>
      <c r="P3646" s="187"/>
      <c r="Q3646" s="187"/>
      <c r="R3646" s="187"/>
      <c r="S3646" s="187"/>
      <c r="T3646" s="188"/>
      <c r="AT3646" s="182" t="s">
        <v>167</v>
      </c>
      <c r="AU3646" s="182" t="s">
        <v>157</v>
      </c>
      <c r="AV3646" s="14" t="s">
        <v>157</v>
      </c>
      <c r="AW3646" s="14" t="s">
        <v>30</v>
      </c>
      <c r="AX3646" s="14" t="s">
        <v>76</v>
      </c>
      <c r="AY3646" s="182" t="s">
        <v>150</v>
      </c>
    </row>
    <row r="3647" spans="2:51" s="13" customFormat="1" ht="11.25">
      <c r="B3647" s="173"/>
      <c r="D3647" s="174" t="s">
        <v>167</v>
      </c>
      <c r="E3647" s="175" t="s">
        <v>1</v>
      </c>
      <c r="F3647" s="176" t="s">
        <v>896</v>
      </c>
      <c r="H3647" s="175" t="s">
        <v>1</v>
      </c>
      <c r="I3647" s="177"/>
      <c r="L3647" s="173"/>
      <c r="M3647" s="178"/>
      <c r="N3647" s="179"/>
      <c r="O3647" s="179"/>
      <c r="P3647" s="179"/>
      <c r="Q3647" s="179"/>
      <c r="R3647" s="179"/>
      <c r="S3647" s="179"/>
      <c r="T3647" s="180"/>
      <c r="AT3647" s="175" t="s">
        <v>167</v>
      </c>
      <c r="AU3647" s="175" t="s">
        <v>157</v>
      </c>
      <c r="AV3647" s="13" t="s">
        <v>81</v>
      </c>
      <c r="AW3647" s="13" t="s">
        <v>30</v>
      </c>
      <c r="AX3647" s="13" t="s">
        <v>76</v>
      </c>
      <c r="AY3647" s="175" t="s">
        <v>150</v>
      </c>
    </row>
    <row r="3648" spans="2:51" s="14" customFormat="1" ht="11.25">
      <c r="B3648" s="181"/>
      <c r="D3648" s="174" t="s">
        <v>167</v>
      </c>
      <c r="E3648" s="182" t="s">
        <v>1</v>
      </c>
      <c r="F3648" s="183" t="s">
        <v>874</v>
      </c>
      <c r="H3648" s="184">
        <v>2.1</v>
      </c>
      <c r="I3648" s="185"/>
      <c r="L3648" s="181"/>
      <c r="M3648" s="186"/>
      <c r="N3648" s="187"/>
      <c r="O3648" s="187"/>
      <c r="P3648" s="187"/>
      <c r="Q3648" s="187"/>
      <c r="R3648" s="187"/>
      <c r="S3648" s="187"/>
      <c r="T3648" s="188"/>
      <c r="AT3648" s="182" t="s">
        <v>167</v>
      </c>
      <c r="AU3648" s="182" t="s">
        <v>157</v>
      </c>
      <c r="AV3648" s="14" t="s">
        <v>157</v>
      </c>
      <c r="AW3648" s="14" t="s">
        <v>30</v>
      </c>
      <c r="AX3648" s="14" t="s">
        <v>76</v>
      </c>
      <c r="AY3648" s="182" t="s">
        <v>150</v>
      </c>
    </row>
    <row r="3649" spans="2:51" s="13" customFormat="1" ht="11.25">
      <c r="B3649" s="173"/>
      <c r="D3649" s="174" t="s">
        <v>167</v>
      </c>
      <c r="E3649" s="175" t="s">
        <v>1</v>
      </c>
      <c r="F3649" s="176" t="s">
        <v>897</v>
      </c>
      <c r="H3649" s="175" t="s">
        <v>1</v>
      </c>
      <c r="I3649" s="177"/>
      <c r="L3649" s="173"/>
      <c r="M3649" s="178"/>
      <c r="N3649" s="179"/>
      <c r="O3649" s="179"/>
      <c r="P3649" s="179"/>
      <c r="Q3649" s="179"/>
      <c r="R3649" s="179"/>
      <c r="S3649" s="179"/>
      <c r="T3649" s="180"/>
      <c r="AT3649" s="175" t="s">
        <v>167</v>
      </c>
      <c r="AU3649" s="175" t="s">
        <v>157</v>
      </c>
      <c r="AV3649" s="13" t="s">
        <v>81</v>
      </c>
      <c r="AW3649" s="13" t="s">
        <v>30</v>
      </c>
      <c r="AX3649" s="13" t="s">
        <v>76</v>
      </c>
      <c r="AY3649" s="175" t="s">
        <v>150</v>
      </c>
    </row>
    <row r="3650" spans="2:51" s="14" customFormat="1" ht="11.25">
      <c r="B3650" s="181"/>
      <c r="D3650" s="174" t="s">
        <v>167</v>
      </c>
      <c r="E3650" s="182" t="s">
        <v>1</v>
      </c>
      <c r="F3650" s="183" t="s">
        <v>874</v>
      </c>
      <c r="H3650" s="184">
        <v>2.1</v>
      </c>
      <c r="I3650" s="185"/>
      <c r="L3650" s="181"/>
      <c r="M3650" s="186"/>
      <c r="N3650" s="187"/>
      <c r="O3650" s="187"/>
      <c r="P3650" s="187"/>
      <c r="Q3650" s="187"/>
      <c r="R3650" s="187"/>
      <c r="S3650" s="187"/>
      <c r="T3650" s="188"/>
      <c r="AT3650" s="182" t="s">
        <v>167</v>
      </c>
      <c r="AU3650" s="182" t="s">
        <v>157</v>
      </c>
      <c r="AV3650" s="14" t="s">
        <v>157</v>
      </c>
      <c r="AW3650" s="14" t="s">
        <v>30</v>
      </c>
      <c r="AX3650" s="14" t="s">
        <v>76</v>
      </c>
      <c r="AY3650" s="182" t="s">
        <v>150</v>
      </c>
    </row>
    <row r="3651" spans="2:51" s="13" customFormat="1" ht="11.25">
      <c r="B3651" s="173"/>
      <c r="D3651" s="174" t="s">
        <v>167</v>
      </c>
      <c r="E3651" s="175" t="s">
        <v>1</v>
      </c>
      <c r="F3651" s="176" t="s">
        <v>898</v>
      </c>
      <c r="H3651" s="175" t="s">
        <v>1</v>
      </c>
      <c r="I3651" s="177"/>
      <c r="L3651" s="173"/>
      <c r="M3651" s="178"/>
      <c r="N3651" s="179"/>
      <c r="O3651" s="179"/>
      <c r="P3651" s="179"/>
      <c r="Q3651" s="179"/>
      <c r="R3651" s="179"/>
      <c r="S3651" s="179"/>
      <c r="T3651" s="180"/>
      <c r="AT3651" s="175" t="s">
        <v>167</v>
      </c>
      <c r="AU3651" s="175" t="s">
        <v>157</v>
      </c>
      <c r="AV3651" s="13" t="s">
        <v>81</v>
      </c>
      <c r="AW3651" s="13" t="s">
        <v>30</v>
      </c>
      <c r="AX3651" s="13" t="s">
        <v>76</v>
      </c>
      <c r="AY3651" s="175" t="s">
        <v>150</v>
      </c>
    </row>
    <row r="3652" spans="2:51" s="14" customFormat="1" ht="11.25">
      <c r="B3652" s="181"/>
      <c r="D3652" s="174" t="s">
        <v>167</v>
      </c>
      <c r="E3652" s="182" t="s">
        <v>1</v>
      </c>
      <c r="F3652" s="183" t="s">
        <v>874</v>
      </c>
      <c r="H3652" s="184">
        <v>2.1</v>
      </c>
      <c r="I3652" s="185"/>
      <c r="L3652" s="181"/>
      <c r="M3652" s="186"/>
      <c r="N3652" s="187"/>
      <c r="O3652" s="187"/>
      <c r="P3652" s="187"/>
      <c r="Q3652" s="187"/>
      <c r="R3652" s="187"/>
      <c r="S3652" s="187"/>
      <c r="T3652" s="188"/>
      <c r="AT3652" s="182" t="s">
        <v>167</v>
      </c>
      <c r="AU3652" s="182" t="s">
        <v>157</v>
      </c>
      <c r="AV3652" s="14" t="s">
        <v>157</v>
      </c>
      <c r="AW3652" s="14" t="s">
        <v>30</v>
      </c>
      <c r="AX3652" s="14" t="s">
        <v>76</v>
      </c>
      <c r="AY3652" s="182" t="s">
        <v>150</v>
      </c>
    </row>
    <row r="3653" spans="2:51" s="13" customFormat="1" ht="11.25">
      <c r="B3653" s="173"/>
      <c r="D3653" s="174" t="s">
        <v>167</v>
      </c>
      <c r="E3653" s="175" t="s">
        <v>1</v>
      </c>
      <c r="F3653" s="176" t="s">
        <v>899</v>
      </c>
      <c r="H3653" s="175" t="s">
        <v>1</v>
      </c>
      <c r="I3653" s="177"/>
      <c r="L3653" s="173"/>
      <c r="M3653" s="178"/>
      <c r="N3653" s="179"/>
      <c r="O3653" s="179"/>
      <c r="P3653" s="179"/>
      <c r="Q3653" s="179"/>
      <c r="R3653" s="179"/>
      <c r="S3653" s="179"/>
      <c r="T3653" s="180"/>
      <c r="AT3653" s="175" t="s">
        <v>167</v>
      </c>
      <c r="AU3653" s="175" t="s">
        <v>157</v>
      </c>
      <c r="AV3653" s="13" t="s">
        <v>81</v>
      </c>
      <c r="AW3653" s="13" t="s">
        <v>30</v>
      </c>
      <c r="AX3653" s="13" t="s">
        <v>76</v>
      </c>
      <c r="AY3653" s="175" t="s">
        <v>150</v>
      </c>
    </row>
    <row r="3654" spans="2:51" s="14" customFormat="1" ht="11.25">
      <c r="B3654" s="181"/>
      <c r="D3654" s="174" t="s">
        <v>167</v>
      </c>
      <c r="E3654" s="182" t="s">
        <v>1</v>
      </c>
      <c r="F3654" s="183" t="s">
        <v>874</v>
      </c>
      <c r="H3654" s="184">
        <v>2.1</v>
      </c>
      <c r="I3654" s="185"/>
      <c r="L3654" s="181"/>
      <c r="M3654" s="186"/>
      <c r="N3654" s="187"/>
      <c r="O3654" s="187"/>
      <c r="P3654" s="187"/>
      <c r="Q3654" s="187"/>
      <c r="R3654" s="187"/>
      <c r="S3654" s="187"/>
      <c r="T3654" s="188"/>
      <c r="AT3654" s="182" t="s">
        <v>167</v>
      </c>
      <c r="AU3654" s="182" t="s">
        <v>157</v>
      </c>
      <c r="AV3654" s="14" t="s">
        <v>157</v>
      </c>
      <c r="AW3654" s="14" t="s">
        <v>30</v>
      </c>
      <c r="AX3654" s="14" t="s">
        <v>76</v>
      </c>
      <c r="AY3654" s="182" t="s">
        <v>150</v>
      </c>
    </row>
    <row r="3655" spans="2:51" s="13" customFormat="1" ht="11.25">
      <c r="B3655" s="173"/>
      <c r="D3655" s="174" t="s">
        <v>167</v>
      </c>
      <c r="E3655" s="175" t="s">
        <v>1</v>
      </c>
      <c r="F3655" s="176" t="s">
        <v>900</v>
      </c>
      <c r="H3655" s="175" t="s">
        <v>1</v>
      </c>
      <c r="I3655" s="177"/>
      <c r="L3655" s="173"/>
      <c r="M3655" s="178"/>
      <c r="N3655" s="179"/>
      <c r="O3655" s="179"/>
      <c r="P3655" s="179"/>
      <c r="Q3655" s="179"/>
      <c r="R3655" s="179"/>
      <c r="S3655" s="179"/>
      <c r="T3655" s="180"/>
      <c r="AT3655" s="175" t="s">
        <v>167</v>
      </c>
      <c r="AU3655" s="175" t="s">
        <v>157</v>
      </c>
      <c r="AV3655" s="13" t="s">
        <v>81</v>
      </c>
      <c r="AW3655" s="13" t="s">
        <v>30</v>
      </c>
      <c r="AX3655" s="13" t="s">
        <v>76</v>
      </c>
      <c r="AY3655" s="175" t="s">
        <v>150</v>
      </c>
    </row>
    <row r="3656" spans="2:51" s="14" customFormat="1" ht="11.25">
      <c r="B3656" s="181"/>
      <c r="D3656" s="174" t="s">
        <v>167</v>
      </c>
      <c r="E3656" s="182" t="s">
        <v>1</v>
      </c>
      <c r="F3656" s="183" t="s">
        <v>874</v>
      </c>
      <c r="H3656" s="184">
        <v>2.1</v>
      </c>
      <c r="I3656" s="185"/>
      <c r="L3656" s="181"/>
      <c r="M3656" s="186"/>
      <c r="N3656" s="187"/>
      <c r="O3656" s="187"/>
      <c r="P3656" s="187"/>
      <c r="Q3656" s="187"/>
      <c r="R3656" s="187"/>
      <c r="S3656" s="187"/>
      <c r="T3656" s="188"/>
      <c r="AT3656" s="182" t="s">
        <v>167</v>
      </c>
      <c r="AU3656" s="182" t="s">
        <v>157</v>
      </c>
      <c r="AV3656" s="14" t="s">
        <v>157</v>
      </c>
      <c r="AW3656" s="14" t="s">
        <v>30</v>
      </c>
      <c r="AX3656" s="14" t="s">
        <v>76</v>
      </c>
      <c r="AY3656" s="182" t="s">
        <v>150</v>
      </c>
    </row>
    <row r="3657" spans="2:51" s="13" customFormat="1" ht="11.25">
      <c r="B3657" s="173"/>
      <c r="D3657" s="174" t="s">
        <v>167</v>
      </c>
      <c r="E3657" s="175" t="s">
        <v>1</v>
      </c>
      <c r="F3657" s="176" t="s">
        <v>901</v>
      </c>
      <c r="H3657" s="175" t="s">
        <v>1</v>
      </c>
      <c r="I3657" s="177"/>
      <c r="L3657" s="173"/>
      <c r="M3657" s="178"/>
      <c r="N3657" s="179"/>
      <c r="O3657" s="179"/>
      <c r="P3657" s="179"/>
      <c r="Q3657" s="179"/>
      <c r="R3657" s="179"/>
      <c r="S3657" s="179"/>
      <c r="T3657" s="180"/>
      <c r="AT3657" s="175" t="s">
        <v>167</v>
      </c>
      <c r="AU3657" s="175" t="s">
        <v>157</v>
      </c>
      <c r="AV3657" s="13" t="s">
        <v>81</v>
      </c>
      <c r="AW3657" s="13" t="s">
        <v>30</v>
      </c>
      <c r="AX3657" s="13" t="s">
        <v>76</v>
      </c>
      <c r="AY3657" s="175" t="s">
        <v>150</v>
      </c>
    </row>
    <row r="3658" spans="2:51" s="14" customFormat="1" ht="11.25">
      <c r="B3658" s="181"/>
      <c r="D3658" s="174" t="s">
        <v>167</v>
      </c>
      <c r="E3658" s="182" t="s">
        <v>1</v>
      </c>
      <c r="F3658" s="183" t="s">
        <v>874</v>
      </c>
      <c r="H3658" s="184">
        <v>2.1</v>
      </c>
      <c r="I3658" s="185"/>
      <c r="L3658" s="181"/>
      <c r="M3658" s="186"/>
      <c r="N3658" s="187"/>
      <c r="O3658" s="187"/>
      <c r="P3658" s="187"/>
      <c r="Q3658" s="187"/>
      <c r="R3658" s="187"/>
      <c r="S3658" s="187"/>
      <c r="T3658" s="188"/>
      <c r="AT3658" s="182" t="s">
        <v>167</v>
      </c>
      <c r="AU3658" s="182" t="s">
        <v>157</v>
      </c>
      <c r="AV3658" s="14" t="s">
        <v>157</v>
      </c>
      <c r="AW3658" s="14" t="s">
        <v>30</v>
      </c>
      <c r="AX3658" s="14" t="s">
        <v>76</v>
      </c>
      <c r="AY3658" s="182" t="s">
        <v>150</v>
      </c>
    </row>
    <row r="3659" spans="2:51" s="13" customFormat="1" ht="11.25">
      <c r="B3659" s="173"/>
      <c r="D3659" s="174" t="s">
        <v>167</v>
      </c>
      <c r="E3659" s="175" t="s">
        <v>1</v>
      </c>
      <c r="F3659" s="176" t="s">
        <v>902</v>
      </c>
      <c r="H3659" s="175" t="s">
        <v>1</v>
      </c>
      <c r="I3659" s="177"/>
      <c r="L3659" s="173"/>
      <c r="M3659" s="178"/>
      <c r="N3659" s="179"/>
      <c r="O3659" s="179"/>
      <c r="P3659" s="179"/>
      <c r="Q3659" s="179"/>
      <c r="R3659" s="179"/>
      <c r="S3659" s="179"/>
      <c r="T3659" s="180"/>
      <c r="AT3659" s="175" t="s">
        <v>167</v>
      </c>
      <c r="AU3659" s="175" t="s">
        <v>157</v>
      </c>
      <c r="AV3659" s="13" t="s">
        <v>81</v>
      </c>
      <c r="AW3659" s="13" t="s">
        <v>30</v>
      </c>
      <c r="AX3659" s="13" t="s">
        <v>76</v>
      </c>
      <c r="AY3659" s="175" t="s">
        <v>150</v>
      </c>
    </row>
    <row r="3660" spans="2:51" s="14" customFormat="1" ht="11.25">
      <c r="B3660" s="181"/>
      <c r="D3660" s="174" t="s">
        <v>167</v>
      </c>
      <c r="E3660" s="182" t="s">
        <v>1</v>
      </c>
      <c r="F3660" s="183" t="s">
        <v>874</v>
      </c>
      <c r="H3660" s="184">
        <v>2.1</v>
      </c>
      <c r="I3660" s="185"/>
      <c r="L3660" s="181"/>
      <c r="M3660" s="186"/>
      <c r="N3660" s="187"/>
      <c r="O3660" s="187"/>
      <c r="P3660" s="187"/>
      <c r="Q3660" s="187"/>
      <c r="R3660" s="187"/>
      <c r="S3660" s="187"/>
      <c r="T3660" s="188"/>
      <c r="AT3660" s="182" t="s">
        <v>167</v>
      </c>
      <c r="AU3660" s="182" t="s">
        <v>157</v>
      </c>
      <c r="AV3660" s="14" t="s">
        <v>157</v>
      </c>
      <c r="AW3660" s="14" t="s">
        <v>30</v>
      </c>
      <c r="AX3660" s="14" t="s">
        <v>76</v>
      </c>
      <c r="AY3660" s="182" t="s">
        <v>150</v>
      </c>
    </row>
    <row r="3661" spans="2:51" s="13" customFormat="1" ht="11.25">
      <c r="B3661" s="173"/>
      <c r="D3661" s="174" t="s">
        <v>167</v>
      </c>
      <c r="E3661" s="175" t="s">
        <v>1</v>
      </c>
      <c r="F3661" s="176" t="s">
        <v>903</v>
      </c>
      <c r="H3661" s="175" t="s">
        <v>1</v>
      </c>
      <c r="I3661" s="177"/>
      <c r="L3661" s="173"/>
      <c r="M3661" s="178"/>
      <c r="N3661" s="179"/>
      <c r="O3661" s="179"/>
      <c r="P3661" s="179"/>
      <c r="Q3661" s="179"/>
      <c r="R3661" s="179"/>
      <c r="S3661" s="179"/>
      <c r="T3661" s="180"/>
      <c r="AT3661" s="175" t="s">
        <v>167</v>
      </c>
      <c r="AU3661" s="175" t="s">
        <v>157</v>
      </c>
      <c r="AV3661" s="13" t="s">
        <v>81</v>
      </c>
      <c r="AW3661" s="13" t="s">
        <v>30</v>
      </c>
      <c r="AX3661" s="13" t="s">
        <v>76</v>
      </c>
      <c r="AY3661" s="175" t="s">
        <v>150</v>
      </c>
    </row>
    <row r="3662" spans="2:51" s="14" customFormat="1" ht="11.25">
      <c r="B3662" s="181"/>
      <c r="D3662" s="174" t="s">
        <v>167</v>
      </c>
      <c r="E3662" s="182" t="s">
        <v>1</v>
      </c>
      <c r="F3662" s="183" t="s">
        <v>874</v>
      </c>
      <c r="H3662" s="184">
        <v>2.1</v>
      </c>
      <c r="I3662" s="185"/>
      <c r="L3662" s="181"/>
      <c r="M3662" s="186"/>
      <c r="N3662" s="187"/>
      <c r="O3662" s="187"/>
      <c r="P3662" s="187"/>
      <c r="Q3662" s="187"/>
      <c r="R3662" s="187"/>
      <c r="S3662" s="187"/>
      <c r="T3662" s="188"/>
      <c r="AT3662" s="182" t="s">
        <v>167</v>
      </c>
      <c r="AU3662" s="182" t="s">
        <v>157</v>
      </c>
      <c r="AV3662" s="14" t="s">
        <v>157</v>
      </c>
      <c r="AW3662" s="14" t="s">
        <v>30</v>
      </c>
      <c r="AX3662" s="14" t="s">
        <v>76</v>
      </c>
      <c r="AY3662" s="182" t="s">
        <v>150</v>
      </c>
    </row>
    <row r="3663" spans="2:51" s="13" customFormat="1" ht="11.25">
      <c r="B3663" s="173"/>
      <c r="D3663" s="174" t="s">
        <v>167</v>
      </c>
      <c r="E3663" s="175" t="s">
        <v>1</v>
      </c>
      <c r="F3663" s="176" t="s">
        <v>904</v>
      </c>
      <c r="H3663" s="175" t="s">
        <v>1</v>
      </c>
      <c r="I3663" s="177"/>
      <c r="L3663" s="173"/>
      <c r="M3663" s="178"/>
      <c r="N3663" s="179"/>
      <c r="O3663" s="179"/>
      <c r="P3663" s="179"/>
      <c r="Q3663" s="179"/>
      <c r="R3663" s="179"/>
      <c r="S3663" s="179"/>
      <c r="T3663" s="180"/>
      <c r="AT3663" s="175" t="s">
        <v>167</v>
      </c>
      <c r="AU3663" s="175" t="s">
        <v>157</v>
      </c>
      <c r="AV3663" s="13" t="s">
        <v>81</v>
      </c>
      <c r="AW3663" s="13" t="s">
        <v>30</v>
      </c>
      <c r="AX3663" s="13" t="s">
        <v>76</v>
      </c>
      <c r="AY3663" s="175" t="s">
        <v>150</v>
      </c>
    </row>
    <row r="3664" spans="2:51" s="14" customFormat="1" ht="11.25">
      <c r="B3664" s="181"/>
      <c r="D3664" s="174" t="s">
        <v>167</v>
      </c>
      <c r="E3664" s="182" t="s">
        <v>1</v>
      </c>
      <c r="F3664" s="183" t="s">
        <v>905</v>
      </c>
      <c r="H3664" s="184">
        <v>1.5</v>
      </c>
      <c r="I3664" s="185"/>
      <c r="L3664" s="181"/>
      <c r="M3664" s="186"/>
      <c r="N3664" s="187"/>
      <c r="O3664" s="187"/>
      <c r="P3664" s="187"/>
      <c r="Q3664" s="187"/>
      <c r="R3664" s="187"/>
      <c r="S3664" s="187"/>
      <c r="T3664" s="188"/>
      <c r="AT3664" s="182" t="s">
        <v>167</v>
      </c>
      <c r="AU3664" s="182" t="s">
        <v>157</v>
      </c>
      <c r="AV3664" s="14" t="s">
        <v>157</v>
      </c>
      <c r="AW3664" s="14" t="s">
        <v>30</v>
      </c>
      <c r="AX3664" s="14" t="s">
        <v>76</v>
      </c>
      <c r="AY3664" s="182" t="s">
        <v>150</v>
      </c>
    </row>
    <row r="3665" spans="2:51" s="13" customFormat="1" ht="11.25">
      <c r="B3665" s="173"/>
      <c r="D3665" s="174" t="s">
        <v>167</v>
      </c>
      <c r="E3665" s="175" t="s">
        <v>1</v>
      </c>
      <c r="F3665" s="176" t="s">
        <v>906</v>
      </c>
      <c r="H3665" s="175" t="s">
        <v>1</v>
      </c>
      <c r="I3665" s="177"/>
      <c r="L3665" s="173"/>
      <c r="M3665" s="178"/>
      <c r="N3665" s="179"/>
      <c r="O3665" s="179"/>
      <c r="P3665" s="179"/>
      <c r="Q3665" s="179"/>
      <c r="R3665" s="179"/>
      <c r="S3665" s="179"/>
      <c r="T3665" s="180"/>
      <c r="AT3665" s="175" t="s">
        <v>167</v>
      </c>
      <c r="AU3665" s="175" t="s">
        <v>157</v>
      </c>
      <c r="AV3665" s="13" t="s">
        <v>81</v>
      </c>
      <c r="AW3665" s="13" t="s">
        <v>30</v>
      </c>
      <c r="AX3665" s="13" t="s">
        <v>76</v>
      </c>
      <c r="AY3665" s="175" t="s">
        <v>150</v>
      </c>
    </row>
    <row r="3666" spans="2:51" s="14" customFormat="1" ht="11.25">
      <c r="B3666" s="181"/>
      <c r="D3666" s="174" t="s">
        <v>167</v>
      </c>
      <c r="E3666" s="182" t="s">
        <v>1</v>
      </c>
      <c r="F3666" s="183" t="s">
        <v>905</v>
      </c>
      <c r="H3666" s="184">
        <v>1.5</v>
      </c>
      <c r="I3666" s="185"/>
      <c r="L3666" s="181"/>
      <c r="M3666" s="186"/>
      <c r="N3666" s="187"/>
      <c r="O3666" s="187"/>
      <c r="P3666" s="187"/>
      <c r="Q3666" s="187"/>
      <c r="R3666" s="187"/>
      <c r="S3666" s="187"/>
      <c r="T3666" s="188"/>
      <c r="AT3666" s="182" t="s">
        <v>167</v>
      </c>
      <c r="AU3666" s="182" t="s">
        <v>157</v>
      </c>
      <c r="AV3666" s="14" t="s">
        <v>157</v>
      </c>
      <c r="AW3666" s="14" t="s">
        <v>30</v>
      </c>
      <c r="AX3666" s="14" t="s">
        <v>76</v>
      </c>
      <c r="AY3666" s="182" t="s">
        <v>150</v>
      </c>
    </row>
    <row r="3667" spans="2:51" s="13" customFormat="1" ht="11.25">
      <c r="B3667" s="173"/>
      <c r="D3667" s="174" t="s">
        <v>167</v>
      </c>
      <c r="E3667" s="175" t="s">
        <v>1</v>
      </c>
      <c r="F3667" s="176" t="s">
        <v>907</v>
      </c>
      <c r="H3667" s="175" t="s">
        <v>1</v>
      </c>
      <c r="I3667" s="177"/>
      <c r="L3667" s="173"/>
      <c r="M3667" s="178"/>
      <c r="N3667" s="179"/>
      <c r="O3667" s="179"/>
      <c r="P3667" s="179"/>
      <c r="Q3667" s="179"/>
      <c r="R3667" s="179"/>
      <c r="S3667" s="179"/>
      <c r="T3667" s="180"/>
      <c r="AT3667" s="175" t="s">
        <v>167</v>
      </c>
      <c r="AU3667" s="175" t="s">
        <v>157</v>
      </c>
      <c r="AV3667" s="13" t="s">
        <v>81</v>
      </c>
      <c r="AW3667" s="13" t="s">
        <v>30</v>
      </c>
      <c r="AX3667" s="13" t="s">
        <v>76</v>
      </c>
      <c r="AY3667" s="175" t="s">
        <v>150</v>
      </c>
    </row>
    <row r="3668" spans="2:51" s="14" customFormat="1" ht="11.25">
      <c r="B3668" s="181"/>
      <c r="D3668" s="174" t="s">
        <v>167</v>
      </c>
      <c r="E3668" s="182" t="s">
        <v>1</v>
      </c>
      <c r="F3668" s="183" t="s">
        <v>908</v>
      </c>
      <c r="H3668" s="184">
        <v>2.4</v>
      </c>
      <c r="I3668" s="185"/>
      <c r="L3668" s="181"/>
      <c r="M3668" s="186"/>
      <c r="N3668" s="187"/>
      <c r="O3668" s="187"/>
      <c r="P3668" s="187"/>
      <c r="Q3668" s="187"/>
      <c r="R3668" s="187"/>
      <c r="S3668" s="187"/>
      <c r="T3668" s="188"/>
      <c r="AT3668" s="182" t="s">
        <v>167</v>
      </c>
      <c r="AU3668" s="182" t="s">
        <v>157</v>
      </c>
      <c r="AV3668" s="14" t="s">
        <v>157</v>
      </c>
      <c r="AW3668" s="14" t="s">
        <v>30</v>
      </c>
      <c r="AX3668" s="14" t="s">
        <v>76</v>
      </c>
      <c r="AY3668" s="182" t="s">
        <v>150</v>
      </c>
    </row>
    <row r="3669" spans="2:51" s="13" customFormat="1" ht="11.25">
      <c r="B3669" s="173"/>
      <c r="D3669" s="174" t="s">
        <v>167</v>
      </c>
      <c r="E3669" s="175" t="s">
        <v>1</v>
      </c>
      <c r="F3669" s="176" t="s">
        <v>909</v>
      </c>
      <c r="H3669" s="175" t="s">
        <v>1</v>
      </c>
      <c r="I3669" s="177"/>
      <c r="L3669" s="173"/>
      <c r="M3669" s="178"/>
      <c r="N3669" s="179"/>
      <c r="O3669" s="179"/>
      <c r="P3669" s="179"/>
      <c r="Q3669" s="179"/>
      <c r="R3669" s="179"/>
      <c r="S3669" s="179"/>
      <c r="T3669" s="180"/>
      <c r="AT3669" s="175" t="s">
        <v>167</v>
      </c>
      <c r="AU3669" s="175" t="s">
        <v>157</v>
      </c>
      <c r="AV3669" s="13" t="s">
        <v>81</v>
      </c>
      <c r="AW3669" s="13" t="s">
        <v>30</v>
      </c>
      <c r="AX3669" s="13" t="s">
        <v>76</v>
      </c>
      <c r="AY3669" s="175" t="s">
        <v>150</v>
      </c>
    </row>
    <row r="3670" spans="2:51" s="14" customFormat="1" ht="11.25">
      <c r="B3670" s="181"/>
      <c r="D3670" s="174" t="s">
        <v>167</v>
      </c>
      <c r="E3670" s="182" t="s">
        <v>1</v>
      </c>
      <c r="F3670" s="183" t="s">
        <v>908</v>
      </c>
      <c r="H3670" s="184">
        <v>2.4</v>
      </c>
      <c r="I3670" s="185"/>
      <c r="L3670" s="181"/>
      <c r="M3670" s="186"/>
      <c r="N3670" s="187"/>
      <c r="O3670" s="187"/>
      <c r="P3670" s="187"/>
      <c r="Q3670" s="187"/>
      <c r="R3670" s="187"/>
      <c r="S3670" s="187"/>
      <c r="T3670" s="188"/>
      <c r="AT3670" s="182" t="s">
        <v>167</v>
      </c>
      <c r="AU3670" s="182" t="s">
        <v>157</v>
      </c>
      <c r="AV3670" s="14" t="s">
        <v>157</v>
      </c>
      <c r="AW3670" s="14" t="s">
        <v>30</v>
      </c>
      <c r="AX3670" s="14" t="s">
        <v>76</v>
      </c>
      <c r="AY3670" s="182" t="s">
        <v>150</v>
      </c>
    </row>
    <row r="3671" spans="2:51" s="13" customFormat="1" ht="11.25">
      <c r="B3671" s="173"/>
      <c r="D3671" s="174" t="s">
        <v>167</v>
      </c>
      <c r="E3671" s="175" t="s">
        <v>1</v>
      </c>
      <c r="F3671" s="176" t="s">
        <v>910</v>
      </c>
      <c r="H3671" s="175" t="s">
        <v>1</v>
      </c>
      <c r="I3671" s="177"/>
      <c r="L3671" s="173"/>
      <c r="M3671" s="178"/>
      <c r="N3671" s="179"/>
      <c r="O3671" s="179"/>
      <c r="P3671" s="179"/>
      <c r="Q3671" s="179"/>
      <c r="R3671" s="179"/>
      <c r="S3671" s="179"/>
      <c r="T3671" s="180"/>
      <c r="AT3671" s="175" t="s">
        <v>167</v>
      </c>
      <c r="AU3671" s="175" t="s">
        <v>157</v>
      </c>
      <c r="AV3671" s="13" t="s">
        <v>81</v>
      </c>
      <c r="AW3671" s="13" t="s">
        <v>30</v>
      </c>
      <c r="AX3671" s="13" t="s">
        <v>76</v>
      </c>
      <c r="AY3671" s="175" t="s">
        <v>150</v>
      </c>
    </row>
    <row r="3672" spans="2:51" s="14" customFormat="1" ht="11.25">
      <c r="B3672" s="181"/>
      <c r="D3672" s="174" t="s">
        <v>167</v>
      </c>
      <c r="E3672" s="182" t="s">
        <v>1</v>
      </c>
      <c r="F3672" s="183" t="s">
        <v>911</v>
      </c>
      <c r="H3672" s="184">
        <v>5.95</v>
      </c>
      <c r="I3672" s="185"/>
      <c r="L3672" s="181"/>
      <c r="M3672" s="186"/>
      <c r="N3672" s="187"/>
      <c r="O3672" s="187"/>
      <c r="P3672" s="187"/>
      <c r="Q3672" s="187"/>
      <c r="R3672" s="187"/>
      <c r="S3672" s="187"/>
      <c r="T3672" s="188"/>
      <c r="AT3672" s="182" t="s">
        <v>167</v>
      </c>
      <c r="AU3672" s="182" t="s">
        <v>157</v>
      </c>
      <c r="AV3672" s="14" t="s">
        <v>157</v>
      </c>
      <c r="AW3672" s="14" t="s">
        <v>30</v>
      </c>
      <c r="AX3672" s="14" t="s">
        <v>76</v>
      </c>
      <c r="AY3672" s="182" t="s">
        <v>150</v>
      </c>
    </row>
    <row r="3673" spans="2:51" s="16" customFormat="1" ht="11.25">
      <c r="B3673" s="197"/>
      <c r="D3673" s="174" t="s">
        <v>167</v>
      </c>
      <c r="E3673" s="198" t="s">
        <v>1</v>
      </c>
      <c r="F3673" s="199" t="s">
        <v>299</v>
      </c>
      <c r="H3673" s="200">
        <v>208.8</v>
      </c>
      <c r="I3673" s="201"/>
      <c r="L3673" s="197"/>
      <c r="M3673" s="202"/>
      <c r="N3673" s="203"/>
      <c r="O3673" s="203"/>
      <c r="P3673" s="203"/>
      <c r="Q3673" s="203"/>
      <c r="R3673" s="203"/>
      <c r="S3673" s="203"/>
      <c r="T3673" s="204"/>
      <c r="AT3673" s="198" t="s">
        <v>167</v>
      </c>
      <c r="AU3673" s="198" t="s">
        <v>157</v>
      </c>
      <c r="AV3673" s="16" t="s">
        <v>162</v>
      </c>
      <c r="AW3673" s="16" t="s">
        <v>30</v>
      </c>
      <c r="AX3673" s="16" t="s">
        <v>76</v>
      </c>
      <c r="AY3673" s="198" t="s">
        <v>150</v>
      </c>
    </row>
    <row r="3674" spans="2:51" s="13" customFormat="1" ht="11.25">
      <c r="B3674" s="173"/>
      <c r="D3674" s="174" t="s">
        <v>167</v>
      </c>
      <c r="E3674" s="175" t="s">
        <v>1</v>
      </c>
      <c r="F3674" s="176" t="s">
        <v>396</v>
      </c>
      <c r="H3674" s="175" t="s">
        <v>1</v>
      </c>
      <c r="I3674" s="177"/>
      <c r="L3674" s="173"/>
      <c r="M3674" s="178"/>
      <c r="N3674" s="179"/>
      <c r="O3674" s="179"/>
      <c r="P3674" s="179"/>
      <c r="Q3674" s="179"/>
      <c r="R3674" s="179"/>
      <c r="S3674" s="179"/>
      <c r="T3674" s="180"/>
      <c r="AT3674" s="175" t="s">
        <v>167</v>
      </c>
      <c r="AU3674" s="175" t="s">
        <v>157</v>
      </c>
      <c r="AV3674" s="13" t="s">
        <v>81</v>
      </c>
      <c r="AW3674" s="13" t="s">
        <v>30</v>
      </c>
      <c r="AX3674" s="13" t="s">
        <v>76</v>
      </c>
      <c r="AY3674" s="175" t="s">
        <v>150</v>
      </c>
    </row>
    <row r="3675" spans="2:51" s="13" customFormat="1" ht="11.25">
      <c r="B3675" s="173"/>
      <c r="D3675" s="174" t="s">
        <v>167</v>
      </c>
      <c r="E3675" s="175" t="s">
        <v>1</v>
      </c>
      <c r="F3675" s="176" t="s">
        <v>912</v>
      </c>
      <c r="H3675" s="175" t="s">
        <v>1</v>
      </c>
      <c r="I3675" s="177"/>
      <c r="L3675" s="173"/>
      <c r="M3675" s="178"/>
      <c r="N3675" s="179"/>
      <c r="O3675" s="179"/>
      <c r="P3675" s="179"/>
      <c r="Q3675" s="179"/>
      <c r="R3675" s="179"/>
      <c r="S3675" s="179"/>
      <c r="T3675" s="180"/>
      <c r="AT3675" s="175" t="s">
        <v>167</v>
      </c>
      <c r="AU3675" s="175" t="s">
        <v>157</v>
      </c>
      <c r="AV3675" s="13" t="s">
        <v>81</v>
      </c>
      <c r="AW3675" s="13" t="s">
        <v>30</v>
      </c>
      <c r="AX3675" s="13" t="s">
        <v>76</v>
      </c>
      <c r="AY3675" s="175" t="s">
        <v>150</v>
      </c>
    </row>
    <row r="3676" spans="2:51" s="14" customFormat="1" ht="11.25">
      <c r="B3676" s="181"/>
      <c r="D3676" s="174" t="s">
        <v>167</v>
      </c>
      <c r="E3676" s="182" t="s">
        <v>1</v>
      </c>
      <c r="F3676" s="183" t="s">
        <v>913</v>
      </c>
      <c r="H3676" s="184">
        <v>14.1</v>
      </c>
      <c r="I3676" s="185"/>
      <c r="L3676" s="181"/>
      <c r="M3676" s="186"/>
      <c r="N3676" s="187"/>
      <c r="O3676" s="187"/>
      <c r="P3676" s="187"/>
      <c r="Q3676" s="187"/>
      <c r="R3676" s="187"/>
      <c r="S3676" s="187"/>
      <c r="T3676" s="188"/>
      <c r="AT3676" s="182" t="s">
        <v>167</v>
      </c>
      <c r="AU3676" s="182" t="s">
        <v>157</v>
      </c>
      <c r="AV3676" s="14" t="s">
        <v>157</v>
      </c>
      <c r="AW3676" s="14" t="s">
        <v>30</v>
      </c>
      <c r="AX3676" s="14" t="s">
        <v>76</v>
      </c>
      <c r="AY3676" s="182" t="s">
        <v>150</v>
      </c>
    </row>
    <row r="3677" spans="2:51" s="14" customFormat="1" ht="11.25">
      <c r="B3677" s="181"/>
      <c r="D3677" s="174" t="s">
        <v>167</v>
      </c>
      <c r="E3677" s="182" t="s">
        <v>1</v>
      </c>
      <c r="F3677" s="183" t="s">
        <v>870</v>
      </c>
      <c r="H3677" s="184">
        <v>-1.35</v>
      </c>
      <c r="I3677" s="185"/>
      <c r="L3677" s="181"/>
      <c r="M3677" s="186"/>
      <c r="N3677" s="187"/>
      <c r="O3677" s="187"/>
      <c r="P3677" s="187"/>
      <c r="Q3677" s="187"/>
      <c r="R3677" s="187"/>
      <c r="S3677" s="187"/>
      <c r="T3677" s="188"/>
      <c r="AT3677" s="182" t="s">
        <v>167</v>
      </c>
      <c r="AU3677" s="182" t="s">
        <v>157</v>
      </c>
      <c r="AV3677" s="14" t="s">
        <v>157</v>
      </c>
      <c r="AW3677" s="14" t="s">
        <v>30</v>
      </c>
      <c r="AX3677" s="14" t="s">
        <v>76</v>
      </c>
      <c r="AY3677" s="182" t="s">
        <v>150</v>
      </c>
    </row>
    <row r="3678" spans="2:51" s="13" customFormat="1" ht="11.25">
      <c r="B3678" s="173"/>
      <c r="D3678" s="174" t="s">
        <v>167</v>
      </c>
      <c r="E3678" s="175" t="s">
        <v>1</v>
      </c>
      <c r="F3678" s="176" t="s">
        <v>914</v>
      </c>
      <c r="H3678" s="175" t="s">
        <v>1</v>
      </c>
      <c r="I3678" s="177"/>
      <c r="L3678" s="173"/>
      <c r="M3678" s="178"/>
      <c r="N3678" s="179"/>
      <c r="O3678" s="179"/>
      <c r="P3678" s="179"/>
      <c r="Q3678" s="179"/>
      <c r="R3678" s="179"/>
      <c r="S3678" s="179"/>
      <c r="T3678" s="180"/>
      <c r="AT3678" s="175" t="s">
        <v>167</v>
      </c>
      <c r="AU3678" s="175" t="s">
        <v>157</v>
      </c>
      <c r="AV3678" s="13" t="s">
        <v>81</v>
      </c>
      <c r="AW3678" s="13" t="s">
        <v>30</v>
      </c>
      <c r="AX3678" s="13" t="s">
        <v>76</v>
      </c>
      <c r="AY3678" s="175" t="s">
        <v>150</v>
      </c>
    </row>
    <row r="3679" spans="2:51" s="14" customFormat="1" ht="11.25">
      <c r="B3679" s="181"/>
      <c r="D3679" s="174" t="s">
        <v>167</v>
      </c>
      <c r="E3679" s="182" t="s">
        <v>1</v>
      </c>
      <c r="F3679" s="183" t="s">
        <v>915</v>
      </c>
      <c r="H3679" s="184">
        <v>14.55</v>
      </c>
      <c r="I3679" s="185"/>
      <c r="L3679" s="181"/>
      <c r="M3679" s="186"/>
      <c r="N3679" s="187"/>
      <c r="O3679" s="187"/>
      <c r="P3679" s="187"/>
      <c r="Q3679" s="187"/>
      <c r="R3679" s="187"/>
      <c r="S3679" s="187"/>
      <c r="T3679" s="188"/>
      <c r="AT3679" s="182" t="s">
        <v>167</v>
      </c>
      <c r="AU3679" s="182" t="s">
        <v>157</v>
      </c>
      <c r="AV3679" s="14" t="s">
        <v>157</v>
      </c>
      <c r="AW3679" s="14" t="s">
        <v>30</v>
      </c>
      <c r="AX3679" s="14" t="s">
        <v>76</v>
      </c>
      <c r="AY3679" s="182" t="s">
        <v>150</v>
      </c>
    </row>
    <row r="3680" spans="2:51" s="14" customFormat="1" ht="11.25">
      <c r="B3680" s="181"/>
      <c r="D3680" s="174" t="s">
        <v>167</v>
      </c>
      <c r="E3680" s="182" t="s">
        <v>1</v>
      </c>
      <c r="F3680" s="183" t="s">
        <v>870</v>
      </c>
      <c r="H3680" s="184">
        <v>-1.35</v>
      </c>
      <c r="I3680" s="185"/>
      <c r="L3680" s="181"/>
      <c r="M3680" s="186"/>
      <c r="N3680" s="187"/>
      <c r="O3680" s="187"/>
      <c r="P3680" s="187"/>
      <c r="Q3680" s="187"/>
      <c r="R3680" s="187"/>
      <c r="S3680" s="187"/>
      <c r="T3680" s="188"/>
      <c r="AT3680" s="182" t="s">
        <v>167</v>
      </c>
      <c r="AU3680" s="182" t="s">
        <v>157</v>
      </c>
      <c r="AV3680" s="14" t="s">
        <v>157</v>
      </c>
      <c r="AW3680" s="14" t="s">
        <v>30</v>
      </c>
      <c r="AX3680" s="14" t="s">
        <v>76</v>
      </c>
      <c r="AY3680" s="182" t="s">
        <v>150</v>
      </c>
    </row>
    <row r="3681" spans="2:51" s="13" customFormat="1" ht="11.25">
      <c r="B3681" s="173"/>
      <c r="D3681" s="174" t="s">
        <v>167</v>
      </c>
      <c r="E3681" s="175" t="s">
        <v>1</v>
      </c>
      <c r="F3681" s="176" t="s">
        <v>475</v>
      </c>
      <c r="H3681" s="175" t="s">
        <v>1</v>
      </c>
      <c r="I3681" s="177"/>
      <c r="L3681" s="173"/>
      <c r="M3681" s="178"/>
      <c r="N3681" s="179"/>
      <c r="O3681" s="179"/>
      <c r="P3681" s="179"/>
      <c r="Q3681" s="179"/>
      <c r="R3681" s="179"/>
      <c r="S3681" s="179"/>
      <c r="T3681" s="180"/>
      <c r="AT3681" s="175" t="s">
        <v>167</v>
      </c>
      <c r="AU3681" s="175" t="s">
        <v>157</v>
      </c>
      <c r="AV3681" s="13" t="s">
        <v>81</v>
      </c>
      <c r="AW3681" s="13" t="s">
        <v>30</v>
      </c>
      <c r="AX3681" s="13" t="s">
        <v>76</v>
      </c>
      <c r="AY3681" s="175" t="s">
        <v>150</v>
      </c>
    </row>
    <row r="3682" spans="2:51" s="14" customFormat="1" ht="11.25">
      <c r="B3682" s="181"/>
      <c r="D3682" s="174" t="s">
        <v>167</v>
      </c>
      <c r="E3682" s="182" t="s">
        <v>1</v>
      </c>
      <c r="F3682" s="183" t="s">
        <v>916</v>
      </c>
      <c r="H3682" s="184">
        <v>25.5</v>
      </c>
      <c r="I3682" s="185"/>
      <c r="L3682" s="181"/>
      <c r="M3682" s="186"/>
      <c r="N3682" s="187"/>
      <c r="O3682" s="187"/>
      <c r="P3682" s="187"/>
      <c r="Q3682" s="187"/>
      <c r="R3682" s="187"/>
      <c r="S3682" s="187"/>
      <c r="T3682" s="188"/>
      <c r="AT3682" s="182" t="s">
        <v>167</v>
      </c>
      <c r="AU3682" s="182" t="s">
        <v>157</v>
      </c>
      <c r="AV3682" s="14" t="s">
        <v>157</v>
      </c>
      <c r="AW3682" s="14" t="s">
        <v>30</v>
      </c>
      <c r="AX3682" s="14" t="s">
        <v>76</v>
      </c>
      <c r="AY3682" s="182" t="s">
        <v>150</v>
      </c>
    </row>
    <row r="3683" spans="2:51" s="14" customFormat="1" ht="11.25">
      <c r="B3683" s="181"/>
      <c r="D3683" s="174" t="s">
        <v>167</v>
      </c>
      <c r="E3683" s="182" t="s">
        <v>1</v>
      </c>
      <c r="F3683" s="183" t="s">
        <v>857</v>
      </c>
      <c r="H3683" s="184">
        <v>-1.9</v>
      </c>
      <c r="I3683" s="185"/>
      <c r="L3683" s="181"/>
      <c r="M3683" s="186"/>
      <c r="N3683" s="187"/>
      <c r="O3683" s="187"/>
      <c r="P3683" s="187"/>
      <c r="Q3683" s="187"/>
      <c r="R3683" s="187"/>
      <c r="S3683" s="187"/>
      <c r="T3683" s="188"/>
      <c r="AT3683" s="182" t="s">
        <v>167</v>
      </c>
      <c r="AU3683" s="182" t="s">
        <v>157</v>
      </c>
      <c r="AV3683" s="14" t="s">
        <v>157</v>
      </c>
      <c r="AW3683" s="14" t="s">
        <v>30</v>
      </c>
      <c r="AX3683" s="14" t="s">
        <v>76</v>
      </c>
      <c r="AY3683" s="182" t="s">
        <v>150</v>
      </c>
    </row>
    <row r="3684" spans="2:51" s="13" customFormat="1" ht="11.25">
      <c r="B3684" s="173"/>
      <c r="D3684" s="174" t="s">
        <v>167</v>
      </c>
      <c r="E3684" s="175" t="s">
        <v>1</v>
      </c>
      <c r="F3684" s="176" t="s">
        <v>476</v>
      </c>
      <c r="H3684" s="175" t="s">
        <v>1</v>
      </c>
      <c r="I3684" s="177"/>
      <c r="L3684" s="173"/>
      <c r="M3684" s="178"/>
      <c r="N3684" s="179"/>
      <c r="O3684" s="179"/>
      <c r="P3684" s="179"/>
      <c r="Q3684" s="179"/>
      <c r="R3684" s="179"/>
      <c r="S3684" s="179"/>
      <c r="T3684" s="180"/>
      <c r="AT3684" s="175" t="s">
        <v>167</v>
      </c>
      <c r="AU3684" s="175" t="s">
        <v>157</v>
      </c>
      <c r="AV3684" s="13" t="s">
        <v>81</v>
      </c>
      <c r="AW3684" s="13" t="s">
        <v>30</v>
      </c>
      <c r="AX3684" s="13" t="s">
        <v>76</v>
      </c>
      <c r="AY3684" s="175" t="s">
        <v>150</v>
      </c>
    </row>
    <row r="3685" spans="2:51" s="14" customFormat="1" ht="11.25">
      <c r="B3685" s="181"/>
      <c r="D3685" s="174" t="s">
        <v>167</v>
      </c>
      <c r="E3685" s="182" t="s">
        <v>1</v>
      </c>
      <c r="F3685" s="183" t="s">
        <v>916</v>
      </c>
      <c r="H3685" s="184">
        <v>25.5</v>
      </c>
      <c r="I3685" s="185"/>
      <c r="L3685" s="181"/>
      <c r="M3685" s="186"/>
      <c r="N3685" s="187"/>
      <c r="O3685" s="187"/>
      <c r="P3685" s="187"/>
      <c r="Q3685" s="187"/>
      <c r="R3685" s="187"/>
      <c r="S3685" s="187"/>
      <c r="T3685" s="188"/>
      <c r="AT3685" s="182" t="s">
        <v>167</v>
      </c>
      <c r="AU3685" s="182" t="s">
        <v>157</v>
      </c>
      <c r="AV3685" s="14" t="s">
        <v>157</v>
      </c>
      <c r="AW3685" s="14" t="s">
        <v>30</v>
      </c>
      <c r="AX3685" s="14" t="s">
        <v>76</v>
      </c>
      <c r="AY3685" s="182" t="s">
        <v>150</v>
      </c>
    </row>
    <row r="3686" spans="2:51" s="14" customFormat="1" ht="11.25">
      <c r="B3686" s="181"/>
      <c r="D3686" s="174" t="s">
        <v>167</v>
      </c>
      <c r="E3686" s="182" t="s">
        <v>1</v>
      </c>
      <c r="F3686" s="183" t="s">
        <v>857</v>
      </c>
      <c r="H3686" s="184">
        <v>-1.9</v>
      </c>
      <c r="I3686" s="185"/>
      <c r="L3686" s="181"/>
      <c r="M3686" s="186"/>
      <c r="N3686" s="187"/>
      <c r="O3686" s="187"/>
      <c r="P3686" s="187"/>
      <c r="Q3686" s="187"/>
      <c r="R3686" s="187"/>
      <c r="S3686" s="187"/>
      <c r="T3686" s="188"/>
      <c r="AT3686" s="182" t="s">
        <v>167</v>
      </c>
      <c r="AU3686" s="182" t="s">
        <v>157</v>
      </c>
      <c r="AV3686" s="14" t="s">
        <v>157</v>
      </c>
      <c r="AW3686" s="14" t="s">
        <v>30</v>
      </c>
      <c r="AX3686" s="14" t="s">
        <v>76</v>
      </c>
      <c r="AY3686" s="182" t="s">
        <v>150</v>
      </c>
    </row>
    <row r="3687" spans="2:51" s="13" customFormat="1" ht="11.25">
      <c r="B3687" s="173"/>
      <c r="D3687" s="174" t="s">
        <v>167</v>
      </c>
      <c r="E3687" s="175" t="s">
        <v>1</v>
      </c>
      <c r="F3687" s="176" t="s">
        <v>477</v>
      </c>
      <c r="H3687" s="175" t="s">
        <v>1</v>
      </c>
      <c r="I3687" s="177"/>
      <c r="L3687" s="173"/>
      <c r="M3687" s="178"/>
      <c r="N3687" s="179"/>
      <c r="O3687" s="179"/>
      <c r="P3687" s="179"/>
      <c r="Q3687" s="179"/>
      <c r="R3687" s="179"/>
      <c r="S3687" s="179"/>
      <c r="T3687" s="180"/>
      <c r="AT3687" s="175" t="s">
        <v>167</v>
      </c>
      <c r="AU3687" s="175" t="s">
        <v>157</v>
      </c>
      <c r="AV3687" s="13" t="s">
        <v>81</v>
      </c>
      <c r="AW3687" s="13" t="s">
        <v>30</v>
      </c>
      <c r="AX3687" s="13" t="s">
        <v>76</v>
      </c>
      <c r="AY3687" s="175" t="s">
        <v>150</v>
      </c>
    </row>
    <row r="3688" spans="2:51" s="14" customFormat="1" ht="11.25">
      <c r="B3688" s="181"/>
      <c r="D3688" s="174" t="s">
        <v>167</v>
      </c>
      <c r="E3688" s="182" t="s">
        <v>1</v>
      </c>
      <c r="F3688" s="183" t="s">
        <v>916</v>
      </c>
      <c r="H3688" s="184">
        <v>25.5</v>
      </c>
      <c r="I3688" s="185"/>
      <c r="L3688" s="181"/>
      <c r="M3688" s="186"/>
      <c r="N3688" s="187"/>
      <c r="O3688" s="187"/>
      <c r="P3688" s="187"/>
      <c r="Q3688" s="187"/>
      <c r="R3688" s="187"/>
      <c r="S3688" s="187"/>
      <c r="T3688" s="188"/>
      <c r="AT3688" s="182" t="s">
        <v>167</v>
      </c>
      <c r="AU3688" s="182" t="s">
        <v>157</v>
      </c>
      <c r="AV3688" s="14" t="s">
        <v>157</v>
      </c>
      <c r="AW3688" s="14" t="s">
        <v>30</v>
      </c>
      <c r="AX3688" s="14" t="s">
        <v>76</v>
      </c>
      <c r="AY3688" s="182" t="s">
        <v>150</v>
      </c>
    </row>
    <row r="3689" spans="2:51" s="14" customFormat="1" ht="11.25">
      <c r="B3689" s="181"/>
      <c r="D3689" s="174" t="s">
        <v>167</v>
      </c>
      <c r="E3689" s="182" t="s">
        <v>1</v>
      </c>
      <c r="F3689" s="183" t="s">
        <v>857</v>
      </c>
      <c r="H3689" s="184">
        <v>-1.9</v>
      </c>
      <c r="I3689" s="185"/>
      <c r="L3689" s="181"/>
      <c r="M3689" s="186"/>
      <c r="N3689" s="187"/>
      <c r="O3689" s="187"/>
      <c r="P3689" s="187"/>
      <c r="Q3689" s="187"/>
      <c r="R3689" s="187"/>
      <c r="S3689" s="187"/>
      <c r="T3689" s="188"/>
      <c r="AT3689" s="182" t="s">
        <v>167</v>
      </c>
      <c r="AU3689" s="182" t="s">
        <v>157</v>
      </c>
      <c r="AV3689" s="14" t="s">
        <v>157</v>
      </c>
      <c r="AW3689" s="14" t="s">
        <v>30</v>
      </c>
      <c r="AX3689" s="14" t="s">
        <v>76</v>
      </c>
      <c r="AY3689" s="182" t="s">
        <v>150</v>
      </c>
    </row>
    <row r="3690" spans="2:51" s="13" customFormat="1" ht="11.25">
      <c r="B3690" s="173"/>
      <c r="D3690" s="174" t="s">
        <v>167</v>
      </c>
      <c r="E3690" s="175" t="s">
        <v>1</v>
      </c>
      <c r="F3690" s="176" t="s">
        <v>478</v>
      </c>
      <c r="H3690" s="175" t="s">
        <v>1</v>
      </c>
      <c r="I3690" s="177"/>
      <c r="L3690" s="173"/>
      <c r="M3690" s="178"/>
      <c r="N3690" s="179"/>
      <c r="O3690" s="179"/>
      <c r="P3690" s="179"/>
      <c r="Q3690" s="179"/>
      <c r="R3690" s="179"/>
      <c r="S3690" s="179"/>
      <c r="T3690" s="180"/>
      <c r="AT3690" s="175" t="s">
        <v>167</v>
      </c>
      <c r="AU3690" s="175" t="s">
        <v>157</v>
      </c>
      <c r="AV3690" s="13" t="s">
        <v>81</v>
      </c>
      <c r="AW3690" s="13" t="s">
        <v>30</v>
      </c>
      <c r="AX3690" s="13" t="s">
        <v>76</v>
      </c>
      <c r="AY3690" s="175" t="s">
        <v>150</v>
      </c>
    </row>
    <row r="3691" spans="2:51" s="14" customFormat="1" ht="11.25">
      <c r="B3691" s="181"/>
      <c r="D3691" s="174" t="s">
        <v>167</v>
      </c>
      <c r="E3691" s="182" t="s">
        <v>1</v>
      </c>
      <c r="F3691" s="183" t="s">
        <v>917</v>
      </c>
      <c r="H3691" s="184">
        <v>38.799999999999997</v>
      </c>
      <c r="I3691" s="185"/>
      <c r="L3691" s="181"/>
      <c r="M3691" s="186"/>
      <c r="N3691" s="187"/>
      <c r="O3691" s="187"/>
      <c r="P3691" s="187"/>
      <c r="Q3691" s="187"/>
      <c r="R3691" s="187"/>
      <c r="S3691" s="187"/>
      <c r="T3691" s="188"/>
      <c r="AT3691" s="182" t="s">
        <v>167</v>
      </c>
      <c r="AU3691" s="182" t="s">
        <v>157</v>
      </c>
      <c r="AV3691" s="14" t="s">
        <v>157</v>
      </c>
      <c r="AW3691" s="14" t="s">
        <v>30</v>
      </c>
      <c r="AX3691" s="14" t="s">
        <v>76</v>
      </c>
      <c r="AY3691" s="182" t="s">
        <v>150</v>
      </c>
    </row>
    <row r="3692" spans="2:51" s="14" customFormat="1" ht="11.25">
      <c r="B3692" s="181"/>
      <c r="D3692" s="174" t="s">
        <v>167</v>
      </c>
      <c r="E3692" s="182" t="s">
        <v>1</v>
      </c>
      <c r="F3692" s="183" t="s">
        <v>794</v>
      </c>
      <c r="H3692" s="184">
        <v>-3.6</v>
      </c>
      <c r="I3692" s="185"/>
      <c r="L3692" s="181"/>
      <c r="M3692" s="186"/>
      <c r="N3692" s="187"/>
      <c r="O3692" s="187"/>
      <c r="P3692" s="187"/>
      <c r="Q3692" s="187"/>
      <c r="R3692" s="187"/>
      <c r="S3692" s="187"/>
      <c r="T3692" s="188"/>
      <c r="AT3692" s="182" t="s">
        <v>167</v>
      </c>
      <c r="AU3692" s="182" t="s">
        <v>157</v>
      </c>
      <c r="AV3692" s="14" t="s">
        <v>157</v>
      </c>
      <c r="AW3692" s="14" t="s">
        <v>30</v>
      </c>
      <c r="AX3692" s="14" t="s">
        <v>76</v>
      </c>
      <c r="AY3692" s="182" t="s">
        <v>150</v>
      </c>
    </row>
    <row r="3693" spans="2:51" s="13" customFormat="1" ht="11.25">
      <c r="B3693" s="173"/>
      <c r="D3693" s="174" t="s">
        <v>167</v>
      </c>
      <c r="E3693" s="175" t="s">
        <v>1</v>
      </c>
      <c r="F3693" s="176" t="s">
        <v>918</v>
      </c>
      <c r="H3693" s="175" t="s">
        <v>1</v>
      </c>
      <c r="I3693" s="177"/>
      <c r="L3693" s="173"/>
      <c r="M3693" s="178"/>
      <c r="N3693" s="179"/>
      <c r="O3693" s="179"/>
      <c r="P3693" s="179"/>
      <c r="Q3693" s="179"/>
      <c r="R3693" s="179"/>
      <c r="S3693" s="179"/>
      <c r="T3693" s="180"/>
      <c r="AT3693" s="175" t="s">
        <v>167</v>
      </c>
      <c r="AU3693" s="175" t="s">
        <v>157</v>
      </c>
      <c r="AV3693" s="13" t="s">
        <v>81</v>
      </c>
      <c r="AW3693" s="13" t="s">
        <v>30</v>
      </c>
      <c r="AX3693" s="13" t="s">
        <v>76</v>
      </c>
      <c r="AY3693" s="175" t="s">
        <v>150</v>
      </c>
    </row>
    <row r="3694" spans="2:51" s="14" customFormat="1" ht="11.25">
      <c r="B3694" s="181"/>
      <c r="D3694" s="174" t="s">
        <v>167</v>
      </c>
      <c r="E3694" s="182" t="s">
        <v>1</v>
      </c>
      <c r="F3694" s="183" t="s">
        <v>919</v>
      </c>
      <c r="H3694" s="184">
        <v>15.074999999999999</v>
      </c>
      <c r="I3694" s="185"/>
      <c r="L3694" s="181"/>
      <c r="M3694" s="186"/>
      <c r="N3694" s="187"/>
      <c r="O3694" s="187"/>
      <c r="P3694" s="187"/>
      <c r="Q3694" s="187"/>
      <c r="R3694" s="187"/>
      <c r="S3694" s="187"/>
      <c r="T3694" s="188"/>
      <c r="AT3694" s="182" t="s">
        <v>167</v>
      </c>
      <c r="AU3694" s="182" t="s">
        <v>157</v>
      </c>
      <c r="AV3694" s="14" t="s">
        <v>157</v>
      </c>
      <c r="AW3694" s="14" t="s">
        <v>30</v>
      </c>
      <c r="AX3694" s="14" t="s">
        <v>76</v>
      </c>
      <c r="AY3694" s="182" t="s">
        <v>150</v>
      </c>
    </row>
    <row r="3695" spans="2:51" s="14" customFormat="1" ht="11.25">
      <c r="B3695" s="181"/>
      <c r="D3695" s="174" t="s">
        <v>167</v>
      </c>
      <c r="E3695" s="182" t="s">
        <v>1</v>
      </c>
      <c r="F3695" s="183" t="s">
        <v>870</v>
      </c>
      <c r="H3695" s="184">
        <v>-1.35</v>
      </c>
      <c r="I3695" s="185"/>
      <c r="L3695" s="181"/>
      <c r="M3695" s="186"/>
      <c r="N3695" s="187"/>
      <c r="O3695" s="187"/>
      <c r="P3695" s="187"/>
      <c r="Q3695" s="187"/>
      <c r="R3695" s="187"/>
      <c r="S3695" s="187"/>
      <c r="T3695" s="188"/>
      <c r="AT3695" s="182" t="s">
        <v>167</v>
      </c>
      <c r="AU3695" s="182" t="s">
        <v>157</v>
      </c>
      <c r="AV3695" s="14" t="s">
        <v>157</v>
      </c>
      <c r="AW3695" s="14" t="s">
        <v>30</v>
      </c>
      <c r="AX3695" s="14" t="s">
        <v>76</v>
      </c>
      <c r="AY3695" s="182" t="s">
        <v>150</v>
      </c>
    </row>
    <row r="3696" spans="2:51" s="13" customFormat="1" ht="11.25">
      <c r="B3696" s="173"/>
      <c r="D3696" s="174" t="s">
        <v>167</v>
      </c>
      <c r="E3696" s="175" t="s">
        <v>1</v>
      </c>
      <c r="F3696" s="176" t="s">
        <v>920</v>
      </c>
      <c r="H3696" s="175" t="s">
        <v>1</v>
      </c>
      <c r="I3696" s="177"/>
      <c r="L3696" s="173"/>
      <c r="M3696" s="178"/>
      <c r="N3696" s="179"/>
      <c r="O3696" s="179"/>
      <c r="P3696" s="179"/>
      <c r="Q3696" s="179"/>
      <c r="R3696" s="179"/>
      <c r="S3696" s="179"/>
      <c r="T3696" s="180"/>
      <c r="AT3696" s="175" t="s">
        <v>167</v>
      </c>
      <c r="AU3696" s="175" t="s">
        <v>157</v>
      </c>
      <c r="AV3696" s="13" t="s">
        <v>81</v>
      </c>
      <c r="AW3696" s="13" t="s">
        <v>30</v>
      </c>
      <c r="AX3696" s="13" t="s">
        <v>76</v>
      </c>
      <c r="AY3696" s="175" t="s">
        <v>150</v>
      </c>
    </row>
    <row r="3697" spans="2:51" s="14" customFormat="1" ht="11.25">
      <c r="B3697" s="181"/>
      <c r="D3697" s="174" t="s">
        <v>167</v>
      </c>
      <c r="E3697" s="182" t="s">
        <v>1</v>
      </c>
      <c r="F3697" s="183" t="s">
        <v>921</v>
      </c>
      <c r="H3697" s="184">
        <v>15.9</v>
      </c>
      <c r="I3697" s="185"/>
      <c r="L3697" s="181"/>
      <c r="M3697" s="186"/>
      <c r="N3697" s="187"/>
      <c r="O3697" s="187"/>
      <c r="P3697" s="187"/>
      <c r="Q3697" s="187"/>
      <c r="R3697" s="187"/>
      <c r="S3697" s="187"/>
      <c r="T3697" s="188"/>
      <c r="AT3697" s="182" t="s">
        <v>167</v>
      </c>
      <c r="AU3697" s="182" t="s">
        <v>157</v>
      </c>
      <c r="AV3697" s="14" t="s">
        <v>157</v>
      </c>
      <c r="AW3697" s="14" t="s">
        <v>30</v>
      </c>
      <c r="AX3697" s="14" t="s">
        <v>76</v>
      </c>
      <c r="AY3697" s="182" t="s">
        <v>150</v>
      </c>
    </row>
    <row r="3698" spans="2:51" s="14" customFormat="1" ht="11.25">
      <c r="B3698" s="181"/>
      <c r="D3698" s="174" t="s">
        <v>167</v>
      </c>
      <c r="E3698" s="182" t="s">
        <v>1</v>
      </c>
      <c r="F3698" s="183" t="s">
        <v>717</v>
      </c>
      <c r="H3698" s="184">
        <v>-1.8</v>
      </c>
      <c r="I3698" s="185"/>
      <c r="L3698" s="181"/>
      <c r="M3698" s="186"/>
      <c r="N3698" s="187"/>
      <c r="O3698" s="187"/>
      <c r="P3698" s="187"/>
      <c r="Q3698" s="187"/>
      <c r="R3698" s="187"/>
      <c r="S3698" s="187"/>
      <c r="T3698" s="188"/>
      <c r="AT3698" s="182" t="s">
        <v>167</v>
      </c>
      <c r="AU3698" s="182" t="s">
        <v>157</v>
      </c>
      <c r="AV3698" s="14" t="s">
        <v>157</v>
      </c>
      <c r="AW3698" s="14" t="s">
        <v>30</v>
      </c>
      <c r="AX3698" s="14" t="s">
        <v>76</v>
      </c>
      <c r="AY3698" s="182" t="s">
        <v>150</v>
      </c>
    </row>
    <row r="3699" spans="2:51" s="14" customFormat="1" ht="11.25">
      <c r="B3699" s="181"/>
      <c r="D3699" s="174" t="s">
        <v>167</v>
      </c>
      <c r="E3699" s="182" t="s">
        <v>1</v>
      </c>
      <c r="F3699" s="183" t="s">
        <v>857</v>
      </c>
      <c r="H3699" s="184">
        <v>-1.9</v>
      </c>
      <c r="I3699" s="185"/>
      <c r="L3699" s="181"/>
      <c r="M3699" s="186"/>
      <c r="N3699" s="187"/>
      <c r="O3699" s="187"/>
      <c r="P3699" s="187"/>
      <c r="Q3699" s="187"/>
      <c r="R3699" s="187"/>
      <c r="S3699" s="187"/>
      <c r="T3699" s="188"/>
      <c r="AT3699" s="182" t="s">
        <v>167</v>
      </c>
      <c r="AU3699" s="182" t="s">
        <v>157</v>
      </c>
      <c r="AV3699" s="14" t="s">
        <v>157</v>
      </c>
      <c r="AW3699" s="14" t="s">
        <v>30</v>
      </c>
      <c r="AX3699" s="14" t="s">
        <v>76</v>
      </c>
      <c r="AY3699" s="182" t="s">
        <v>150</v>
      </c>
    </row>
    <row r="3700" spans="2:51" s="13" customFormat="1" ht="11.25">
      <c r="B3700" s="173"/>
      <c r="D3700" s="174" t="s">
        <v>167</v>
      </c>
      <c r="E3700" s="175" t="s">
        <v>1</v>
      </c>
      <c r="F3700" s="176" t="s">
        <v>922</v>
      </c>
      <c r="H3700" s="175" t="s">
        <v>1</v>
      </c>
      <c r="I3700" s="177"/>
      <c r="L3700" s="173"/>
      <c r="M3700" s="178"/>
      <c r="N3700" s="179"/>
      <c r="O3700" s="179"/>
      <c r="P3700" s="179"/>
      <c r="Q3700" s="179"/>
      <c r="R3700" s="179"/>
      <c r="S3700" s="179"/>
      <c r="T3700" s="180"/>
      <c r="AT3700" s="175" t="s">
        <v>167</v>
      </c>
      <c r="AU3700" s="175" t="s">
        <v>157</v>
      </c>
      <c r="AV3700" s="13" t="s">
        <v>81</v>
      </c>
      <c r="AW3700" s="13" t="s">
        <v>30</v>
      </c>
      <c r="AX3700" s="13" t="s">
        <v>76</v>
      </c>
      <c r="AY3700" s="175" t="s">
        <v>150</v>
      </c>
    </row>
    <row r="3701" spans="2:51" s="14" customFormat="1" ht="11.25">
      <c r="B3701" s="181"/>
      <c r="D3701" s="174" t="s">
        <v>167</v>
      </c>
      <c r="E3701" s="182" t="s">
        <v>1</v>
      </c>
      <c r="F3701" s="183" t="s">
        <v>923</v>
      </c>
      <c r="H3701" s="184">
        <v>12</v>
      </c>
      <c r="I3701" s="185"/>
      <c r="L3701" s="181"/>
      <c r="M3701" s="186"/>
      <c r="N3701" s="187"/>
      <c r="O3701" s="187"/>
      <c r="P3701" s="187"/>
      <c r="Q3701" s="187"/>
      <c r="R3701" s="187"/>
      <c r="S3701" s="187"/>
      <c r="T3701" s="188"/>
      <c r="AT3701" s="182" t="s">
        <v>167</v>
      </c>
      <c r="AU3701" s="182" t="s">
        <v>157</v>
      </c>
      <c r="AV3701" s="14" t="s">
        <v>157</v>
      </c>
      <c r="AW3701" s="14" t="s">
        <v>30</v>
      </c>
      <c r="AX3701" s="14" t="s">
        <v>76</v>
      </c>
      <c r="AY3701" s="182" t="s">
        <v>150</v>
      </c>
    </row>
    <row r="3702" spans="2:51" s="14" customFormat="1" ht="11.25">
      <c r="B3702" s="181"/>
      <c r="D3702" s="174" t="s">
        <v>167</v>
      </c>
      <c r="E3702" s="182" t="s">
        <v>1</v>
      </c>
      <c r="F3702" s="183" t="s">
        <v>924</v>
      </c>
      <c r="H3702" s="184">
        <v>-1.425</v>
      </c>
      <c r="I3702" s="185"/>
      <c r="L3702" s="181"/>
      <c r="M3702" s="186"/>
      <c r="N3702" s="187"/>
      <c r="O3702" s="187"/>
      <c r="P3702" s="187"/>
      <c r="Q3702" s="187"/>
      <c r="R3702" s="187"/>
      <c r="S3702" s="187"/>
      <c r="T3702" s="188"/>
      <c r="AT3702" s="182" t="s">
        <v>167</v>
      </c>
      <c r="AU3702" s="182" t="s">
        <v>157</v>
      </c>
      <c r="AV3702" s="14" t="s">
        <v>157</v>
      </c>
      <c r="AW3702" s="14" t="s">
        <v>30</v>
      </c>
      <c r="AX3702" s="14" t="s">
        <v>76</v>
      </c>
      <c r="AY3702" s="182" t="s">
        <v>150</v>
      </c>
    </row>
    <row r="3703" spans="2:51" s="13" customFormat="1" ht="11.25">
      <c r="B3703" s="173"/>
      <c r="D3703" s="174" t="s">
        <v>167</v>
      </c>
      <c r="E3703" s="175" t="s">
        <v>1</v>
      </c>
      <c r="F3703" s="176" t="s">
        <v>925</v>
      </c>
      <c r="H3703" s="175" t="s">
        <v>1</v>
      </c>
      <c r="I3703" s="177"/>
      <c r="L3703" s="173"/>
      <c r="M3703" s="178"/>
      <c r="N3703" s="179"/>
      <c r="O3703" s="179"/>
      <c r="P3703" s="179"/>
      <c r="Q3703" s="179"/>
      <c r="R3703" s="179"/>
      <c r="S3703" s="179"/>
      <c r="T3703" s="180"/>
      <c r="AT3703" s="175" t="s">
        <v>167</v>
      </c>
      <c r="AU3703" s="175" t="s">
        <v>157</v>
      </c>
      <c r="AV3703" s="13" t="s">
        <v>81</v>
      </c>
      <c r="AW3703" s="13" t="s">
        <v>30</v>
      </c>
      <c r="AX3703" s="13" t="s">
        <v>76</v>
      </c>
      <c r="AY3703" s="175" t="s">
        <v>150</v>
      </c>
    </row>
    <row r="3704" spans="2:51" s="14" customFormat="1" ht="11.25">
      <c r="B3704" s="181"/>
      <c r="D3704" s="174" t="s">
        <v>167</v>
      </c>
      <c r="E3704" s="182" t="s">
        <v>1</v>
      </c>
      <c r="F3704" s="183" t="s">
        <v>926</v>
      </c>
      <c r="H3704" s="184">
        <v>11.85</v>
      </c>
      <c r="I3704" s="185"/>
      <c r="L3704" s="181"/>
      <c r="M3704" s="186"/>
      <c r="N3704" s="187"/>
      <c r="O3704" s="187"/>
      <c r="P3704" s="187"/>
      <c r="Q3704" s="187"/>
      <c r="R3704" s="187"/>
      <c r="S3704" s="187"/>
      <c r="T3704" s="188"/>
      <c r="AT3704" s="182" t="s">
        <v>167</v>
      </c>
      <c r="AU3704" s="182" t="s">
        <v>157</v>
      </c>
      <c r="AV3704" s="14" t="s">
        <v>157</v>
      </c>
      <c r="AW3704" s="14" t="s">
        <v>30</v>
      </c>
      <c r="AX3704" s="14" t="s">
        <v>76</v>
      </c>
      <c r="AY3704" s="182" t="s">
        <v>150</v>
      </c>
    </row>
    <row r="3705" spans="2:51" s="14" customFormat="1" ht="11.25">
      <c r="B3705" s="181"/>
      <c r="D3705" s="174" t="s">
        <v>167</v>
      </c>
      <c r="E3705" s="182" t="s">
        <v>1</v>
      </c>
      <c r="F3705" s="183" t="s">
        <v>924</v>
      </c>
      <c r="H3705" s="184">
        <v>-1.425</v>
      </c>
      <c r="I3705" s="185"/>
      <c r="L3705" s="181"/>
      <c r="M3705" s="186"/>
      <c r="N3705" s="187"/>
      <c r="O3705" s="187"/>
      <c r="P3705" s="187"/>
      <c r="Q3705" s="187"/>
      <c r="R3705" s="187"/>
      <c r="S3705" s="187"/>
      <c r="T3705" s="188"/>
      <c r="AT3705" s="182" t="s">
        <v>167</v>
      </c>
      <c r="AU3705" s="182" t="s">
        <v>157</v>
      </c>
      <c r="AV3705" s="14" t="s">
        <v>157</v>
      </c>
      <c r="AW3705" s="14" t="s">
        <v>30</v>
      </c>
      <c r="AX3705" s="14" t="s">
        <v>76</v>
      </c>
      <c r="AY3705" s="182" t="s">
        <v>150</v>
      </c>
    </row>
    <row r="3706" spans="2:51" s="13" customFormat="1" ht="11.25">
      <c r="B3706" s="173"/>
      <c r="D3706" s="174" t="s">
        <v>167</v>
      </c>
      <c r="E3706" s="175" t="s">
        <v>1</v>
      </c>
      <c r="F3706" s="176" t="s">
        <v>927</v>
      </c>
      <c r="H3706" s="175" t="s">
        <v>1</v>
      </c>
      <c r="I3706" s="177"/>
      <c r="L3706" s="173"/>
      <c r="M3706" s="178"/>
      <c r="N3706" s="179"/>
      <c r="O3706" s="179"/>
      <c r="P3706" s="179"/>
      <c r="Q3706" s="179"/>
      <c r="R3706" s="179"/>
      <c r="S3706" s="179"/>
      <c r="T3706" s="180"/>
      <c r="AT3706" s="175" t="s">
        <v>167</v>
      </c>
      <c r="AU3706" s="175" t="s">
        <v>157</v>
      </c>
      <c r="AV3706" s="13" t="s">
        <v>81</v>
      </c>
      <c r="AW3706" s="13" t="s">
        <v>30</v>
      </c>
      <c r="AX3706" s="13" t="s">
        <v>76</v>
      </c>
      <c r="AY3706" s="175" t="s">
        <v>150</v>
      </c>
    </row>
    <row r="3707" spans="2:51" s="14" customFormat="1" ht="11.25">
      <c r="B3707" s="181"/>
      <c r="D3707" s="174" t="s">
        <v>167</v>
      </c>
      <c r="E3707" s="182" t="s">
        <v>1</v>
      </c>
      <c r="F3707" s="183" t="s">
        <v>928</v>
      </c>
      <c r="H3707" s="184">
        <v>15.7</v>
      </c>
      <c r="I3707" s="185"/>
      <c r="L3707" s="181"/>
      <c r="M3707" s="186"/>
      <c r="N3707" s="187"/>
      <c r="O3707" s="187"/>
      <c r="P3707" s="187"/>
      <c r="Q3707" s="187"/>
      <c r="R3707" s="187"/>
      <c r="S3707" s="187"/>
      <c r="T3707" s="188"/>
      <c r="AT3707" s="182" t="s">
        <v>167</v>
      </c>
      <c r="AU3707" s="182" t="s">
        <v>157</v>
      </c>
      <c r="AV3707" s="14" t="s">
        <v>157</v>
      </c>
      <c r="AW3707" s="14" t="s">
        <v>30</v>
      </c>
      <c r="AX3707" s="14" t="s">
        <v>76</v>
      </c>
      <c r="AY3707" s="182" t="s">
        <v>150</v>
      </c>
    </row>
    <row r="3708" spans="2:51" s="14" customFormat="1" ht="11.25">
      <c r="B3708" s="181"/>
      <c r="D3708" s="174" t="s">
        <v>167</v>
      </c>
      <c r="E3708" s="182" t="s">
        <v>1</v>
      </c>
      <c r="F3708" s="183" t="s">
        <v>717</v>
      </c>
      <c r="H3708" s="184">
        <v>-1.8</v>
      </c>
      <c r="I3708" s="185"/>
      <c r="L3708" s="181"/>
      <c r="M3708" s="186"/>
      <c r="N3708" s="187"/>
      <c r="O3708" s="187"/>
      <c r="P3708" s="187"/>
      <c r="Q3708" s="187"/>
      <c r="R3708" s="187"/>
      <c r="S3708" s="187"/>
      <c r="T3708" s="188"/>
      <c r="AT3708" s="182" t="s">
        <v>167</v>
      </c>
      <c r="AU3708" s="182" t="s">
        <v>157</v>
      </c>
      <c r="AV3708" s="14" t="s">
        <v>157</v>
      </c>
      <c r="AW3708" s="14" t="s">
        <v>30</v>
      </c>
      <c r="AX3708" s="14" t="s">
        <v>76</v>
      </c>
      <c r="AY3708" s="182" t="s">
        <v>150</v>
      </c>
    </row>
    <row r="3709" spans="2:51" s="14" customFormat="1" ht="11.25">
      <c r="B3709" s="181"/>
      <c r="D3709" s="174" t="s">
        <v>167</v>
      </c>
      <c r="E3709" s="182" t="s">
        <v>1</v>
      </c>
      <c r="F3709" s="183" t="s">
        <v>857</v>
      </c>
      <c r="H3709" s="184">
        <v>-1.9</v>
      </c>
      <c r="I3709" s="185"/>
      <c r="L3709" s="181"/>
      <c r="M3709" s="186"/>
      <c r="N3709" s="187"/>
      <c r="O3709" s="187"/>
      <c r="P3709" s="187"/>
      <c r="Q3709" s="187"/>
      <c r="R3709" s="187"/>
      <c r="S3709" s="187"/>
      <c r="T3709" s="188"/>
      <c r="AT3709" s="182" t="s">
        <v>167</v>
      </c>
      <c r="AU3709" s="182" t="s">
        <v>157</v>
      </c>
      <c r="AV3709" s="14" t="s">
        <v>157</v>
      </c>
      <c r="AW3709" s="14" t="s">
        <v>30</v>
      </c>
      <c r="AX3709" s="14" t="s">
        <v>76</v>
      </c>
      <c r="AY3709" s="182" t="s">
        <v>150</v>
      </c>
    </row>
    <row r="3710" spans="2:51" s="13" customFormat="1" ht="11.25">
      <c r="B3710" s="173"/>
      <c r="D3710" s="174" t="s">
        <v>167</v>
      </c>
      <c r="E3710" s="175" t="s">
        <v>1</v>
      </c>
      <c r="F3710" s="176" t="s">
        <v>929</v>
      </c>
      <c r="H3710" s="175" t="s">
        <v>1</v>
      </c>
      <c r="I3710" s="177"/>
      <c r="L3710" s="173"/>
      <c r="M3710" s="178"/>
      <c r="N3710" s="179"/>
      <c r="O3710" s="179"/>
      <c r="P3710" s="179"/>
      <c r="Q3710" s="179"/>
      <c r="R3710" s="179"/>
      <c r="S3710" s="179"/>
      <c r="T3710" s="180"/>
      <c r="AT3710" s="175" t="s">
        <v>167</v>
      </c>
      <c r="AU3710" s="175" t="s">
        <v>157</v>
      </c>
      <c r="AV3710" s="13" t="s">
        <v>81</v>
      </c>
      <c r="AW3710" s="13" t="s">
        <v>30</v>
      </c>
      <c r="AX3710" s="13" t="s">
        <v>76</v>
      </c>
      <c r="AY3710" s="175" t="s">
        <v>150</v>
      </c>
    </row>
    <row r="3711" spans="2:51" s="14" customFormat="1" ht="11.25">
      <c r="B3711" s="181"/>
      <c r="D3711" s="174" t="s">
        <v>167</v>
      </c>
      <c r="E3711" s="182" t="s">
        <v>1</v>
      </c>
      <c r="F3711" s="183" t="s">
        <v>908</v>
      </c>
      <c r="H3711" s="184">
        <v>2.4</v>
      </c>
      <c r="I3711" s="185"/>
      <c r="L3711" s="181"/>
      <c r="M3711" s="186"/>
      <c r="N3711" s="187"/>
      <c r="O3711" s="187"/>
      <c r="P3711" s="187"/>
      <c r="Q3711" s="187"/>
      <c r="R3711" s="187"/>
      <c r="S3711" s="187"/>
      <c r="T3711" s="188"/>
      <c r="AT3711" s="182" t="s">
        <v>167</v>
      </c>
      <c r="AU3711" s="182" t="s">
        <v>157</v>
      </c>
      <c r="AV3711" s="14" t="s">
        <v>157</v>
      </c>
      <c r="AW3711" s="14" t="s">
        <v>30</v>
      </c>
      <c r="AX3711" s="14" t="s">
        <v>76</v>
      </c>
      <c r="AY3711" s="182" t="s">
        <v>150</v>
      </c>
    </row>
    <row r="3712" spans="2:51" s="13" customFormat="1" ht="11.25">
      <c r="B3712" s="173"/>
      <c r="D3712" s="174" t="s">
        <v>167</v>
      </c>
      <c r="E3712" s="175" t="s">
        <v>1</v>
      </c>
      <c r="F3712" s="176" t="s">
        <v>930</v>
      </c>
      <c r="H3712" s="175" t="s">
        <v>1</v>
      </c>
      <c r="I3712" s="177"/>
      <c r="L3712" s="173"/>
      <c r="M3712" s="178"/>
      <c r="N3712" s="179"/>
      <c r="O3712" s="179"/>
      <c r="P3712" s="179"/>
      <c r="Q3712" s="179"/>
      <c r="R3712" s="179"/>
      <c r="S3712" s="179"/>
      <c r="T3712" s="180"/>
      <c r="AT3712" s="175" t="s">
        <v>167</v>
      </c>
      <c r="AU3712" s="175" t="s">
        <v>157</v>
      </c>
      <c r="AV3712" s="13" t="s">
        <v>81</v>
      </c>
      <c r="AW3712" s="13" t="s">
        <v>30</v>
      </c>
      <c r="AX3712" s="13" t="s">
        <v>76</v>
      </c>
      <c r="AY3712" s="175" t="s">
        <v>150</v>
      </c>
    </row>
    <row r="3713" spans="1:65" s="14" customFormat="1" ht="11.25">
      <c r="B3713" s="181"/>
      <c r="D3713" s="174" t="s">
        <v>167</v>
      </c>
      <c r="E3713" s="182" t="s">
        <v>1</v>
      </c>
      <c r="F3713" s="183" t="s">
        <v>931</v>
      </c>
      <c r="H3713" s="184">
        <v>10.220000000000001</v>
      </c>
      <c r="I3713" s="185"/>
      <c r="L3713" s="181"/>
      <c r="M3713" s="186"/>
      <c r="N3713" s="187"/>
      <c r="O3713" s="187"/>
      <c r="P3713" s="187"/>
      <c r="Q3713" s="187"/>
      <c r="R3713" s="187"/>
      <c r="S3713" s="187"/>
      <c r="T3713" s="188"/>
      <c r="AT3713" s="182" t="s">
        <v>167</v>
      </c>
      <c r="AU3713" s="182" t="s">
        <v>157</v>
      </c>
      <c r="AV3713" s="14" t="s">
        <v>157</v>
      </c>
      <c r="AW3713" s="14" t="s">
        <v>30</v>
      </c>
      <c r="AX3713" s="14" t="s">
        <v>76</v>
      </c>
      <c r="AY3713" s="182" t="s">
        <v>150</v>
      </c>
    </row>
    <row r="3714" spans="1:65" s="16" customFormat="1" ht="11.25">
      <c r="B3714" s="197"/>
      <c r="D3714" s="174" t="s">
        <v>167</v>
      </c>
      <c r="E3714" s="198" t="s">
        <v>1</v>
      </c>
      <c r="F3714" s="199" t="s">
        <v>299</v>
      </c>
      <c r="H3714" s="200">
        <v>203.495</v>
      </c>
      <c r="I3714" s="201"/>
      <c r="L3714" s="197"/>
      <c r="M3714" s="202"/>
      <c r="N3714" s="203"/>
      <c r="O3714" s="203"/>
      <c r="P3714" s="203"/>
      <c r="Q3714" s="203"/>
      <c r="R3714" s="203"/>
      <c r="S3714" s="203"/>
      <c r="T3714" s="204"/>
      <c r="AT3714" s="198" t="s">
        <v>167</v>
      </c>
      <c r="AU3714" s="198" t="s">
        <v>157</v>
      </c>
      <c r="AV3714" s="16" t="s">
        <v>162</v>
      </c>
      <c r="AW3714" s="16" t="s">
        <v>30</v>
      </c>
      <c r="AX3714" s="16" t="s">
        <v>76</v>
      </c>
      <c r="AY3714" s="198" t="s">
        <v>150</v>
      </c>
    </row>
    <row r="3715" spans="1:65" s="15" customFormat="1" ht="11.25">
      <c r="B3715" s="189"/>
      <c r="D3715" s="174" t="s">
        <v>167</v>
      </c>
      <c r="E3715" s="190" t="s">
        <v>1</v>
      </c>
      <c r="F3715" s="191" t="s">
        <v>173</v>
      </c>
      <c r="H3715" s="192">
        <v>685.03500000000099</v>
      </c>
      <c r="I3715" s="193"/>
      <c r="L3715" s="189"/>
      <c r="M3715" s="194"/>
      <c r="N3715" s="195"/>
      <c r="O3715" s="195"/>
      <c r="P3715" s="195"/>
      <c r="Q3715" s="195"/>
      <c r="R3715" s="195"/>
      <c r="S3715" s="195"/>
      <c r="T3715" s="196"/>
      <c r="AT3715" s="190" t="s">
        <v>167</v>
      </c>
      <c r="AU3715" s="190" t="s">
        <v>157</v>
      </c>
      <c r="AV3715" s="15" t="s">
        <v>156</v>
      </c>
      <c r="AW3715" s="15" t="s">
        <v>30</v>
      </c>
      <c r="AX3715" s="15" t="s">
        <v>81</v>
      </c>
      <c r="AY3715" s="190" t="s">
        <v>150</v>
      </c>
    </row>
    <row r="3716" spans="1:65" s="2" customFormat="1" ht="24" customHeight="1">
      <c r="A3716" s="33"/>
      <c r="B3716" s="158"/>
      <c r="C3716" s="205" t="s">
        <v>4539</v>
      </c>
      <c r="D3716" s="205" t="s">
        <v>368</v>
      </c>
      <c r="E3716" s="206" t="s">
        <v>4540</v>
      </c>
      <c r="F3716" s="207" t="s">
        <v>4541</v>
      </c>
      <c r="G3716" s="208" t="s">
        <v>155</v>
      </c>
      <c r="H3716" s="209">
        <v>698.73599999999999</v>
      </c>
      <c r="I3716" s="210"/>
      <c r="J3716" s="209">
        <f>ROUND(I3716*H3716,3)</f>
        <v>0</v>
      </c>
      <c r="K3716" s="211"/>
      <c r="L3716" s="212"/>
      <c r="M3716" s="213" t="s">
        <v>1</v>
      </c>
      <c r="N3716" s="214" t="s">
        <v>42</v>
      </c>
      <c r="O3716" s="59"/>
      <c r="P3716" s="168">
        <f>O3716*H3716</f>
        <v>0</v>
      </c>
      <c r="Q3716" s="168">
        <v>2.1000000000000001E-2</v>
      </c>
      <c r="R3716" s="168">
        <f>Q3716*H3716</f>
        <v>14.673456</v>
      </c>
      <c r="S3716" s="168">
        <v>0</v>
      </c>
      <c r="T3716" s="169">
        <f>S3716*H3716</f>
        <v>0</v>
      </c>
      <c r="U3716" s="33"/>
      <c r="V3716" s="33"/>
      <c r="W3716" s="33"/>
      <c r="X3716" s="33"/>
      <c r="Y3716" s="33"/>
      <c r="Z3716" s="33"/>
      <c r="AA3716" s="33"/>
      <c r="AB3716" s="33"/>
      <c r="AC3716" s="33"/>
      <c r="AD3716" s="33"/>
      <c r="AE3716" s="33"/>
      <c r="AR3716" s="170" t="s">
        <v>361</v>
      </c>
      <c r="AT3716" s="170" t="s">
        <v>368</v>
      </c>
      <c r="AU3716" s="170" t="s">
        <v>157</v>
      </c>
      <c r="AY3716" s="18" t="s">
        <v>150</v>
      </c>
      <c r="BE3716" s="171">
        <f>IF(N3716="základná",J3716,0)</f>
        <v>0</v>
      </c>
      <c r="BF3716" s="171">
        <f>IF(N3716="znížená",J3716,0)</f>
        <v>0</v>
      </c>
      <c r="BG3716" s="171">
        <f>IF(N3716="zákl. prenesená",J3716,0)</f>
        <v>0</v>
      </c>
      <c r="BH3716" s="171">
        <f>IF(N3716="zníž. prenesená",J3716,0)</f>
        <v>0</v>
      </c>
      <c r="BI3716" s="171">
        <f>IF(N3716="nulová",J3716,0)</f>
        <v>0</v>
      </c>
      <c r="BJ3716" s="18" t="s">
        <v>157</v>
      </c>
      <c r="BK3716" s="172">
        <f>ROUND(I3716*H3716,3)</f>
        <v>0</v>
      </c>
      <c r="BL3716" s="18" t="s">
        <v>241</v>
      </c>
      <c r="BM3716" s="170" t="s">
        <v>4542</v>
      </c>
    </row>
    <row r="3717" spans="1:65" s="14" customFormat="1" ht="11.25">
      <c r="B3717" s="181"/>
      <c r="D3717" s="174" t="s">
        <v>167</v>
      </c>
      <c r="E3717" s="182" t="s">
        <v>1</v>
      </c>
      <c r="F3717" s="183" t="s">
        <v>4543</v>
      </c>
      <c r="H3717" s="184">
        <v>698.73599999999999</v>
      </c>
      <c r="I3717" s="185"/>
      <c r="L3717" s="181"/>
      <c r="M3717" s="186"/>
      <c r="N3717" s="187"/>
      <c r="O3717" s="187"/>
      <c r="P3717" s="187"/>
      <c r="Q3717" s="187"/>
      <c r="R3717" s="187"/>
      <c r="S3717" s="187"/>
      <c r="T3717" s="188"/>
      <c r="AT3717" s="182" t="s">
        <v>167</v>
      </c>
      <c r="AU3717" s="182" t="s">
        <v>157</v>
      </c>
      <c r="AV3717" s="14" t="s">
        <v>157</v>
      </c>
      <c r="AW3717" s="14" t="s">
        <v>30</v>
      </c>
      <c r="AX3717" s="14" t="s">
        <v>81</v>
      </c>
      <c r="AY3717" s="182" t="s">
        <v>150</v>
      </c>
    </row>
    <row r="3718" spans="1:65" s="2" customFormat="1" ht="24" customHeight="1">
      <c r="A3718" s="33"/>
      <c r="B3718" s="158"/>
      <c r="C3718" s="159" t="s">
        <v>4544</v>
      </c>
      <c r="D3718" s="159" t="s">
        <v>152</v>
      </c>
      <c r="E3718" s="160" t="s">
        <v>4545</v>
      </c>
      <c r="F3718" s="161" t="s">
        <v>4546</v>
      </c>
      <c r="G3718" s="162" t="s">
        <v>1757</v>
      </c>
      <c r="H3718" s="164"/>
      <c r="I3718" s="164"/>
      <c r="J3718" s="163">
        <f>ROUND(I3718*H3718,3)</f>
        <v>0</v>
      </c>
      <c r="K3718" s="165"/>
      <c r="L3718" s="34"/>
      <c r="M3718" s="166" t="s">
        <v>1</v>
      </c>
      <c r="N3718" s="167" t="s">
        <v>42</v>
      </c>
      <c r="O3718" s="59"/>
      <c r="P3718" s="168">
        <f>O3718*H3718</f>
        <v>0</v>
      </c>
      <c r="Q3718" s="168">
        <v>0</v>
      </c>
      <c r="R3718" s="168">
        <f>Q3718*H3718</f>
        <v>0</v>
      </c>
      <c r="S3718" s="168">
        <v>0</v>
      </c>
      <c r="T3718" s="169">
        <f>S3718*H3718</f>
        <v>0</v>
      </c>
      <c r="U3718" s="33"/>
      <c r="V3718" s="33"/>
      <c r="W3718" s="33"/>
      <c r="X3718" s="33"/>
      <c r="Y3718" s="33"/>
      <c r="Z3718" s="33"/>
      <c r="AA3718" s="33"/>
      <c r="AB3718" s="33"/>
      <c r="AC3718" s="33"/>
      <c r="AD3718" s="33"/>
      <c r="AE3718" s="33"/>
      <c r="AR3718" s="170" t="s">
        <v>241</v>
      </c>
      <c r="AT3718" s="170" t="s">
        <v>152</v>
      </c>
      <c r="AU3718" s="170" t="s">
        <v>157</v>
      </c>
      <c r="AY3718" s="18" t="s">
        <v>150</v>
      </c>
      <c r="BE3718" s="171">
        <f>IF(N3718="základná",J3718,0)</f>
        <v>0</v>
      </c>
      <c r="BF3718" s="171">
        <f>IF(N3718="znížená",J3718,0)</f>
        <v>0</v>
      </c>
      <c r="BG3718" s="171">
        <f>IF(N3718="zákl. prenesená",J3718,0)</f>
        <v>0</v>
      </c>
      <c r="BH3718" s="171">
        <f>IF(N3718="zníž. prenesená",J3718,0)</f>
        <v>0</v>
      </c>
      <c r="BI3718" s="171">
        <f>IF(N3718="nulová",J3718,0)</f>
        <v>0</v>
      </c>
      <c r="BJ3718" s="18" t="s">
        <v>157</v>
      </c>
      <c r="BK3718" s="172">
        <f>ROUND(I3718*H3718,3)</f>
        <v>0</v>
      </c>
      <c r="BL3718" s="18" t="s">
        <v>241</v>
      </c>
      <c r="BM3718" s="170" t="s">
        <v>4547</v>
      </c>
    </row>
    <row r="3719" spans="1:65" s="12" customFormat="1" ht="22.9" customHeight="1">
      <c r="B3719" s="145"/>
      <c r="D3719" s="146" t="s">
        <v>75</v>
      </c>
      <c r="E3719" s="156" t="s">
        <v>4031</v>
      </c>
      <c r="F3719" s="156" t="s">
        <v>4548</v>
      </c>
      <c r="I3719" s="148"/>
      <c r="J3719" s="157">
        <f>BK3719</f>
        <v>0</v>
      </c>
      <c r="L3719" s="145"/>
      <c r="M3719" s="150"/>
      <c r="N3719" s="151"/>
      <c r="O3719" s="151"/>
      <c r="P3719" s="152">
        <f>SUM(P3720:P3777)</f>
        <v>0</v>
      </c>
      <c r="Q3719" s="151"/>
      <c r="R3719" s="152">
        <f>SUM(R3720:R3777)</f>
        <v>1.527868276</v>
      </c>
      <c r="S3719" s="151"/>
      <c r="T3719" s="153">
        <f>SUM(T3720:T3777)</f>
        <v>0</v>
      </c>
      <c r="AR3719" s="146" t="s">
        <v>157</v>
      </c>
      <c r="AT3719" s="154" t="s">
        <v>75</v>
      </c>
      <c r="AU3719" s="154" t="s">
        <v>81</v>
      </c>
      <c r="AY3719" s="146" t="s">
        <v>150</v>
      </c>
      <c r="BK3719" s="155">
        <f>SUM(BK3720:BK3777)</f>
        <v>0</v>
      </c>
    </row>
    <row r="3720" spans="1:65" s="2" customFormat="1" ht="24" customHeight="1">
      <c r="A3720" s="33"/>
      <c r="B3720" s="158"/>
      <c r="C3720" s="159" t="s">
        <v>4549</v>
      </c>
      <c r="D3720" s="215" t="s">
        <v>152</v>
      </c>
      <c r="E3720" s="160" t="s">
        <v>4550</v>
      </c>
      <c r="F3720" s="161" t="s">
        <v>4551</v>
      </c>
      <c r="G3720" s="162" t="s">
        <v>155</v>
      </c>
      <c r="H3720" s="163">
        <v>613.47</v>
      </c>
      <c r="I3720" s="164"/>
      <c r="J3720" s="163">
        <f>ROUND(I3720*H3720,3)</f>
        <v>0</v>
      </c>
      <c r="K3720" s="165"/>
      <c r="L3720" s="34"/>
      <c r="M3720" s="166" t="s">
        <v>1</v>
      </c>
      <c r="N3720" s="167" t="s">
        <v>42</v>
      </c>
      <c r="O3720" s="59"/>
      <c r="P3720" s="168">
        <f>O3720*H3720</f>
        <v>0</v>
      </c>
      <c r="Q3720" s="168">
        <v>2.7999999999999998E-4</v>
      </c>
      <c r="R3720" s="168">
        <f>Q3720*H3720</f>
        <v>0.1717716</v>
      </c>
      <c r="S3720" s="168">
        <v>0</v>
      </c>
      <c r="T3720" s="169">
        <f>S3720*H3720</f>
        <v>0</v>
      </c>
      <c r="U3720" s="33"/>
      <c r="V3720" s="33"/>
      <c r="W3720" s="33"/>
      <c r="X3720" s="33"/>
      <c r="Y3720" s="33"/>
      <c r="Z3720" s="33"/>
      <c r="AA3720" s="33"/>
      <c r="AB3720" s="33"/>
      <c r="AC3720" s="33"/>
      <c r="AD3720" s="33"/>
      <c r="AE3720" s="33"/>
      <c r="AR3720" s="170" t="s">
        <v>241</v>
      </c>
      <c r="AT3720" s="170" t="s">
        <v>152</v>
      </c>
      <c r="AU3720" s="170" t="s">
        <v>157</v>
      </c>
      <c r="AY3720" s="18" t="s">
        <v>150</v>
      </c>
      <c r="BE3720" s="171">
        <f>IF(N3720="základná",J3720,0)</f>
        <v>0</v>
      </c>
      <c r="BF3720" s="171">
        <f>IF(N3720="znížená",J3720,0)</f>
        <v>0</v>
      </c>
      <c r="BG3720" s="171">
        <f>IF(N3720="zákl. prenesená",J3720,0)</f>
        <v>0</v>
      </c>
      <c r="BH3720" s="171">
        <f>IF(N3720="zníž. prenesená",J3720,0)</f>
        <v>0</v>
      </c>
      <c r="BI3720" s="171">
        <f>IF(N3720="nulová",J3720,0)</f>
        <v>0</v>
      </c>
      <c r="BJ3720" s="18" t="s">
        <v>157</v>
      </c>
      <c r="BK3720" s="172">
        <f>ROUND(I3720*H3720,3)</f>
        <v>0</v>
      </c>
      <c r="BL3720" s="18" t="s">
        <v>241</v>
      </c>
      <c r="BM3720" s="170" t="s">
        <v>4552</v>
      </c>
    </row>
    <row r="3721" spans="1:65" s="13" customFormat="1" ht="11.25">
      <c r="B3721" s="173"/>
      <c r="D3721" s="174" t="s">
        <v>167</v>
      </c>
      <c r="E3721" s="175" t="s">
        <v>1</v>
      </c>
      <c r="F3721" s="176" t="s">
        <v>4553</v>
      </c>
      <c r="H3721" s="175" t="s">
        <v>1</v>
      </c>
      <c r="I3721" s="177"/>
      <c r="L3721" s="173"/>
      <c r="M3721" s="178"/>
      <c r="N3721" s="179"/>
      <c r="O3721" s="179"/>
      <c r="P3721" s="179"/>
      <c r="Q3721" s="179"/>
      <c r="R3721" s="179"/>
      <c r="S3721" s="179"/>
      <c r="T3721" s="180"/>
      <c r="AT3721" s="175" t="s">
        <v>167</v>
      </c>
      <c r="AU3721" s="175" t="s">
        <v>157</v>
      </c>
      <c r="AV3721" s="13" t="s">
        <v>81</v>
      </c>
      <c r="AW3721" s="13" t="s">
        <v>30</v>
      </c>
      <c r="AX3721" s="13" t="s">
        <v>76</v>
      </c>
      <c r="AY3721" s="175" t="s">
        <v>150</v>
      </c>
    </row>
    <row r="3722" spans="1:65" s="14" customFormat="1" ht="11.25">
      <c r="B3722" s="181"/>
      <c r="D3722" s="174" t="s">
        <v>167</v>
      </c>
      <c r="E3722" s="182" t="s">
        <v>1</v>
      </c>
      <c r="F3722" s="183" t="s">
        <v>4554</v>
      </c>
      <c r="H3722" s="184">
        <v>4.74</v>
      </c>
      <c r="I3722" s="185"/>
      <c r="L3722" s="181"/>
      <c r="M3722" s="186"/>
      <c r="N3722" s="187"/>
      <c r="O3722" s="187"/>
      <c r="P3722" s="187"/>
      <c r="Q3722" s="187"/>
      <c r="R3722" s="187"/>
      <c r="S3722" s="187"/>
      <c r="T3722" s="188"/>
      <c r="AT3722" s="182" t="s">
        <v>167</v>
      </c>
      <c r="AU3722" s="182" t="s">
        <v>157</v>
      </c>
      <c r="AV3722" s="14" t="s">
        <v>157</v>
      </c>
      <c r="AW3722" s="14" t="s">
        <v>30</v>
      </c>
      <c r="AX3722" s="14" t="s">
        <v>76</v>
      </c>
      <c r="AY3722" s="182" t="s">
        <v>150</v>
      </c>
    </row>
    <row r="3723" spans="1:65" s="14" customFormat="1" ht="11.25">
      <c r="B3723" s="181"/>
      <c r="D3723" s="174" t="s">
        <v>167</v>
      </c>
      <c r="E3723" s="182" t="s">
        <v>1</v>
      </c>
      <c r="F3723" s="183" t="s">
        <v>4555</v>
      </c>
      <c r="H3723" s="184">
        <v>9.68</v>
      </c>
      <c r="I3723" s="185"/>
      <c r="L3723" s="181"/>
      <c r="M3723" s="186"/>
      <c r="N3723" s="187"/>
      <c r="O3723" s="187"/>
      <c r="P3723" s="187"/>
      <c r="Q3723" s="187"/>
      <c r="R3723" s="187"/>
      <c r="S3723" s="187"/>
      <c r="T3723" s="188"/>
      <c r="AT3723" s="182" t="s">
        <v>167</v>
      </c>
      <c r="AU3723" s="182" t="s">
        <v>157</v>
      </c>
      <c r="AV3723" s="14" t="s">
        <v>157</v>
      </c>
      <c r="AW3723" s="14" t="s">
        <v>30</v>
      </c>
      <c r="AX3723" s="14" t="s">
        <v>76</v>
      </c>
      <c r="AY3723" s="182" t="s">
        <v>150</v>
      </c>
    </row>
    <row r="3724" spans="1:65" s="14" customFormat="1" ht="11.25">
      <c r="B3724" s="181"/>
      <c r="D3724" s="174" t="s">
        <v>167</v>
      </c>
      <c r="E3724" s="182" t="s">
        <v>1</v>
      </c>
      <c r="F3724" s="183" t="s">
        <v>4556</v>
      </c>
      <c r="H3724" s="184">
        <v>14.82</v>
      </c>
      <c r="I3724" s="185"/>
      <c r="L3724" s="181"/>
      <c r="M3724" s="186"/>
      <c r="N3724" s="187"/>
      <c r="O3724" s="187"/>
      <c r="P3724" s="187"/>
      <c r="Q3724" s="187"/>
      <c r="R3724" s="187"/>
      <c r="S3724" s="187"/>
      <c r="T3724" s="188"/>
      <c r="AT3724" s="182" t="s">
        <v>167</v>
      </c>
      <c r="AU3724" s="182" t="s">
        <v>157</v>
      </c>
      <c r="AV3724" s="14" t="s">
        <v>157</v>
      </c>
      <c r="AW3724" s="14" t="s">
        <v>30</v>
      </c>
      <c r="AX3724" s="14" t="s">
        <v>76</v>
      </c>
      <c r="AY3724" s="182" t="s">
        <v>150</v>
      </c>
    </row>
    <row r="3725" spans="1:65" s="14" customFormat="1" ht="11.25">
      <c r="B3725" s="181"/>
      <c r="D3725" s="174" t="s">
        <v>167</v>
      </c>
      <c r="E3725" s="182" t="s">
        <v>1</v>
      </c>
      <c r="F3725" s="183" t="s">
        <v>4557</v>
      </c>
      <c r="H3725" s="184">
        <v>443.52</v>
      </c>
      <c r="I3725" s="185"/>
      <c r="L3725" s="181"/>
      <c r="M3725" s="186"/>
      <c r="N3725" s="187"/>
      <c r="O3725" s="187"/>
      <c r="P3725" s="187"/>
      <c r="Q3725" s="187"/>
      <c r="R3725" s="187"/>
      <c r="S3725" s="187"/>
      <c r="T3725" s="188"/>
      <c r="AT3725" s="182" t="s">
        <v>167</v>
      </c>
      <c r="AU3725" s="182" t="s">
        <v>157</v>
      </c>
      <c r="AV3725" s="14" t="s">
        <v>157</v>
      </c>
      <c r="AW3725" s="14" t="s">
        <v>30</v>
      </c>
      <c r="AX3725" s="14" t="s">
        <v>76</v>
      </c>
      <c r="AY3725" s="182" t="s">
        <v>150</v>
      </c>
    </row>
    <row r="3726" spans="1:65" s="14" customFormat="1" ht="11.25">
      <c r="B3726" s="181"/>
      <c r="D3726" s="174" t="s">
        <v>167</v>
      </c>
      <c r="E3726" s="182" t="s">
        <v>1</v>
      </c>
      <c r="F3726" s="183" t="s">
        <v>4558</v>
      </c>
      <c r="H3726" s="184">
        <v>5.5</v>
      </c>
      <c r="I3726" s="185"/>
      <c r="L3726" s="181"/>
      <c r="M3726" s="186"/>
      <c r="N3726" s="187"/>
      <c r="O3726" s="187"/>
      <c r="P3726" s="187"/>
      <c r="Q3726" s="187"/>
      <c r="R3726" s="187"/>
      <c r="S3726" s="187"/>
      <c r="T3726" s="188"/>
      <c r="AT3726" s="182" t="s">
        <v>167</v>
      </c>
      <c r="AU3726" s="182" t="s">
        <v>157</v>
      </c>
      <c r="AV3726" s="14" t="s">
        <v>157</v>
      </c>
      <c r="AW3726" s="14" t="s">
        <v>30</v>
      </c>
      <c r="AX3726" s="14" t="s">
        <v>76</v>
      </c>
      <c r="AY3726" s="182" t="s">
        <v>150</v>
      </c>
    </row>
    <row r="3727" spans="1:65" s="14" customFormat="1" ht="11.25">
      <c r="B3727" s="181"/>
      <c r="D3727" s="174" t="s">
        <v>167</v>
      </c>
      <c r="E3727" s="182" t="s">
        <v>1</v>
      </c>
      <c r="F3727" s="183" t="s">
        <v>4559</v>
      </c>
      <c r="H3727" s="184">
        <v>5.85</v>
      </c>
      <c r="I3727" s="185"/>
      <c r="L3727" s="181"/>
      <c r="M3727" s="186"/>
      <c r="N3727" s="187"/>
      <c r="O3727" s="187"/>
      <c r="P3727" s="187"/>
      <c r="Q3727" s="187"/>
      <c r="R3727" s="187"/>
      <c r="S3727" s="187"/>
      <c r="T3727" s="188"/>
      <c r="AT3727" s="182" t="s">
        <v>167</v>
      </c>
      <c r="AU3727" s="182" t="s">
        <v>157</v>
      </c>
      <c r="AV3727" s="14" t="s">
        <v>157</v>
      </c>
      <c r="AW3727" s="14" t="s">
        <v>30</v>
      </c>
      <c r="AX3727" s="14" t="s">
        <v>76</v>
      </c>
      <c r="AY3727" s="182" t="s">
        <v>150</v>
      </c>
    </row>
    <row r="3728" spans="1:65" s="16" customFormat="1" ht="11.25">
      <c r="B3728" s="197"/>
      <c r="D3728" s="174" t="s">
        <v>167</v>
      </c>
      <c r="E3728" s="198" t="s">
        <v>1</v>
      </c>
      <c r="F3728" s="199" t="s">
        <v>299</v>
      </c>
      <c r="H3728" s="200">
        <v>484.11</v>
      </c>
      <c r="I3728" s="201"/>
      <c r="L3728" s="197"/>
      <c r="M3728" s="202"/>
      <c r="N3728" s="203"/>
      <c r="O3728" s="203"/>
      <c r="P3728" s="203"/>
      <c r="Q3728" s="203"/>
      <c r="R3728" s="203"/>
      <c r="S3728" s="203"/>
      <c r="T3728" s="204"/>
      <c r="AT3728" s="198" t="s">
        <v>167</v>
      </c>
      <c r="AU3728" s="198" t="s">
        <v>157</v>
      </c>
      <c r="AV3728" s="16" t="s">
        <v>162</v>
      </c>
      <c r="AW3728" s="16" t="s">
        <v>30</v>
      </c>
      <c r="AX3728" s="16" t="s">
        <v>76</v>
      </c>
      <c r="AY3728" s="198" t="s">
        <v>150</v>
      </c>
    </row>
    <row r="3729" spans="1:65" s="13" customFormat="1" ht="11.25">
      <c r="B3729" s="173"/>
      <c r="D3729" s="174" t="s">
        <v>167</v>
      </c>
      <c r="E3729" s="175" t="s">
        <v>1</v>
      </c>
      <c r="F3729" s="176" t="s">
        <v>4560</v>
      </c>
      <c r="H3729" s="175" t="s">
        <v>1</v>
      </c>
      <c r="I3729" s="177"/>
      <c r="L3729" s="173"/>
      <c r="M3729" s="178"/>
      <c r="N3729" s="179"/>
      <c r="O3729" s="179"/>
      <c r="P3729" s="179"/>
      <c r="Q3729" s="179"/>
      <c r="R3729" s="179"/>
      <c r="S3729" s="179"/>
      <c r="T3729" s="180"/>
      <c r="AT3729" s="175" t="s">
        <v>167</v>
      </c>
      <c r="AU3729" s="175" t="s">
        <v>157</v>
      </c>
      <c r="AV3729" s="13" t="s">
        <v>81</v>
      </c>
      <c r="AW3729" s="13" t="s">
        <v>30</v>
      </c>
      <c r="AX3729" s="13" t="s">
        <v>76</v>
      </c>
      <c r="AY3729" s="175" t="s">
        <v>150</v>
      </c>
    </row>
    <row r="3730" spans="1:65" s="14" customFormat="1" ht="11.25">
      <c r="B3730" s="181"/>
      <c r="D3730" s="174" t="s">
        <v>167</v>
      </c>
      <c r="E3730" s="182" t="s">
        <v>1</v>
      </c>
      <c r="F3730" s="183" t="s">
        <v>4561</v>
      </c>
      <c r="H3730" s="184">
        <v>20.52</v>
      </c>
      <c r="I3730" s="185"/>
      <c r="L3730" s="181"/>
      <c r="M3730" s="186"/>
      <c r="N3730" s="187"/>
      <c r="O3730" s="187"/>
      <c r="P3730" s="187"/>
      <c r="Q3730" s="187"/>
      <c r="R3730" s="187"/>
      <c r="S3730" s="187"/>
      <c r="T3730" s="188"/>
      <c r="AT3730" s="182" t="s">
        <v>167</v>
      </c>
      <c r="AU3730" s="182" t="s">
        <v>157</v>
      </c>
      <c r="AV3730" s="14" t="s">
        <v>157</v>
      </c>
      <c r="AW3730" s="14" t="s">
        <v>30</v>
      </c>
      <c r="AX3730" s="14" t="s">
        <v>76</v>
      </c>
      <c r="AY3730" s="182" t="s">
        <v>150</v>
      </c>
    </row>
    <row r="3731" spans="1:65" s="14" customFormat="1" ht="11.25">
      <c r="B3731" s="181"/>
      <c r="D3731" s="174" t="s">
        <v>167</v>
      </c>
      <c r="E3731" s="182" t="s">
        <v>1</v>
      </c>
      <c r="F3731" s="183" t="s">
        <v>4562</v>
      </c>
      <c r="H3731" s="184">
        <v>2.1</v>
      </c>
      <c r="I3731" s="185"/>
      <c r="L3731" s="181"/>
      <c r="M3731" s="186"/>
      <c r="N3731" s="187"/>
      <c r="O3731" s="187"/>
      <c r="P3731" s="187"/>
      <c r="Q3731" s="187"/>
      <c r="R3731" s="187"/>
      <c r="S3731" s="187"/>
      <c r="T3731" s="188"/>
      <c r="AT3731" s="182" t="s">
        <v>167</v>
      </c>
      <c r="AU3731" s="182" t="s">
        <v>157</v>
      </c>
      <c r="AV3731" s="14" t="s">
        <v>157</v>
      </c>
      <c r="AW3731" s="14" t="s">
        <v>30</v>
      </c>
      <c r="AX3731" s="14" t="s">
        <v>76</v>
      </c>
      <c r="AY3731" s="182" t="s">
        <v>150</v>
      </c>
    </row>
    <row r="3732" spans="1:65" s="14" customFormat="1" ht="11.25">
      <c r="B3732" s="181"/>
      <c r="D3732" s="174" t="s">
        <v>167</v>
      </c>
      <c r="E3732" s="182" t="s">
        <v>1</v>
      </c>
      <c r="F3732" s="183" t="s">
        <v>4563</v>
      </c>
      <c r="H3732" s="184">
        <v>2.52</v>
      </c>
      <c r="I3732" s="185"/>
      <c r="L3732" s="181"/>
      <c r="M3732" s="186"/>
      <c r="N3732" s="187"/>
      <c r="O3732" s="187"/>
      <c r="P3732" s="187"/>
      <c r="Q3732" s="187"/>
      <c r="R3732" s="187"/>
      <c r="S3732" s="187"/>
      <c r="T3732" s="188"/>
      <c r="AT3732" s="182" t="s">
        <v>167</v>
      </c>
      <c r="AU3732" s="182" t="s">
        <v>157</v>
      </c>
      <c r="AV3732" s="14" t="s">
        <v>157</v>
      </c>
      <c r="AW3732" s="14" t="s">
        <v>30</v>
      </c>
      <c r="AX3732" s="14" t="s">
        <v>76</v>
      </c>
      <c r="AY3732" s="182" t="s">
        <v>150</v>
      </c>
    </row>
    <row r="3733" spans="1:65" s="14" customFormat="1" ht="11.25">
      <c r="B3733" s="181"/>
      <c r="D3733" s="174" t="s">
        <v>167</v>
      </c>
      <c r="E3733" s="182" t="s">
        <v>1</v>
      </c>
      <c r="F3733" s="183" t="s">
        <v>4564</v>
      </c>
      <c r="H3733" s="184">
        <v>1.98</v>
      </c>
      <c r="I3733" s="185"/>
      <c r="L3733" s="181"/>
      <c r="M3733" s="186"/>
      <c r="N3733" s="187"/>
      <c r="O3733" s="187"/>
      <c r="P3733" s="187"/>
      <c r="Q3733" s="187"/>
      <c r="R3733" s="187"/>
      <c r="S3733" s="187"/>
      <c r="T3733" s="188"/>
      <c r="AT3733" s="182" t="s">
        <v>167</v>
      </c>
      <c r="AU3733" s="182" t="s">
        <v>157</v>
      </c>
      <c r="AV3733" s="14" t="s">
        <v>157</v>
      </c>
      <c r="AW3733" s="14" t="s">
        <v>30</v>
      </c>
      <c r="AX3733" s="14" t="s">
        <v>76</v>
      </c>
      <c r="AY3733" s="182" t="s">
        <v>150</v>
      </c>
    </row>
    <row r="3734" spans="1:65" s="16" customFormat="1" ht="11.25">
      <c r="B3734" s="197"/>
      <c r="D3734" s="174" t="s">
        <v>167</v>
      </c>
      <c r="E3734" s="198" t="s">
        <v>1</v>
      </c>
      <c r="F3734" s="199" t="s">
        <v>299</v>
      </c>
      <c r="H3734" s="200">
        <v>27.12</v>
      </c>
      <c r="I3734" s="201"/>
      <c r="L3734" s="197"/>
      <c r="M3734" s="202"/>
      <c r="N3734" s="203"/>
      <c r="O3734" s="203"/>
      <c r="P3734" s="203"/>
      <c r="Q3734" s="203"/>
      <c r="R3734" s="203"/>
      <c r="S3734" s="203"/>
      <c r="T3734" s="204"/>
      <c r="AT3734" s="198" t="s">
        <v>167</v>
      </c>
      <c r="AU3734" s="198" t="s">
        <v>157</v>
      </c>
      <c r="AV3734" s="16" t="s">
        <v>162</v>
      </c>
      <c r="AW3734" s="16" t="s">
        <v>30</v>
      </c>
      <c r="AX3734" s="16" t="s">
        <v>76</v>
      </c>
      <c r="AY3734" s="198" t="s">
        <v>150</v>
      </c>
    </row>
    <row r="3735" spans="1:65" s="13" customFormat="1" ht="11.25">
      <c r="B3735" s="173"/>
      <c r="D3735" s="174" t="s">
        <v>167</v>
      </c>
      <c r="E3735" s="175" t="s">
        <v>1</v>
      </c>
      <c r="F3735" s="176" t="s">
        <v>4565</v>
      </c>
      <c r="H3735" s="175" t="s">
        <v>1</v>
      </c>
      <c r="I3735" s="177"/>
      <c r="L3735" s="173"/>
      <c r="M3735" s="178"/>
      <c r="N3735" s="179"/>
      <c r="O3735" s="179"/>
      <c r="P3735" s="179"/>
      <c r="Q3735" s="179"/>
      <c r="R3735" s="179"/>
      <c r="S3735" s="179"/>
      <c r="T3735" s="180"/>
      <c r="AT3735" s="175" t="s">
        <v>167</v>
      </c>
      <c r="AU3735" s="175" t="s">
        <v>157</v>
      </c>
      <c r="AV3735" s="13" t="s">
        <v>81</v>
      </c>
      <c r="AW3735" s="13" t="s">
        <v>30</v>
      </c>
      <c r="AX3735" s="13" t="s">
        <v>76</v>
      </c>
      <c r="AY3735" s="175" t="s">
        <v>150</v>
      </c>
    </row>
    <row r="3736" spans="1:65" s="14" customFormat="1" ht="11.25">
      <c r="B3736" s="181"/>
      <c r="D3736" s="174" t="s">
        <v>167</v>
      </c>
      <c r="E3736" s="182" t="s">
        <v>1</v>
      </c>
      <c r="F3736" s="183" t="s">
        <v>4566</v>
      </c>
      <c r="H3736" s="184">
        <v>82.24</v>
      </c>
      <c r="I3736" s="185"/>
      <c r="L3736" s="181"/>
      <c r="M3736" s="186"/>
      <c r="N3736" s="187"/>
      <c r="O3736" s="187"/>
      <c r="P3736" s="187"/>
      <c r="Q3736" s="187"/>
      <c r="R3736" s="187"/>
      <c r="S3736" s="187"/>
      <c r="T3736" s="188"/>
      <c r="AT3736" s="182" t="s">
        <v>167</v>
      </c>
      <c r="AU3736" s="182" t="s">
        <v>157</v>
      </c>
      <c r="AV3736" s="14" t="s">
        <v>157</v>
      </c>
      <c r="AW3736" s="14" t="s">
        <v>30</v>
      </c>
      <c r="AX3736" s="14" t="s">
        <v>76</v>
      </c>
      <c r="AY3736" s="182" t="s">
        <v>150</v>
      </c>
    </row>
    <row r="3737" spans="1:65" s="16" customFormat="1" ht="11.25">
      <c r="B3737" s="197"/>
      <c r="D3737" s="174" t="s">
        <v>167</v>
      </c>
      <c r="E3737" s="198" t="s">
        <v>1</v>
      </c>
      <c r="F3737" s="199" t="s">
        <v>299</v>
      </c>
      <c r="H3737" s="200">
        <v>82.24</v>
      </c>
      <c r="I3737" s="201"/>
      <c r="L3737" s="197"/>
      <c r="M3737" s="202"/>
      <c r="N3737" s="203"/>
      <c r="O3737" s="203"/>
      <c r="P3737" s="203"/>
      <c r="Q3737" s="203"/>
      <c r="R3737" s="203"/>
      <c r="S3737" s="203"/>
      <c r="T3737" s="204"/>
      <c r="AT3737" s="198" t="s">
        <v>167</v>
      </c>
      <c r="AU3737" s="198" t="s">
        <v>157</v>
      </c>
      <c r="AV3737" s="16" t="s">
        <v>162</v>
      </c>
      <c r="AW3737" s="16" t="s">
        <v>30</v>
      </c>
      <c r="AX3737" s="16" t="s">
        <v>76</v>
      </c>
      <c r="AY3737" s="198" t="s">
        <v>150</v>
      </c>
    </row>
    <row r="3738" spans="1:65" s="13" customFormat="1" ht="11.25">
      <c r="B3738" s="173"/>
      <c r="D3738" s="174" t="s">
        <v>167</v>
      </c>
      <c r="E3738" s="175" t="s">
        <v>1</v>
      </c>
      <c r="F3738" s="176" t="s">
        <v>4567</v>
      </c>
      <c r="H3738" s="175" t="s">
        <v>1</v>
      </c>
      <c r="I3738" s="177"/>
      <c r="L3738" s="173"/>
      <c r="M3738" s="178"/>
      <c r="N3738" s="179"/>
      <c r="O3738" s="179"/>
      <c r="P3738" s="179"/>
      <c r="Q3738" s="179"/>
      <c r="R3738" s="179"/>
      <c r="S3738" s="179"/>
      <c r="T3738" s="180"/>
      <c r="AT3738" s="175" t="s">
        <v>167</v>
      </c>
      <c r="AU3738" s="175" t="s">
        <v>157</v>
      </c>
      <c r="AV3738" s="13" t="s">
        <v>81</v>
      </c>
      <c r="AW3738" s="13" t="s">
        <v>30</v>
      </c>
      <c r="AX3738" s="13" t="s">
        <v>76</v>
      </c>
      <c r="AY3738" s="175" t="s">
        <v>150</v>
      </c>
    </row>
    <row r="3739" spans="1:65" s="14" customFormat="1" ht="11.25">
      <c r="B3739" s="181"/>
      <c r="D3739" s="174" t="s">
        <v>167</v>
      </c>
      <c r="E3739" s="182" t="s">
        <v>1</v>
      </c>
      <c r="F3739" s="183" t="s">
        <v>4568</v>
      </c>
      <c r="H3739" s="184">
        <v>20</v>
      </c>
      <c r="I3739" s="185"/>
      <c r="L3739" s="181"/>
      <c r="M3739" s="186"/>
      <c r="N3739" s="187"/>
      <c r="O3739" s="187"/>
      <c r="P3739" s="187"/>
      <c r="Q3739" s="187"/>
      <c r="R3739" s="187"/>
      <c r="S3739" s="187"/>
      <c r="T3739" s="188"/>
      <c r="AT3739" s="182" t="s">
        <v>167</v>
      </c>
      <c r="AU3739" s="182" t="s">
        <v>157</v>
      </c>
      <c r="AV3739" s="14" t="s">
        <v>157</v>
      </c>
      <c r="AW3739" s="14" t="s">
        <v>30</v>
      </c>
      <c r="AX3739" s="14" t="s">
        <v>76</v>
      </c>
      <c r="AY3739" s="182" t="s">
        <v>150</v>
      </c>
    </row>
    <row r="3740" spans="1:65" s="15" customFormat="1" ht="11.25">
      <c r="B3740" s="189"/>
      <c r="D3740" s="174" t="s">
        <v>167</v>
      </c>
      <c r="E3740" s="190" t="s">
        <v>1</v>
      </c>
      <c r="F3740" s="191" t="s">
        <v>173</v>
      </c>
      <c r="H3740" s="192">
        <v>613.47</v>
      </c>
      <c r="I3740" s="193"/>
      <c r="L3740" s="189"/>
      <c r="M3740" s="194"/>
      <c r="N3740" s="195"/>
      <c r="O3740" s="195"/>
      <c r="P3740" s="195"/>
      <c r="Q3740" s="195"/>
      <c r="R3740" s="195"/>
      <c r="S3740" s="195"/>
      <c r="T3740" s="196"/>
      <c r="AT3740" s="190" t="s">
        <v>167</v>
      </c>
      <c r="AU3740" s="190" t="s">
        <v>157</v>
      </c>
      <c r="AV3740" s="15" t="s">
        <v>156</v>
      </c>
      <c r="AW3740" s="15" t="s">
        <v>30</v>
      </c>
      <c r="AX3740" s="15" t="s">
        <v>81</v>
      </c>
      <c r="AY3740" s="190" t="s">
        <v>150</v>
      </c>
    </row>
    <row r="3741" spans="1:65" s="2" customFormat="1" ht="24" customHeight="1">
      <c r="A3741" s="33"/>
      <c r="B3741" s="158"/>
      <c r="C3741" s="159" t="s">
        <v>4569</v>
      </c>
      <c r="D3741" s="215" t="s">
        <v>152</v>
      </c>
      <c r="E3741" s="160" t="s">
        <v>4570</v>
      </c>
      <c r="F3741" s="161" t="s">
        <v>4571</v>
      </c>
      <c r="G3741" s="162" t="s">
        <v>155</v>
      </c>
      <c r="H3741" s="163">
        <v>613.47</v>
      </c>
      <c r="I3741" s="164"/>
      <c r="J3741" s="163">
        <f>ROUND(I3741*H3741,3)</f>
        <v>0</v>
      </c>
      <c r="K3741" s="165"/>
      <c r="L3741" s="34"/>
      <c r="M3741" s="166" t="s">
        <v>1</v>
      </c>
      <c r="N3741" s="167" t="s">
        <v>42</v>
      </c>
      <c r="O3741" s="59"/>
      <c r="P3741" s="168">
        <f>O3741*H3741</f>
        <v>0</v>
      </c>
      <c r="Q3741" s="168">
        <v>7.6799999999999997E-5</v>
      </c>
      <c r="R3741" s="168">
        <f>Q3741*H3741</f>
        <v>4.7114495999999999E-2</v>
      </c>
      <c r="S3741" s="168">
        <v>0</v>
      </c>
      <c r="T3741" s="169">
        <f>S3741*H3741</f>
        <v>0</v>
      </c>
      <c r="U3741" s="33"/>
      <c r="V3741" s="33"/>
      <c r="W3741" s="33"/>
      <c r="X3741" s="33"/>
      <c r="Y3741" s="33"/>
      <c r="Z3741" s="33"/>
      <c r="AA3741" s="33"/>
      <c r="AB3741" s="33"/>
      <c r="AC3741" s="33"/>
      <c r="AD3741" s="33"/>
      <c r="AE3741" s="33"/>
      <c r="AR3741" s="170" t="s">
        <v>241</v>
      </c>
      <c r="AT3741" s="170" t="s">
        <v>152</v>
      </c>
      <c r="AU3741" s="170" t="s">
        <v>157</v>
      </c>
      <c r="AY3741" s="18" t="s">
        <v>150</v>
      </c>
      <c r="BE3741" s="171">
        <f>IF(N3741="základná",J3741,0)</f>
        <v>0</v>
      </c>
      <c r="BF3741" s="171">
        <f>IF(N3741="znížená",J3741,0)</f>
        <v>0</v>
      </c>
      <c r="BG3741" s="171">
        <f>IF(N3741="zákl. prenesená",J3741,0)</f>
        <v>0</v>
      </c>
      <c r="BH3741" s="171">
        <f>IF(N3741="zníž. prenesená",J3741,0)</f>
        <v>0</v>
      </c>
      <c r="BI3741" s="171">
        <f>IF(N3741="nulová",J3741,0)</f>
        <v>0</v>
      </c>
      <c r="BJ3741" s="18" t="s">
        <v>157</v>
      </c>
      <c r="BK3741" s="172">
        <f>ROUND(I3741*H3741,3)</f>
        <v>0</v>
      </c>
      <c r="BL3741" s="18" t="s">
        <v>241</v>
      </c>
      <c r="BM3741" s="170" t="s">
        <v>4572</v>
      </c>
    </row>
    <row r="3742" spans="1:65" s="2" customFormat="1" ht="24" customHeight="1">
      <c r="A3742" s="33"/>
      <c r="B3742" s="158"/>
      <c r="C3742" s="159" t="s">
        <v>4573</v>
      </c>
      <c r="D3742" s="159" t="s">
        <v>152</v>
      </c>
      <c r="E3742" s="160" t="s">
        <v>4574</v>
      </c>
      <c r="F3742" s="161" t="s">
        <v>4575</v>
      </c>
      <c r="G3742" s="162" t="s">
        <v>155</v>
      </c>
      <c r="H3742" s="163">
        <v>2177.9659999999999</v>
      </c>
      <c r="I3742" s="164"/>
      <c r="J3742" s="163">
        <f>ROUND(I3742*H3742,3)</f>
        <v>0</v>
      </c>
      <c r="K3742" s="165"/>
      <c r="L3742" s="34"/>
      <c r="M3742" s="166" t="s">
        <v>1</v>
      </c>
      <c r="N3742" s="167" t="s">
        <v>42</v>
      </c>
      <c r="O3742" s="59"/>
      <c r="P3742" s="168">
        <f>O3742*H3742</f>
        <v>0</v>
      </c>
      <c r="Q3742" s="168">
        <v>4.4000000000000002E-4</v>
      </c>
      <c r="R3742" s="168">
        <f>Q3742*H3742</f>
        <v>0.95830503999999994</v>
      </c>
      <c r="S3742" s="168">
        <v>0</v>
      </c>
      <c r="T3742" s="169">
        <f>S3742*H3742</f>
        <v>0</v>
      </c>
      <c r="U3742" s="33"/>
      <c r="V3742" s="33"/>
      <c r="W3742" s="33"/>
      <c r="X3742" s="33"/>
      <c r="Y3742" s="33"/>
      <c r="Z3742" s="33"/>
      <c r="AA3742" s="33"/>
      <c r="AB3742" s="33"/>
      <c r="AC3742" s="33"/>
      <c r="AD3742" s="33"/>
      <c r="AE3742" s="33"/>
      <c r="AR3742" s="170" t="s">
        <v>156</v>
      </c>
      <c r="AT3742" s="170" t="s">
        <v>152</v>
      </c>
      <c r="AU3742" s="170" t="s">
        <v>157</v>
      </c>
      <c r="AY3742" s="18" t="s">
        <v>150</v>
      </c>
      <c r="BE3742" s="171">
        <f>IF(N3742="základná",J3742,0)</f>
        <v>0</v>
      </c>
      <c r="BF3742" s="171">
        <f>IF(N3742="znížená",J3742,0)</f>
        <v>0</v>
      </c>
      <c r="BG3742" s="171">
        <f>IF(N3742="zákl. prenesená",J3742,0)</f>
        <v>0</v>
      </c>
      <c r="BH3742" s="171">
        <f>IF(N3742="zníž. prenesená",J3742,0)</f>
        <v>0</v>
      </c>
      <c r="BI3742" s="171">
        <f>IF(N3742="nulová",J3742,0)</f>
        <v>0</v>
      </c>
      <c r="BJ3742" s="18" t="s">
        <v>157</v>
      </c>
      <c r="BK3742" s="172">
        <f>ROUND(I3742*H3742,3)</f>
        <v>0</v>
      </c>
      <c r="BL3742" s="18" t="s">
        <v>156</v>
      </c>
      <c r="BM3742" s="170" t="s">
        <v>4576</v>
      </c>
    </row>
    <row r="3743" spans="1:65" s="14" customFormat="1" ht="11.25">
      <c r="B3743" s="181"/>
      <c r="D3743" s="174" t="s">
        <v>167</v>
      </c>
      <c r="E3743" s="182" t="s">
        <v>1</v>
      </c>
      <c r="F3743" s="183" t="s">
        <v>4577</v>
      </c>
      <c r="H3743" s="184">
        <v>1402.076</v>
      </c>
      <c r="I3743" s="185"/>
      <c r="L3743" s="181"/>
      <c r="M3743" s="186"/>
      <c r="N3743" s="187"/>
      <c r="O3743" s="187"/>
      <c r="P3743" s="187"/>
      <c r="Q3743" s="187"/>
      <c r="R3743" s="187"/>
      <c r="S3743" s="187"/>
      <c r="T3743" s="188"/>
      <c r="AT3743" s="182" t="s">
        <v>167</v>
      </c>
      <c r="AU3743" s="182" t="s">
        <v>157</v>
      </c>
      <c r="AV3743" s="14" t="s">
        <v>157</v>
      </c>
      <c r="AW3743" s="14" t="s">
        <v>30</v>
      </c>
      <c r="AX3743" s="14" t="s">
        <v>76</v>
      </c>
      <c r="AY3743" s="182" t="s">
        <v>150</v>
      </c>
    </row>
    <row r="3744" spans="1:65" s="14" customFormat="1" ht="11.25">
      <c r="B3744" s="181"/>
      <c r="D3744" s="174" t="s">
        <v>167</v>
      </c>
      <c r="E3744" s="182" t="s">
        <v>1</v>
      </c>
      <c r="F3744" s="183" t="s">
        <v>4578</v>
      </c>
      <c r="H3744" s="184">
        <v>221.73</v>
      </c>
      <c r="I3744" s="185"/>
      <c r="L3744" s="181"/>
      <c r="M3744" s="186"/>
      <c r="N3744" s="187"/>
      <c r="O3744" s="187"/>
      <c r="P3744" s="187"/>
      <c r="Q3744" s="187"/>
      <c r="R3744" s="187"/>
      <c r="S3744" s="187"/>
      <c r="T3744" s="188"/>
      <c r="AT3744" s="182" t="s">
        <v>167</v>
      </c>
      <c r="AU3744" s="182" t="s">
        <v>157</v>
      </c>
      <c r="AV3744" s="14" t="s">
        <v>157</v>
      </c>
      <c r="AW3744" s="14" t="s">
        <v>30</v>
      </c>
      <c r="AX3744" s="14" t="s">
        <v>76</v>
      </c>
      <c r="AY3744" s="182" t="s">
        <v>150</v>
      </c>
    </row>
    <row r="3745" spans="1:65" s="14" customFormat="1" ht="11.25">
      <c r="B3745" s="181"/>
      <c r="D3745" s="174" t="s">
        <v>167</v>
      </c>
      <c r="E3745" s="182" t="s">
        <v>1</v>
      </c>
      <c r="F3745" s="183" t="s">
        <v>4579</v>
      </c>
      <c r="H3745" s="184">
        <v>444.06</v>
      </c>
      <c r="I3745" s="185"/>
      <c r="L3745" s="181"/>
      <c r="M3745" s="186"/>
      <c r="N3745" s="187"/>
      <c r="O3745" s="187"/>
      <c r="P3745" s="187"/>
      <c r="Q3745" s="187"/>
      <c r="R3745" s="187"/>
      <c r="S3745" s="187"/>
      <c r="T3745" s="188"/>
      <c r="AT3745" s="182" t="s">
        <v>167</v>
      </c>
      <c r="AU3745" s="182" t="s">
        <v>157</v>
      </c>
      <c r="AV3745" s="14" t="s">
        <v>157</v>
      </c>
      <c r="AW3745" s="14" t="s">
        <v>30</v>
      </c>
      <c r="AX3745" s="14" t="s">
        <v>76</v>
      </c>
      <c r="AY3745" s="182" t="s">
        <v>150</v>
      </c>
    </row>
    <row r="3746" spans="1:65" s="14" customFormat="1" ht="11.25">
      <c r="B3746" s="181"/>
      <c r="D3746" s="174" t="s">
        <v>167</v>
      </c>
      <c r="E3746" s="182" t="s">
        <v>1</v>
      </c>
      <c r="F3746" s="183" t="s">
        <v>4580</v>
      </c>
      <c r="H3746" s="184">
        <v>110.1</v>
      </c>
      <c r="I3746" s="185"/>
      <c r="L3746" s="181"/>
      <c r="M3746" s="186"/>
      <c r="N3746" s="187"/>
      <c r="O3746" s="187"/>
      <c r="P3746" s="187"/>
      <c r="Q3746" s="187"/>
      <c r="R3746" s="187"/>
      <c r="S3746" s="187"/>
      <c r="T3746" s="188"/>
      <c r="AT3746" s="182" t="s">
        <v>167</v>
      </c>
      <c r="AU3746" s="182" t="s">
        <v>157</v>
      </c>
      <c r="AV3746" s="14" t="s">
        <v>157</v>
      </c>
      <c r="AW3746" s="14" t="s">
        <v>30</v>
      </c>
      <c r="AX3746" s="14" t="s">
        <v>76</v>
      </c>
      <c r="AY3746" s="182" t="s">
        <v>150</v>
      </c>
    </row>
    <row r="3747" spans="1:65" s="15" customFormat="1" ht="11.25">
      <c r="B3747" s="189"/>
      <c r="D3747" s="174" t="s">
        <v>167</v>
      </c>
      <c r="E3747" s="190" t="s">
        <v>1</v>
      </c>
      <c r="F3747" s="191" t="s">
        <v>173</v>
      </c>
      <c r="H3747" s="192">
        <v>2177.9659999999999</v>
      </c>
      <c r="I3747" s="193"/>
      <c r="L3747" s="189"/>
      <c r="M3747" s="194"/>
      <c r="N3747" s="195"/>
      <c r="O3747" s="195"/>
      <c r="P3747" s="195"/>
      <c r="Q3747" s="195"/>
      <c r="R3747" s="195"/>
      <c r="S3747" s="195"/>
      <c r="T3747" s="196"/>
      <c r="AT3747" s="190" t="s">
        <v>167</v>
      </c>
      <c r="AU3747" s="190" t="s">
        <v>157</v>
      </c>
      <c r="AV3747" s="15" t="s">
        <v>156</v>
      </c>
      <c r="AW3747" s="15" t="s">
        <v>30</v>
      </c>
      <c r="AX3747" s="15" t="s">
        <v>81</v>
      </c>
      <c r="AY3747" s="190" t="s">
        <v>150</v>
      </c>
    </row>
    <row r="3748" spans="1:65" s="2" customFormat="1" ht="16.5" customHeight="1">
      <c r="A3748" s="33"/>
      <c r="B3748" s="158"/>
      <c r="C3748" s="159" t="s">
        <v>4581</v>
      </c>
      <c r="D3748" s="159" t="s">
        <v>152</v>
      </c>
      <c r="E3748" s="160" t="s">
        <v>4582</v>
      </c>
      <c r="F3748" s="161" t="s">
        <v>4583</v>
      </c>
      <c r="G3748" s="162" t="s">
        <v>155</v>
      </c>
      <c r="H3748" s="163">
        <v>173.55</v>
      </c>
      <c r="I3748" s="164"/>
      <c r="J3748" s="163">
        <f>ROUND(I3748*H3748,3)</f>
        <v>0</v>
      </c>
      <c r="K3748" s="165"/>
      <c r="L3748" s="34"/>
      <c r="M3748" s="166" t="s">
        <v>1</v>
      </c>
      <c r="N3748" s="167" t="s">
        <v>42</v>
      </c>
      <c r="O3748" s="59"/>
      <c r="P3748" s="168">
        <f>O3748*H3748</f>
        <v>0</v>
      </c>
      <c r="Q3748" s="168">
        <v>7.6999999999999996E-4</v>
      </c>
      <c r="R3748" s="168">
        <f>Q3748*H3748</f>
        <v>0.13363349999999999</v>
      </c>
      <c r="S3748" s="168">
        <v>0</v>
      </c>
      <c r="T3748" s="169">
        <f>S3748*H3748</f>
        <v>0</v>
      </c>
      <c r="U3748" s="33"/>
      <c r="V3748" s="33"/>
      <c r="W3748" s="33"/>
      <c r="X3748" s="33"/>
      <c r="Y3748" s="33"/>
      <c r="Z3748" s="33"/>
      <c r="AA3748" s="33"/>
      <c r="AB3748" s="33"/>
      <c r="AC3748" s="33"/>
      <c r="AD3748" s="33"/>
      <c r="AE3748" s="33"/>
      <c r="AR3748" s="170" t="s">
        <v>156</v>
      </c>
      <c r="AT3748" s="170" t="s">
        <v>152</v>
      </c>
      <c r="AU3748" s="170" t="s">
        <v>157</v>
      </c>
      <c r="AY3748" s="18" t="s">
        <v>150</v>
      </c>
      <c r="BE3748" s="171">
        <f>IF(N3748="základná",J3748,0)</f>
        <v>0</v>
      </c>
      <c r="BF3748" s="171">
        <f>IF(N3748="znížená",J3748,0)</f>
        <v>0</v>
      </c>
      <c r="BG3748" s="171">
        <f>IF(N3748="zákl. prenesená",J3748,0)</f>
        <v>0</v>
      </c>
      <c r="BH3748" s="171">
        <f>IF(N3748="zníž. prenesená",J3748,0)</f>
        <v>0</v>
      </c>
      <c r="BI3748" s="171">
        <f>IF(N3748="nulová",J3748,0)</f>
        <v>0</v>
      </c>
      <c r="BJ3748" s="18" t="s">
        <v>157</v>
      </c>
      <c r="BK3748" s="172">
        <f>ROUND(I3748*H3748,3)</f>
        <v>0</v>
      </c>
      <c r="BL3748" s="18" t="s">
        <v>156</v>
      </c>
      <c r="BM3748" s="170" t="s">
        <v>4584</v>
      </c>
    </row>
    <row r="3749" spans="1:65" s="13" customFormat="1" ht="11.25">
      <c r="B3749" s="173"/>
      <c r="D3749" s="174" t="s">
        <v>167</v>
      </c>
      <c r="E3749" s="175" t="s">
        <v>1</v>
      </c>
      <c r="F3749" s="176" t="s">
        <v>212</v>
      </c>
      <c r="H3749" s="175" t="s">
        <v>1</v>
      </c>
      <c r="I3749" s="177"/>
      <c r="L3749" s="173"/>
      <c r="M3749" s="178"/>
      <c r="N3749" s="179"/>
      <c r="O3749" s="179"/>
      <c r="P3749" s="179"/>
      <c r="Q3749" s="179"/>
      <c r="R3749" s="179"/>
      <c r="S3749" s="179"/>
      <c r="T3749" s="180"/>
      <c r="AT3749" s="175" t="s">
        <v>167</v>
      </c>
      <c r="AU3749" s="175" t="s">
        <v>157</v>
      </c>
      <c r="AV3749" s="13" t="s">
        <v>81</v>
      </c>
      <c r="AW3749" s="13" t="s">
        <v>30</v>
      </c>
      <c r="AX3749" s="13" t="s">
        <v>76</v>
      </c>
      <c r="AY3749" s="175" t="s">
        <v>150</v>
      </c>
    </row>
    <row r="3750" spans="1:65" s="13" customFormat="1" ht="11.25">
      <c r="B3750" s="173"/>
      <c r="D3750" s="174" t="s">
        <v>167</v>
      </c>
      <c r="E3750" s="175" t="s">
        <v>1</v>
      </c>
      <c r="F3750" s="176" t="s">
        <v>4585</v>
      </c>
      <c r="H3750" s="175" t="s">
        <v>1</v>
      </c>
      <c r="I3750" s="177"/>
      <c r="L3750" s="173"/>
      <c r="M3750" s="178"/>
      <c r="N3750" s="179"/>
      <c r="O3750" s="179"/>
      <c r="P3750" s="179"/>
      <c r="Q3750" s="179"/>
      <c r="R3750" s="179"/>
      <c r="S3750" s="179"/>
      <c r="T3750" s="180"/>
      <c r="AT3750" s="175" t="s">
        <v>167</v>
      </c>
      <c r="AU3750" s="175" t="s">
        <v>157</v>
      </c>
      <c r="AV3750" s="13" t="s">
        <v>81</v>
      </c>
      <c r="AW3750" s="13" t="s">
        <v>30</v>
      </c>
      <c r="AX3750" s="13" t="s">
        <v>76</v>
      </c>
      <c r="AY3750" s="175" t="s">
        <v>150</v>
      </c>
    </row>
    <row r="3751" spans="1:65" s="14" customFormat="1" ht="11.25">
      <c r="B3751" s="181"/>
      <c r="D3751" s="174" t="s">
        <v>167</v>
      </c>
      <c r="E3751" s="182" t="s">
        <v>1</v>
      </c>
      <c r="F3751" s="183" t="s">
        <v>4586</v>
      </c>
      <c r="H3751" s="184">
        <v>20.85</v>
      </c>
      <c r="I3751" s="185"/>
      <c r="L3751" s="181"/>
      <c r="M3751" s="186"/>
      <c r="N3751" s="187"/>
      <c r="O3751" s="187"/>
      <c r="P3751" s="187"/>
      <c r="Q3751" s="187"/>
      <c r="R3751" s="187"/>
      <c r="S3751" s="187"/>
      <c r="T3751" s="188"/>
      <c r="AT3751" s="182" t="s">
        <v>167</v>
      </c>
      <c r="AU3751" s="182" t="s">
        <v>157</v>
      </c>
      <c r="AV3751" s="14" t="s">
        <v>157</v>
      </c>
      <c r="AW3751" s="14" t="s">
        <v>30</v>
      </c>
      <c r="AX3751" s="14" t="s">
        <v>76</v>
      </c>
      <c r="AY3751" s="182" t="s">
        <v>150</v>
      </c>
    </row>
    <row r="3752" spans="1:65" s="14" customFormat="1" ht="11.25">
      <c r="B3752" s="181"/>
      <c r="D3752" s="174" t="s">
        <v>167</v>
      </c>
      <c r="E3752" s="182" t="s">
        <v>1</v>
      </c>
      <c r="F3752" s="183" t="s">
        <v>4587</v>
      </c>
      <c r="H3752" s="184">
        <v>-1.2</v>
      </c>
      <c r="I3752" s="185"/>
      <c r="L3752" s="181"/>
      <c r="M3752" s="186"/>
      <c r="N3752" s="187"/>
      <c r="O3752" s="187"/>
      <c r="P3752" s="187"/>
      <c r="Q3752" s="187"/>
      <c r="R3752" s="187"/>
      <c r="S3752" s="187"/>
      <c r="T3752" s="188"/>
      <c r="AT3752" s="182" t="s">
        <v>167</v>
      </c>
      <c r="AU3752" s="182" t="s">
        <v>157</v>
      </c>
      <c r="AV3752" s="14" t="s">
        <v>157</v>
      </c>
      <c r="AW3752" s="14" t="s">
        <v>30</v>
      </c>
      <c r="AX3752" s="14" t="s">
        <v>76</v>
      </c>
      <c r="AY3752" s="182" t="s">
        <v>150</v>
      </c>
    </row>
    <row r="3753" spans="1:65" s="13" customFormat="1" ht="11.25">
      <c r="B3753" s="173"/>
      <c r="D3753" s="174" t="s">
        <v>167</v>
      </c>
      <c r="E3753" s="175" t="s">
        <v>1</v>
      </c>
      <c r="F3753" s="176" t="s">
        <v>4441</v>
      </c>
      <c r="H3753" s="175" t="s">
        <v>1</v>
      </c>
      <c r="I3753" s="177"/>
      <c r="L3753" s="173"/>
      <c r="M3753" s="178"/>
      <c r="N3753" s="179"/>
      <c r="O3753" s="179"/>
      <c r="P3753" s="179"/>
      <c r="Q3753" s="179"/>
      <c r="R3753" s="179"/>
      <c r="S3753" s="179"/>
      <c r="T3753" s="180"/>
      <c r="AT3753" s="175" t="s">
        <v>167</v>
      </c>
      <c r="AU3753" s="175" t="s">
        <v>157</v>
      </c>
      <c r="AV3753" s="13" t="s">
        <v>81</v>
      </c>
      <c r="AW3753" s="13" t="s">
        <v>30</v>
      </c>
      <c r="AX3753" s="13" t="s">
        <v>76</v>
      </c>
      <c r="AY3753" s="175" t="s">
        <v>150</v>
      </c>
    </row>
    <row r="3754" spans="1:65" s="14" customFormat="1" ht="11.25">
      <c r="B3754" s="181"/>
      <c r="D3754" s="174" t="s">
        <v>167</v>
      </c>
      <c r="E3754" s="182" t="s">
        <v>1</v>
      </c>
      <c r="F3754" s="183" t="s">
        <v>4588</v>
      </c>
      <c r="H3754" s="184">
        <v>20.100000000000001</v>
      </c>
      <c r="I3754" s="185"/>
      <c r="L3754" s="181"/>
      <c r="M3754" s="186"/>
      <c r="N3754" s="187"/>
      <c r="O3754" s="187"/>
      <c r="P3754" s="187"/>
      <c r="Q3754" s="187"/>
      <c r="R3754" s="187"/>
      <c r="S3754" s="187"/>
      <c r="T3754" s="188"/>
      <c r="AT3754" s="182" t="s">
        <v>167</v>
      </c>
      <c r="AU3754" s="182" t="s">
        <v>157</v>
      </c>
      <c r="AV3754" s="14" t="s">
        <v>157</v>
      </c>
      <c r="AW3754" s="14" t="s">
        <v>30</v>
      </c>
      <c r="AX3754" s="14" t="s">
        <v>76</v>
      </c>
      <c r="AY3754" s="182" t="s">
        <v>150</v>
      </c>
    </row>
    <row r="3755" spans="1:65" s="14" customFormat="1" ht="11.25">
      <c r="B3755" s="181"/>
      <c r="D3755" s="174" t="s">
        <v>167</v>
      </c>
      <c r="E3755" s="182" t="s">
        <v>1</v>
      </c>
      <c r="F3755" s="183" t="s">
        <v>4587</v>
      </c>
      <c r="H3755" s="184">
        <v>-1.2</v>
      </c>
      <c r="I3755" s="185"/>
      <c r="L3755" s="181"/>
      <c r="M3755" s="186"/>
      <c r="N3755" s="187"/>
      <c r="O3755" s="187"/>
      <c r="P3755" s="187"/>
      <c r="Q3755" s="187"/>
      <c r="R3755" s="187"/>
      <c r="S3755" s="187"/>
      <c r="T3755" s="188"/>
      <c r="AT3755" s="182" t="s">
        <v>167</v>
      </c>
      <c r="AU3755" s="182" t="s">
        <v>157</v>
      </c>
      <c r="AV3755" s="14" t="s">
        <v>157</v>
      </c>
      <c r="AW3755" s="14" t="s">
        <v>30</v>
      </c>
      <c r="AX3755" s="14" t="s">
        <v>76</v>
      </c>
      <c r="AY3755" s="182" t="s">
        <v>150</v>
      </c>
    </row>
    <row r="3756" spans="1:65" s="13" customFormat="1" ht="11.25">
      <c r="B3756" s="173"/>
      <c r="D3756" s="174" t="s">
        <v>167</v>
      </c>
      <c r="E3756" s="175" t="s">
        <v>1</v>
      </c>
      <c r="F3756" s="176" t="s">
        <v>4443</v>
      </c>
      <c r="H3756" s="175" t="s">
        <v>1</v>
      </c>
      <c r="I3756" s="177"/>
      <c r="L3756" s="173"/>
      <c r="M3756" s="178"/>
      <c r="N3756" s="179"/>
      <c r="O3756" s="179"/>
      <c r="P3756" s="179"/>
      <c r="Q3756" s="179"/>
      <c r="R3756" s="179"/>
      <c r="S3756" s="179"/>
      <c r="T3756" s="180"/>
      <c r="AT3756" s="175" t="s">
        <v>167</v>
      </c>
      <c r="AU3756" s="175" t="s">
        <v>157</v>
      </c>
      <c r="AV3756" s="13" t="s">
        <v>81</v>
      </c>
      <c r="AW3756" s="13" t="s">
        <v>30</v>
      </c>
      <c r="AX3756" s="13" t="s">
        <v>76</v>
      </c>
      <c r="AY3756" s="175" t="s">
        <v>150</v>
      </c>
    </row>
    <row r="3757" spans="1:65" s="14" customFormat="1" ht="11.25">
      <c r="B3757" s="181"/>
      <c r="D3757" s="174" t="s">
        <v>167</v>
      </c>
      <c r="E3757" s="182" t="s">
        <v>1</v>
      </c>
      <c r="F3757" s="183" t="s">
        <v>4589</v>
      </c>
      <c r="H3757" s="184">
        <v>25.35</v>
      </c>
      <c r="I3757" s="185"/>
      <c r="L3757" s="181"/>
      <c r="M3757" s="186"/>
      <c r="N3757" s="187"/>
      <c r="O3757" s="187"/>
      <c r="P3757" s="187"/>
      <c r="Q3757" s="187"/>
      <c r="R3757" s="187"/>
      <c r="S3757" s="187"/>
      <c r="T3757" s="188"/>
      <c r="AT3757" s="182" t="s">
        <v>167</v>
      </c>
      <c r="AU3757" s="182" t="s">
        <v>157</v>
      </c>
      <c r="AV3757" s="14" t="s">
        <v>157</v>
      </c>
      <c r="AW3757" s="14" t="s">
        <v>30</v>
      </c>
      <c r="AX3757" s="14" t="s">
        <v>76</v>
      </c>
      <c r="AY3757" s="182" t="s">
        <v>150</v>
      </c>
    </row>
    <row r="3758" spans="1:65" s="14" customFormat="1" ht="11.25">
      <c r="B3758" s="181"/>
      <c r="D3758" s="174" t="s">
        <v>167</v>
      </c>
      <c r="E3758" s="182" t="s">
        <v>1</v>
      </c>
      <c r="F3758" s="183" t="s">
        <v>4590</v>
      </c>
      <c r="H3758" s="184">
        <v>-2.4</v>
      </c>
      <c r="I3758" s="185"/>
      <c r="L3758" s="181"/>
      <c r="M3758" s="186"/>
      <c r="N3758" s="187"/>
      <c r="O3758" s="187"/>
      <c r="P3758" s="187"/>
      <c r="Q3758" s="187"/>
      <c r="R3758" s="187"/>
      <c r="S3758" s="187"/>
      <c r="T3758" s="188"/>
      <c r="AT3758" s="182" t="s">
        <v>167</v>
      </c>
      <c r="AU3758" s="182" t="s">
        <v>157</v>
      </c>
      <c r="AV3758" s="14" t="s">
        <v>157</v>
      </c>
      <c r="AW3758" s="14" t="s">
        <v>30</v>
      </c>
      <c r="AX3758" s="14" t="s">
        <v>76</v>
      </c>
      <c r="AY3758" s="182" t="s">
        <v>150</v>
      </c>
    </row>
    <row r="3759" spans="1:65" s="13" customFormat="1" ht="11.25">
      <c r="B3759" s="173"/>
      <c r="D3759" s="174" t="s">
        <v>167</v>
      </c>
      <c r="E3759" s="175" t="s">
        <v>1</v>
      </c>
      <c r="F3759" s="176" t="s">
        <v>4445</v>
      </c>
      <c r="H3759" s="175" t="s">
        <v>1</v>
      </c>
      <c r="I3759" s="177"/>
      <c r="L3759" s="173"/>
      <c r="M3759" s="178"/>
      <c r="N3759" s="179"/>
      <c r="O3759" s="179"/>
      <c r="P3759" s="179"/>
      <c r="Q3759" s="179"/>
      <c r="R3759" s="179"/>
      <c r="S3759" s="179"/>
      <c r="T3759" s="180"/>
      <c r="AT3759" s="175" t="s">
        <v>167</v>
      </c>
      <c r="AU3759" s="175" t="s">
        <v>157</v>
      </c>
      <c r="AV3759" s="13" t="s">
        <v>81</v>
      </c>
      <c r="AW3759" s="13" t="s">
        <v>30</v>
      </c>
      <c r="AX3759" s="13" t="s">
        <v>76</v>
      </c>
      <c r="AY3759" s="175" t="s">
        <v>150</v>
      </c>
    </row>
    <row r="3760" spans="1:65" s="14" customFormat="1" ht="11.25">
      <c r="B3760" s="181"/>
      <c r="D3760" s="174" t="s">
        <v>167</v>
      </c>
      <c r="E3760" s="182" t="s">
        <v>1</v>
      </c>
      <c r="F3760" s="183" t="s">
        <v>4591</v>
      </c>
      <c r="H3760" s="184">
        <v>22.05</v>
      </c>
      <c r="I3760" s="185"/>
      <c r="L3760" s="181"/>
      <c r="M3760" s="186"/>
      <c r="N3760" s="187"/>
      <c r="O3760" s="187"/>
      <c r="P3760" s="187"/>
      <c r="Q3760" s="187"/>
      <c r="R3760" s="187"/>
      <c r="S3760" s="187"/>
      <c r="T3760" s="188"/>
      <c r="AT3760" s="182" t="s">
        <v>167</v>
      </c>
      <c r="AU3760" s="182" t="s">
        <v>157</v>
      </c>
      <c r="AV3760" s="14" t="s">
        <v>157</v>
      </c>
      <c r="AW3760" s="14" t="s">
        <v>30</v>
      </c>
      <c r="AX3760" s="14" t="s">
        <v>76</v>
      </c>
      <c r="AY3760" s="182" t="s">
        <v>150</v>
      </c>
    </row>
    <row r="3761" spans="1:65" s="14" customFormat="1" ht="11.25">
      <c r="B3761" s="181"/>
      <c r="D3761" s="174" t="s">
        <v>167</v>
      </c>
      <c r="E3761" s="182" t="s">
        <v>1</v>
      </c>
      <c r="F3761" s="183" t="s">
        <v>4587</v>
      </c>
      <c r="H3761" s="184">
        <v>-1.2</v>
      </c>
      <c r="I3761" s="185"/>
      <c r="L3761" s="181"/>
      <c r="M3761" s="186"/>
      <c r="N3761" s="187"/>
      <c r="O3761" s="187"/>
      <c r="P3761" s="187"/>
      <c r="Q3761" s="187"/>
      <c r="R3761" s="187"/>
      <c r="S3761" s="187"/>
      <c r="T3761" s="188"/>
      <c r="AT3761" s="182" t="s">
        <v>167</v>
      </c>
      <c r="AU3761" s="182" t="s">
        <v>157</v>
      </c>
      <c r="AV3761" s="14" t="s">
        <v>157</v>
      </c>
      <c r="AW3761" s="14" t="s">
        <v>30</v>
      </c>
      <c r="AX3761" s="14" t="s">
        <v>76</v>
      </c>
      <c r="AY3761" s="182" t="s">
        <v>150</v>
      </c>
    </row>
    <row r="3762" spans="1:65" s="14" customFormat="1" ht="11.25">
      <c r="B3762" s="181"/>
      <c r="D3762" s="174" t="s">
        <v>167</v>
      </c>
      <c r="E3762" s="182" t="s">
        <v>1</v>
      </c>
      <c r="F3762" s="183" t="s">
        <v>4592</v>
      </c>
      <c r="H3762" s="184">
        <v>-2.7</v>
      </c>
      <c r="I3762" s="185"/>
      <c r="L3762" s="181"/>
      <c r="M3762" s="186"/>
      <c r="N3762" s="187"/>
      <c r="O3762" s="187"/>
      <c r="P3762" s="187"/>
      <c r="Q3762" s="187"/>
      <c r="R3762" s="187"/>
      <c r="S3762" s="187"/>
      <c r="T3762" s="188"/>
      <c r="AT3762" s="182" t="s">
        <v>167</v>
      </c>
      <c r="AU3762" s="182" t="s">
        <v>157</v>
      </c>
      <c r="AV3762" s="14" t="s">
        <v>157</v>
      </c>
      <c r="AW3762" s="14" t="s">
        <v>30</v>
      </c>
      <c r="AX3762" s="14" t="s">
        <v>76</v>
      </c>
      <c r="AY3762" s="182" t="s">
        <v>150</v>
      </c>
    </row>
    <row r="3763" spans="1:65" s="13" customFormat="1" ht="11.25">
      <c r="B3763" s="173"/>
      <c r="D3763" s="174" t="s">
        <v>167</v>
      </c>
      <c r="E3763" s="175" t="s">
        <v>1</v>
      </c>
      <c r="F3763" s="176" t="s">
        <v>4447</v>
      </c>
      <c r="H3763" s="175" t="s">
        <v>1</v>
      </c>
      <c r="I3763" s="177"/>
      <c r="L3763" s="173"/>
      <c r="M3763" s="178"/>
      <c r="N3763" s="179"/>
      <c r="O3763" s="179"/>
      <c r="P3763" s="179"/>
      <c r="Q3763" s="179"/>
      <c r="R3763" s="179"/>
      <c r="S3763" s="179"/>
      <c r="T3763" s="180"/>
      <c r="AT3763" s="175" t="s">
        <v>167</v>
      </c>
      <c r="AU3763" s="175" t="s">
        <v>157</v>
      </c>
      <c r="AV3763" s="13" t="s">
        <v>81</v>
      </c>
      <c r="AW3763" s="13" t="s">
        <v>30</v>
      </c>
      <c r="AX3763" s="13" t="s">
        <v>76</v>
      </c>
      <c r="AY3763" s="175" t="s">
        <v>150</v>
      </c>
    </row>
    <row r="3764" spans="1:65" s="14" customFormat="1" ht="11.25">
      <c r="B3764" s="181"/>
      <c r="D3764" s="174" t="s">
        <v>167</v>
      </c>
      <c r="E3764" s="182" t="s">
        <v>1</v>
      </c>
      <c r="F3764" s="183" t="s">
        <v>4593</v>
      </c>
      <c r="H3764" s="184">
        <v>34.200000000000003</v>
      </c>
      <c r="I3764" s="185"/>
      <c r="L3764" s="181"/>
      <c r="M3764" s="186"/>
      <c r="N3764" s="187"/>
      <c r="O3764" s="187"/>
      <c r="P3764" s="187"/>
      <c r="Q3764" s="187"/>
      <c r="R3764" s="187"/>
      <c r="S3764" s="187"/>
      <c r="T3764" s="188"/>
      <c r="AT3764" s="182" t="s">
        <v>167</v>
      </c>
      <c r="AU3764" s="182" t="s">
        <v>157</v>
      </c>
      <c r="AV3764" s="14" t="s">
        <v>157</v>
      </c>
      <c r="AW3764" s="14" t="s">
        <v>30</v>
      </c>
      <c r="AX3764" s="14" t="s">
        <v>76</v>
      </c>
      <c r="AY3764" s="182" t="s">
        <v>150</v>
      </c>
    </row>
    <row r="3765" spans="1:65" s="14" customFormat="1" ht="11.25">
      <c r="B3765" s="181"/>
      <c r="D3765" s="174" t="s">
        <v>167</v>
      </c>
      <c r="E3765" s="182" t="s">
        <v>1</v>
      </c>
      <c r="F3765" s="183" t="s">
        <v>4590</v>
      </c>
      <c r="H3765" s="184">
        <v>-2.4</v>
      </c>
      <c r="I3765" s="185"/>
      <c r="L3765" s="181"/>
      <c r="M3765" s="186"/>
      <c r="N3765" s="187"/>
      <c r="O3765" s="187"/>
      <c r="P3765" s="187"/>
      <c r="Q3765" s="187"/>
      <c r="R3765" s="187"/>
      <c r="S3765" s="187"/>
      <c r="T3765" s="188"/>
      <c r="AT3765" s="182" t="s">
        <v>167</v>
      </c>
      <c r="AU3765" s="182" t="s">
        <v>157</v>
      </c>
      <c r="AV3765" s="14" t="s">
        <v>157</v>
      </c>
      <c r="AW3765" s="14" t="s">
        <v>30</v>
      </c>
      <c r="AX3765" s="14" t="s">
        <v>76</v>
      </c>
      <c r="AY3765" s="182" t="s">
        <v>150</v>
      </c>
    </row>
    <row r="3766" spans="1:65" s="13" customFormat="1" ht="11.25">
      <c r="B3766" s="173"/>
      <c r="D3766" s="174" t="s">
        <v>167</v>
      </c>
      <c r="E3766" s="175" t="s">
        <v>1</v>
      </c>
      <c r="F3766" s="176" t="s">
        <v>4449</v>
      </c>
      <c r="H3766" s="175" t="s">
        <v>1</v>
      </c>
      <c r="I3766" s="177"/>
      <c r="L3766" s="173"/>
      <c r="M3766" s="178"/>
      <c r="N3766" s="179"/>
      <c r="O3766" s="179"/>
      <c r="P3766" s="179"/>
      <c r="Q3766" s="179"/>
      <c r="R3766" s="179"/>
      <c r="S3766" s="179"/>
      <c r="T3766" s="180"/>
      <c r="AT3766" s="175" t="s">
        <v>167</v>
      </c>
      <c r="AU3766" s="175" t="s">
        <v>157</v>
      </c>
      <c r="AV3766" s="13" t="s">
        <v>81</v>
      </c>
      <c r="AW3766" s="13" t="s">
        <v>30</v>
      </c>
      <c r="AX3766" s="13" t="s">
        <v>76</v>
      </c>
      <c r="AY3766" s="175" t="s">
        <v>150</v>
      </c>
    </row>
    <row r="3767" spans="1:65" s="14" customFormat="1" ht="11.25">
      <c r="B3767" s="181"/>
      <c r="D3767" s="174" t="s">
        <v>167</v>
      </c>
      <c r="E3767" s="182" t="s">
        <v>1</v>
      </c>
      <c r="F3767" s="183" t="s">
        <v>4593</v>
      </c>
      <c r="H3767" s="184">
        <v>34.200000000000003</v>
      </c>
      <c r="I3767" s="185"/>
      <c r="L3767" s="181"/>
      <c r="M3767" s="186"/>
      <c r="N3767" s="187"/>
      <c r="O3767" s="187"/>
      <c r="P3767" s="187"/>
      <c r="Q3767" s="187"/>
      <c r="R3767" s="187"/>
      <c r="S3767" s="187"/>
      <c r="T3767" s="188"/>
      <c r="AT3767" s="182" t="s">
        <v>167</v>
      </c>
      <c r="AU3767" s="182" t="s">
        <v>157</v>
      </c>
      <c r="AV3767" s="14" t="s">
        <v>157</v>
      </c>
      <c r="AW3767" s="14" t="s">
        <v>30</v>
      </c>
      <c r="AX3767" s="14" t="s">
        <v>76</v>
      </c>
      <c r="AY3767" s="182" t="s">
        <v>150</v>
      </c>
    </row>
    <row r="3768" spans="1:65" s="14" customFormat="1" ht="11.25">
      <c r="B3768" s="181"/>
      <c r="D3768" s="174" t="s">
        <v>167</v>
      </c>
      <c r="E3768" s="182" t="s">
        <v>1</v>
      </c>
      <c r="F3768" s="183" t="s">
        <v>4587</v>
      </c>
      <c r="H3768" s="184">
        <v>-1.2</v>
      </c>
      <c r="I3768" s="185"/>
      <c r="L3768" s="181"/>
      <c r="M3768" s="186"/>
      <c r="N3768" s="187"/>
      <c r="O3768" s="187"/>
      <c r="P3768" s="187"/>
      <c r="Q3768" s="187"/>
      <c r="R3768" s="187"/>
      <c r="S3768" s="187"/>
      <c r="T3768" s="188"/>
      <c r="AT3768" s="182" t="s">
        <v>167</v>
      </c>
      <c r="AU3768" s="182" t="s">
        <v>157</v>
      </c>
      <c r="AV3768" s="14" t="s">
        <v>157</v>
      </c>
      <c r="AW3768" s="14" t="s">
        <v>30</v>
      </c>
      <c r="AX3768" s="14" t="s">
        <v>76</v>
      </c>
      <c r="AY3768" s="182" t="s">
        <v>150</v>
      </c>
    </row>
    <row r="3769" spans="1:65" s="14" customFormat="1" ht="11.25">
      <c r="B3769" s="181"/>
      <c r="D3769" s="174" t="s">
        <v>167</v>
      </c>
      <c r="E3769" s="182" t="s">
        <v>1</v>
      </c>
      <c r="F3769" s="183" t="s">
        <v>870</v>
      </c>
      <c r="H3769" s="184">
        <v>-1.35</v>
      </c>
      <c r="I3769" s="185"/>
      <c r="L3769" s="181"/>
      <c r="M3769" s="186"/>
      <c r="N3769" s="187"/>
      <c r="O3769" s="187"/>
      <c r="P3769" s="187"/>
      <c r="Q3769" s="187"/>
      <c r="R3769" s="187"/>
      <c r="S3769" s="187"/>
      <c r="T3769" s="188"/>
      <c r="AT3769" s="182" t="s">
        <v>167</v>
      </c>
      <c r="AU3769" s="182" t="s">
        <v>157</v>
      </c>
      <c r="AV3769" s="14" t="s">
        <v>157</v>
      </c>
      <c r="AW3769" s="14" t="s">
        <v>30</v>
      </c>
      <c r="AX3769" s="14" t="s">
        <v>76</v>
      </c>
      <c r="AY3769" s="182" t="s">
        <v>150</v>
      </c>
    </row>
    <row r="3770" spans="1:65" s="13" customFormat="1" ht="11.25">
      <c r="B3770" s="173"/>
      <c r="D3770" s="174" t="s">
        <v>167</v>
      </c>
      <c r="E3770" s="175" t="s">
        <v>1</v>
      </c>
      <c r="F3770" s="176" t="s">
        <v>4451</v>
      </c>
      <c r="H3770" s="175" t="s">
        <v>1</v>
      </c>
      <c r="I3770" s="177"/>
      <c r="L3770" s="173"/>
      <c r="M3770" s="178"/>
      <c r="N3770" s="179"/>
      <c r="O3770" s="179"/>
      <c r="P3770" s="179"/>
      <c r="Q3770" s="179"/>
      <c r="R3770" s="179"/>
      <c r="S3770" s="179"/>
      <c r="T3770" s="180"/>
      <c r="AT3770" s="175" t="s">
        <v>167</v>
      </c>
      <c r="AU3770" s="175" t="s">
        <v>157</v>
      </c>
      <c r="AV3770" s="13" t="s">
        <v>81</v>
      </c>
      <c r="AW3770" s="13" t="s">
        <v>30</v>
      </c>
      <c r="AX3770" s="13" t="s">
        <v>76</v>
      </c>
      <c r="AY3770" s="175" t="s">
        <v>150</v>
      </c>
    </row>
    <row r="3771" spans="1:65" s="14" customFormat="1" ht="11.25">
      <c r="B3771" s="181"/>
      <c r="D3771" s="174" t="s">
        <v>167</v>
      </c>
      <c r="E3771" s="182" t="s">
        <v>1</v>
      </c>
      <c r="F3771" s="183" t="s">
        <v>4594</v>
      </c>
      <c r="H3771" s="184">
        <v>31.65</v>
      </c>
      <c r="I3771" s="185"/>
      <c r="L3771" s="181"/>
      <c r="M3771" s="186"/>
      <c r="N3771" s="187"/>
      <c r="O3771" s="187"/>
      <c r="P3771" s="187"/>
      <c r="Q3771" s="187"/>
      <c r="R3771" s="187"/>
      <c r="S3771" s="187"/>
      <c r="T3771" s="188"/>
      <c r="AT3771" s="182" t="s">
        <v>167</v>
      </c>
      <c r="AU3771" s="182" t="s">
        <v>157</v>
      </c>
      <c r="AV3771" s="14" t="s">
        <v>157</v>
      </c>
      <c r="AW3771" s="14" t="s">
        <v>30</v>
      </c>
      <c r="AX3771" s="14" t="s">
        <v>76</v>
      </c>
      <c r="AY3771" s="182" t="s">
        <v>150</v>
      </c>
    </row>
    <row r="3772" spans="1:65" s="14" customFormat="1" ht="11.25">
      <c r="B3772" s="181"/>
      <c r="D3772" s="174" t="s">
        <v>167</v>
      </c>
      <c r="E3772" s="182" t="s">
        <v>1</v>
      </c>
      <c r="F3772" s="183" t="s">
        <v>4587</v>
      </c>
      <c r="H3772" s="184">
        <v>-1.2</v>
      </c>
      <c r="I3772" s="185"/>
      <c r="L3772" s="181"/>
      <c r="M3772" s="186"/>
      <c r="N3772" s="187"/>
      <c r="O3772" s="187"/>
      <c r="P3772" s="187"/>
      <c r="Q3772" s="187"/>
      <c r="R3772" s="187"/>
      <c r="S3772" s="187"/>
      <c r="T3772" s="188"/>
      <c r="AT3772" s="182" t="s">
        <v>167</v>
      </c>
      <c r="AU3772" s="182" t="s">
        <v>157</v>
      </c>
      <c r="AV3772" s="14" t="s">
        <v>157</v>
      </c>
      <c r="AW3772" s="14" t="s">
        <v>30</v>
      </c>
      <c r="AX3772" s="14" t="s">
        <v>76</v>
      </c>
      <c r="AY3772" s="182" t="s">
        <v>150</v>
      </c>
    </row>
    <row r="3773" spans="1:65" s="16" customFormat="1" ht="11.25">
      <c r="B3773" s="197"/>
      <c r="D3773" s="174" t="s">
        <v>167</v>
      </c>
      <c r="E3773" s="198" t="s">
        <v>1</v>
      </c>
      <c r="F3773" s="199" t="s">
        <v>299</v>
      </c>
      <c r="H3773" s="200">
        <v>173.55</v>
      </c>
      <c r="I3773" s="201"/>
      <c r="L3773" s="197"/>
      <c r="M3773" s="202"/>
      <c r="N3773" s="203"/>
      <c r="O3773" s="203"/>
      <c r="P3773" s="203"/>
      <c r="Q3773" s="203"/>
      <c r="R3773" s="203"/>
      <c r="S3773" s="203"/>
      <c r="T3773" s="204"/>
      <c r="AT3773" s="198" t="s">
        <v>167</v>
      </c>
      <c r="AU3773" s="198" t="s">
        <v>157</v>
      </c>
      <c r="AV3773" s="16" t="s">
        <v>162</v>
      </c>
      <c r="AW3773" s="16" t="s">
        <v>30</v>
      </c>
      <c r="AX3773" s="16" t="s">
        <v>76</v>
      </c>
      <c r="AY3773" s="198" t="s">
        <v>150</v>
      </c>
    </row>
    <row r="3774" spans="1:65" s="15" customFormat="1" ht="11.25">
      <c r="B3774" s="189"/>
      <c r="D3774" s="174" t="s">
        <v>167</v>
      </c>
      <c r="E3774" s="190" t="s">
        <v>1</v>
      </c>
      <c r="F3774" s="191" t="s">
        <v>173</v>
      </c>
      <c r="H3774" s="192">
        <v>173.55</v>
      </c>
      <c r="I3774" s="193"/>
      <c r="L3774" s="189"/>
      <c r="M3774" s="194"/>
      <c r="N3774" s="195"/>
      <c r="O3774" s="195"/>
      <c r="P3774" s="195"/>
      <c r="Q3774" s="195"/>
      <c r="R3774" s="195"/>
      <c r="S3774" s="195"/>
      <c r="T3774" s="196"/>
      <c r="AT3774" s="190" t="s">
        <v>167</v>
      </c>
      <c r="AU3774" s="190" t="s">
        <v>157</v>
      </c>
      <c r="AV3774" s="15" t="s">
        <v>156</v>
      </c>
      <c r="AW3774" s="15" t="s">
        <v>30</v>
      </c>
      <c r="AX3774" s="15" t="s">
        <v>81</v>
      </c>
      <c r="AY3774" s="190" t="s">
        <v>150</v>
      </c>
    </row>
    <row r="3775" spans="1:65" s="2" customFormat="1" ht="24" customHeight="1">
      <c r="A3775" s="33"/>
      <c r="B3775" s="158"/>
      <c r="C3775" s="159" t="s">
        <v>4595</v>
      </c>
      <c r="D3775" s="159" t="s">
        <v>152</v>
      </c>
      <c r="E3775" s="160" t="s">
        <v>4596</v>
      </c>
      <c r="F3775" s="161" t="s">
        <v>4597</v>
      </c>
      <c r="G3775" s="162" t="s">
        <v>155</v>
      </c>
      <c r="H3775" s="163">
        <v>657.70799999999997</v>
      </c>
      <c r="I3775" s="164"/>
      <c r="J3775" s="163">
        <f>ROUND(I3775*H3775,3)</f>
        <v>0</v>
      </c>
      <c r="K3775" s="165"/>
      <c r="L3775" s="34"/>
      <c r="M3775" s="166" t="s">
        <v>1</v>
      </c>
      <c r="N3775" s="167" t="s">
        <v>42</v>
      </c>
      <c r="O3775" s="59"/>
      <c r="P3775" s="168">
        <f>O3775*H3775</f>
        <v>0</v>
      </c>
      <c r="Q3775" s="168">
        <v>3.3E-4</v>
      </c>
      <c r="R3775" s="168">
        <f>Q3775*H3775</f>
        <v>0.21704363999999998</v>
      </c>
      <c r="S3775" s="168">
        <v>0</v>
      </c>
      <c r="T3775" s="169">
        <f>S3775*H3775</f>
        <v>0</v>
      </c>
      <c r="U3775" s="33"/>
      <c r="V3775" s="33"/>
      <c r="W3775" s="33"/>
      <c r="X3775" s="33"/>
      <c r="Y3775" s="33"/>
      <c r="Z3775" s="33"/>
      <c r="AA3775" s="33"/>
      <c r="AB3775" s="33"/>
      <c r="AC3775" s="33"/>
      <c r="AD3775" s="33"/>
      <c r="AE3775" s="33"/>
      <c r="AR3775" s="170" t="s">
        <v>241</v>
      </c>
      <c r="AT3775" s="170" t="s">
        <v>152</v>
      </c>
      <c r="AU3775" s="170" t="s">
        <v>157</v>
      </c>
      <c r="AY3775" s="18" t="s">
        <v>150</v>
      </c>
      <c r="BE3775" s="171">
        <f>IF(N3775="základná",J3775,0)</f>
        <v>0</v>
      </c>
      <c r="BF3775" s="171">
        <f>IF(N3775="znížená",J3775,0)</f>
        <v>0</v>
      </c>
      <c r="BG3775" s="171">
        <f>IF(N3775="zákl. prenesená",J3775,0)</f>
        <v>0</v>
      </c>
      <c r="BH3775" s="171">
        <f>IF(N3775="zníž. prenesená",J3775,0)</f>
        <v>0</v>
      </c>
      <c r="BI3775" s="171">
        <f>IF(N3775="nulová",J3775,0)</f>
        <v>0</v>
      </c>
      <c r="BJ3775" s="18" t="s">
        <v>157</v>
      </c>
      <c r="BK3775" s="172">
        <f>ROUND(I3775*H3775,3)</f>
        <v>0</v>
      </c>
      <c r="BL3775" s="18" t="s">
        <v>241</v>
      </c>
      <c r="BM3775" s="170" t="s">
        <v>4598</v>
      </c>
    </row>
    <row r="3776" spans="1:65" s="13" customFormat="1" ht="11.25">
      <c r="B3776" s="173"/>
      <c r="D3776" s="174" t="s">
        <v>167</v>
      </c>
      <c r="E3776" s="175" t="s">
        <v>1</v>
      </c>
      <c r="F3776" s="176" t="s">
        <v>396</v>
      </c>
      <c r="H3776" s="175" t="s">
        <v>1</v>
      </c>
      <c r="I3776" s="177"/>
      <c r="L3776" s="173"/>
      <c r="M3776" s="178"/>
      <c r="N3776" s="179"/>
      <c r="O3776" s="179"/>
      <c r="P3776" s="179"/>
      <c r="Q3776" s="179"/>
      <c r="R3776" s="179"/>
      <c r="S3776" s="179"/>
      <c r="T3776" s="180"/>
      <c r="AT3776" s="175" t="s">
        <v>167</v>
      </c>
      <c r="AU3776" s="175" t="s">
        <v>157</v>
      </c>
      <c r="AV3776" s="13" t="s">
        <v>81</v>
      </c>
      <c r="AW3776" s="13" t="s">
        <v>30</v>
      </c>
      <c r="AX3776" s="13" t="s">
        <v>76</v>
      </c>
      <c r="AY3776" s="175" t="s">
        <v>150</v>
      </c>
    </row>
    <row r="3777" spans="1:65" s="14" customFormat="1" ht="11.25">
      <c r="B3777" s="181"/>
      <c r="D3777" s="174" t="s">
        <v>167</v>
      </c>
      <c r="E3777" s="182" t="s">
        <v>1</v>
      </c>
      <c r="F3777" s="183" t="s">
        <v>4599</v>
      </c>
      <c r="H3777" s="184">
        <v>657.70799999999997</v>
      </c>
      <c r="I3777" s="185"/>
      <c r="L3777" s="181"/>
      <c r="M3777" s="186"/>
      <c r="N3777" s="187"/>
      <c r="O3777" s="187"/>
      <c r="P3777" s="187"/>
      <c r="Q3777" s="187"/>
      <c r="R3777" s="187"/>
      <c r="S3777" s="187"/>
      <c r="T3777" s="188"/>
      <c r="AT3777" s="182" t="s">
        <v>167</v>
      </c>
      <c r="AU3777" s="182" t="s">
        <v>157</v>
      </c>
      <c r="AV3777" s="14" t="s">
        <v>157</v>
      </c>
      <c r="AW3777" s="14" t="s">
        <v>30</v>
      </c>
      <c r="AX3777" s="14" t="s">
        <v>81</v>
      </c>
      <c r="AY3777" s="182" t="s">
        <v>150</v>
      </c>
    </row>
    <row r="3778" spans="1:65" s="12" customFormat="1" ht="22.9" customHeight="1">
      <c r="B3778" s="145"/>
      <c r="D3778" s="146" t="s">
        <v>75</v>
      </c>
      <c r="E3778" s="156" t="s">
        <v>4035</v>
      </c>
      <c r="F3778" s="156" t="s">
        <v>4600</v>
      </c>
      <c r="I3778" s="148"/>
      <c r="J3778" s="157">
        <f>BK3778</f>
        <v>0</v>
      </c>
      <c r="L3778" s="145"/>
      <c r="M3778" s="150"/>
      <c r="N3778" s="151"/>
      <c r="O3778" s="151"/>
      <c r="P3778" s="152">
        <f>SUM(P3779:P3936)</f>
        <v>0</v>
      </c>
      <c r="Q3778" s="151"/>
      <c r="R3778" s="152">
        <f>SUM(R3779:R3936)</f>
        <v>2.7756349531</v>
      </c>
      <c r="S3778" s="151"/>
      <c r="T3778" s="153">
        <f>SUM(T3779:T3936)</f>
        <v>0</v>
      </c>
      <c r="AR3778" s="146" t="s">
        <v>157</v>
      </c>
      <c r="AT3778" s="154" t="s">
        <v>75</v>
      </c>
      <c r="AU3778" s="154" t="s">
        <v>81</v>
      </c>
      <c r="AY3778" s="146" t="s">
        <v>150</v>
      </c>
      <c r="BK3778" s="155">
        <f>SUM(BK3779:BK3936)</f>
        <v>0</v>
      </c>
    </row>
    <row r="3779" spans="1:65" s="2" customFormat="1" ht="24" customHeight="1">
      <c r="A3779" s="33"/>
      <c r="B3779" s="158"/>
      <c r="C3779" s="159" t="s">
        <v>4601</v>
      </c>
      <c r="D3779" s="159" t="s">
        <v>152</v>
      </c>
      <c r="E3779" s="160" t="s">
        <v>4602</v>
      </c>
      <c r="F3779" s="161" t="s">
        <v>4603</v>
      </c>
      <c r="G3779" s="162" t="s">
        <v>155</v>
      </c>
      <c r="H3779" s="163">
        <v>5823.2139999999999</v>
      </c>
      <c r="I3779" s="164"/>
      <c r="J3779" s="163">
        <f>ROUND(I3779*H3779,3)</f>
        <v>0</v>
      </c>
      <c r="K3779" s="165"/>
      <c r="L3779" s="34"/>
      <c r="M3779" s="166" t="s">
        <v>1</v>
      </c>
      <c r="N3779" s="167" t="s">
        <v>42</v>
      </c>
      <c r="O3779" s="59"/>
      <c r="P3779" s="168">
        <f>O3779*H3779</f>
        <v>0</v>
      </c>
      <c r="Q3779" s="168">
        <v>2.7999999999999998E-4</v>
      </c>
      <c r="R3779" s="168">
        <f>Q3779*H3779</f>
        <v>1.6304999199999999</v>
      </c>
      <c r="S3779" s="168">
        <v>0</v>
      </c>
      <c r="T3779" s="169">
        <f>S3779*H3779</f>
        <v>0</v>
      </c>
      <c r="U3779" s="33"/>
      <c r="V3779" s="33"/>
      <c r="W3779" s="33"/>
      <c r="X3779" s="33"/>
      <c r="Y3779" s="33"/>
      <c r="Z3779" s="33"/>
      <c r="AA3779" s="33"/>
      <c r="AB3779" s="33"/>
      <c r="AC3779" s="33"/>
      <c r="AD3779" s="33"/>
      <c r="AE3779" s="33"/>
      <c r="AR3779" s="170" t="s">
        <v>241</v>
      </c>
      <c r="AT3779" s="170" t="s">
        <v>152</v>
      </c>
      <c r="AU3779" s="170" t="s">
        <v>157</v>
      </c>
      <c r="AY3779" s="18" t="s">
        <v>150</v>
      </c>
      <c r="BE3779" s="171">
        <f>IF(N3779="základná",J3779,0)</f>
        <v>0</v>
      </c>
      <c r="BF3779" s="171">
        <f>IF(N3779="znížená",J3779,0)</f>
        <v>0</v>
      </c>
      <c r="BG3779" s="171">
        <f>IF(N3779="zákl. prenesená",J3779,0)</f>
        <v>0</v>
      </c>
      <c r="BH3779" s="171">
        <f>IF(N3779="zníž. prenesená",J3779,0)</f>
        <v>0</v>
      </c>
      <c r="BI3779" s="171">
        <f>IF(N3779="nulová",J3779,0)</f>
        <v>0</v>
      </c>
      <c r="BJ3779" s="18" t="s">
        <v>157</v>
      </c>
      <c r="BK3779" s="172">
        <f>ROUND(I3779*H3779,3)</f>
        <v>0</v>
      </c>
      <c r="BL3779" s="18" t="s">
        <v>241</v>
      </c>
      <c r="BM3779" s="170" t="s">
        <v>4604</v>
      </c>
    </row>
    <row r="3780" spans="1:65" s="13" customFormat="1" ht="11.25">
      <c r="B3780" s="173"/>
      <c r="D3780" s="174" t="s">
        <v>167</v>
      </c>
      <c r="E3780" s="175" t="s">
        <v>1</v>
      </c>
      <c r="F3780" s="176" t="s">
        <v>4605</v>
      </c>
      <c r="H3780" s="175" t="s">
        <v>1</v>
      </c>
      <c r="I3780" s="177"/>
      <c r="L3780" s="173"/>
      <c r="M3780" s="178"/>
      <c r="N3780" s="179"/>
      <c r="O3780" s="179"/>
      <c r="P3780" s="179"/>
      <c r="Q3780" s="179"/>
      <c r="R3780" s="179"/>
      <c r="S3780" s="179"/>
      <c r="T3780" s="180"/>
      <c r="AT3780" s="175" t="s">
        <v>167</v>
      </c>
      <c r="AU3780" s="175" t="s">
        <v>157</v>
      </c>
      <c r="AV3780" s="13" t="s">
        <v>81</v>
      </c>
      <c r="AW3780" s="13" t="s">
        <v>30</v>
      </c>
      <c r="AX3780" s="13" t="s">
        <v>76</v>
      </c>
      <c r="AY3780" s="175" t="s">
        <v>150</v>
      </c>
    </row>
    <row r="3781" spans="1:65" s="14" customFormat="1" ht="11.25">
      <c r="B3781" s="181"/>
      <c r="D3781" s="174" t="s">
        <v>167</v>
      </c>
      <c r="E3781" s="182" t="s">
        <v>1</v>
      </c>
      <c r="F3781" s="183" t="s">
        <v>4606</v>
      </c>
      <c r="H3781" s="184">
        <v>4462.0429999999997</v>
      </c>
      <c r="I3781" s="185"/>
      <c r="L3781" s="181"/>
      <c r="M3781" s="186"/>
      <c r="N3781" s="187"/>
      <c r="O3781" s="187"/>
      <c r="P3781" s="187"/>
      <c r="Q3781" s="187"/>
      <c r="R3781" s="187"/>
      <c r="S3781" s="187"/>
      <c r="T3781" s="188"/>
      <c r="AT3781" s="182" t="s">
        <v>167</v>
      </c>
      <c r="AU3781" s="182" t="s">
        <v>157</v>
      </c>
      <c r="AV3781" s="14" t="s">
        <v>157</v>
      </c>
      <c r="AW3781" s="14" t="s">
        <v>30</v>
      </c>
      <c r="AX3781" s="14" t="s">
        <v>76</v>
      </c>
      <c r="AY3781" s="182" t="s">
        <v>150</v>
      </c>
    </row>
    <row r="3782" spans="1:65" s="16" customFormat="1" ht="11.25">
      <c r="B3782" s="197"/>
      <c r="D3782" s="174" t="s">
        <v>167</v>
      </c>
      <c r="E3782" s="198" t="s">
        <v>1</v>
      </c>
      <c r="F3782" s="199" t="s">
        <v>299</v>
      </c>
      <c r="H3782" s="200">
        <v>4462.0429999999997</v>
      </c>
      <c r="I3782" s="201"/>
      <c r="L3782" s="197"/>
      <c r="M3782" s="202"/>
      <c r="N3782" s="203"/>
      <c r="O3782" s="203"/>
      <c r="P3782" s="203"/>
      <c r="Q3782" s="203"/>
      <c r="R3782" s="203"/>
      <c r="S3782" s="203"/>
      <c r="T3782" s="204"/>
      <c r="AT3782" s="198" t="s">
        <v>167</v>
      </c>
      <c r="AU3782" s="198" t="s">
        <v>157</v>
      </c>
      <c r="AV3782" s="16" t="s">
        <v>162</v>
      </c>
      <c r="AW3782" s="16" t="s">
        <v>30</v>
      </c>
      <c r="AX3782" s="16" t="s">
        <v>76</v>
      </c>
      <c r="AY3782" s="198" t="s">
        <v>150</v>
      </c>
    </row>
    <row r="3783" spans="1:65" s="13" customFormat="1" ht="11.25">
      <c r="B3783" s="173"/>
      <c r="D3783" s="174" t="s">
        <v>167</v>
      </c>
      <c r="E3783" s="175" t="s">
        <v>1</v>
      </c>
      <c r="F3783" s="176" t="s">
        <v>396</v>
      </c>
      <c r="H3783" s="175" t="s">
        <v>1</v>
      </c>
      <c r="I3783" s="177"/>
      <c r="L3783" s="173"/>
      <c r="M3783" s="178"/>
      <c r="N3783" s="179"/>
      <c r="O3783" s="179"/>
      <c r="P3783" s="179"/>
      <c r="Q3783" s="179"/>
      <c r="R3783" s="179"/>
      <c r="S3783" s="179"/>
      <c r="T3783" s="180"/>
      <c r="AT3783" s="175" t="s">
        <v>167</v>
      </c>
      <c r="AU3783" s="175" t="s">
        <v>157</v>
      </c>
      <c r="AV3783" s="13" t="s">
        <v>81</v>
      </c>
      <c r="AW3783" s="13" t="s">
        <v>30</v>
      </c>
      <c r="AX3783" s="13" t="s">
        <v>76</v>
      </c>
      <c r="AY3783" s="175" t="s">
        <v>150</v>
      </c>
    </row>
    <row r="3784" spans="1:65" s="13" customFormat="1" ht="11.25">
      <c r="B3784" s="173"/>
      <c r="D3784" s="174" t="s">
        <v>167</v>
      </c>
      <c r="E3784" s="175" t="s">
        <v>1</v>
      </c>
      <c r="F3784" s="176" t="s">
        <v>958</v>
      </c>
      <c r="H3784" s="175" t="s">
        <v>1</v>
      </c>
      <c r="I3784" s="177"/>
      <c r="L3784" s="173"/>
      <c r="M3784" s="178"/>
      <c r="N3784" s="179"/>
      <c r="O3784" s="179"/>
      <c r="P3784" s="179"/>
      <c r="Q3784" s="179"/>
      <c r="R3784" s="179"/>
      <c r="S3784" s="179"/>
      <c r="T3784" s="180"/>
      <c r="AT3784" s="175" t="s">
        <v>167</v>
      </c>
      <c r="AU3784" s="175" t="s">
        <v>157</v>
      </c>
      <c r="AV3784" s="13" t="s">
        <v>81</v>
      </c>
      <c r="AW3784" s="13" t="s">
        <v>30</v>
      </c>
      <c r="AX3784" s="13" t="s">
        <v>76</v>
      </c>
      <c r="AY3784" s="175" t="s">
        <v>150</v>
      </c>
    </row>
    <row r="3785" spans="1:65" s="14" customFormat="1" ht="11.25">
      <c r="B3785" s="181"/>
      <c r="D3785" s="174" t="s">
        <v>167</v>
      </c>
      <c r="E3785" s="182" t="s">
        <v>1</v>
      </c>
      <c r="F3785" s="183" t="s">
        <v>959</v>
      </c>
      <c r="H3785" s="184">
        <v>76.174999999999997</v>
      </c>
      <c r="I3785" s="185"/>
      <c r="L3785" s="181"/>
      <c r="M3785" s="186"/>
      <c r="N3785" s="187"/>
      <c r="O3785" s="187"/>
      <c r="P3785" s="187"/>
      <c r="Q3785" s="187"/>
      <c r="R3785" s="187"/>
      <c r="S3785" s="187"/>
      <c r="T3785" s="188"/>
      <c r="AT3785" s="182" t="s">
        <v>167</v>
      </c>
      <c r="AU3785" s="182" t="s">
        <v>157</v>
      </c>
      <c r="AV3785" s="14" t="s">
        <v>157</v>
      </c>
      <c r="AW3785" s="14" t="s">
        <v>30</v>
      </c>
      <c r="AX3785" s="14" t="s">
        <v>76</v>
      </c>
      <c r="AY3785" s="182" t="s">
        <v>150</v>
      </c>
    </row>
    <row r="3786" spans="1:65" s="13" customFormat="1" ht="11.25">
      <c r="B3786" s="173"/>
      <c r="D3786" s="174" t="s">
        <v>167</v>
      </c>
      <c r="E3786" s="175" t="s">
        <v>1</v>
      </c>
      <c r="F3786" s="176" t="s">
        <v>445</v>
      </c>
      <c r="H3786" s="175" t="s">
        <v>1</v>
      </c>
      <c r="I3786" s="177"/>
      <c r="L3786" s="173"/>
      <c r="M3786" s="178"/>
      <c r="N3786" s="179"/>
      <c r="O3786" s="179"/>
      <c r="P3786" s="179"/>
      <c r="Q3786" s="179"/>
      <c r="R3786" s="179"/>
      <c r="S3786" s="179"/>
      <c r="T3786" s="180"/>
      <c r="AT3786" s="175" t="s">
        <v>167</v>
      </c>
      <c r="AU3786" s="175" t="s">
        <v>157</v>
      </c>
      <c r="AV3786" s="13" t="s">
        <v>81</v>
      </c>
      <c r="AW3786" s="13" t="s">
        <v>30</v>
      </c>
      <c r="AX3786" s="13" t="s">
        <v>76</v>
      </c>
      <c r="AY3786" s="175" t="s">
        <v>150</v>
      </c>
    </row>
    <row r="3787" spans="1:65" s="14" customFormat="1" ht="11.25">
      <c r="B3787" s="181"/>
      <c r="D3787" s="174" t="s">
        <v>167</v>
      </c>
      <c r="E3787" s="182" t="s">
        <v>1</v>
      </c>
      <c r="F3787" s="183" t="s">
        <v>960</v>
      </c>
      <c r="H3787" s="184">
        <v>35.475000000000001</v>
      </c>
      <c r="I3787" s="185"/>
      <c r="L3787" s="181"/>
      <c r="M3787" s="186"/>
      <c r="N3787" s="187"/>
      <c r="O3787" s="187"/>
      <c r="P3787" s="187"/>
      <c r="Q3787" s="187"/>
      <c r="R3787" s="187"/>
      <c r="S3787" s="187"/>
      <c r="T3787" s="188"/>
      <c r="AT3787" s="182" t="s">
        <v>167</v>
      </c>
      <c r="AU3787" s="182" t="s">
        <v>157</v>
      </c>
      <c r="AV3787" s="14" t="s">
        <v>157</v>
      </c>
      <c r="AW3787" s="14" t="s">
        <v>30</v>
      </c>
      <c r="AX3787" s="14" t="s">
        <v>76</v>
      </c>
      <c r="AY3787" s="182" t="s">
        <v>150</v>
      </c>
    </row>
    <row r="3788" spans="1:65" s="14" customFormat="1" ht="11.25">
      <c r="B3788" s="181"/>
      <c r="D3788" s="174" t="s">
        <v>167</v>
      </c>
      <c r="E3788" s="182" t="s">
        <v>1</v>
      </c>
      <c r="F3788" s="183" t="s">
        <v>717</v>
      </c>
      <c r="H3788" s="184">
        <v>-1.8</v>
      </c>
      <c r="I3788" s="185"/>
      <c r="L3788" s="181"/>
      <c r="M3788" s="186"/>
      <c r="N3788" s="187"/>
      <c r="O3788" s="187"/>
      <c r="P3788" s="187"/>
      <c r="Q3788" s="187"/>
      <c r="R3788" s="187"/>
      <c r="S3788" s="187"/>
      <c r="T3788" s="188"/>
      <c r="AT3788" s="182" t="s">
        <v>167</v>
      </c>
      <c r="AU3788" s="182" t="s">
        <v>157</v>
      </c>
      <c r="AV3788" s="14" t="s">
        <v>157</v>
      </c>
      <c r="AW3788" s="14" t="s">
        <v>30</v>
      </c>
      <c r="AX3788" s="14" t="s">
        <v>76</v>
      </c>
      <c r="AY3788" s="182" t="s">
        <v>150</v>
      </c>
    </row>
    <row r="3789" spans="1:65" s="13" customFormat="1" ht="11.25">
      <c r="B3789" s="173"/>
      <c r="D3789" s="174" t="s">
        <v>167</v>
      </c>
      <c r="E3789" s="175" t="s">
        <v>1</v>
      </c>
      <c r="F3789" s="176" t="s">
        <v>912</v>
      </c>
      <c r="H3789" s="175" t="s">
        <v>1</v>
      </c>
      <c r="I3789" s="177"/>
      <c r="L3789" s="173"/>
      <c r="M3789" s="178"/>
      <c r="N3789" s="179"/>
      <c r="O3789" s="179"/>
      <c r="P3789" s="179"/>
      <c r="Q3789" s="179"/>
      <c r="R3789" s="179"/>
      <c r="S3789" s="179"/>
      <c r="T3789" s="180"/>
      <c r="AT3789" s="175" t="s">
        <v>167</v>
      </c>
      <c r="AU3789" s="175" t="s">
        <v>157</v>
      </c>
      <c r="AV3789" s="13" t="s">
        <v>81</v>
      </c>
      <c r="AW3789" s="13" t="s">
        <v>30</v>
      </c>
      <c r="AX3789" s="13" t="s">
        <v>76</v>
      </c>
      <c r="AY3789" s="175" t="s">
        <v>150</v>
      </c>
    </row>
    <row r="3790" spans="1:65" s="14" customFormat="1" ht="11.25">
      <c r="B3790" s="181"/>
      <c r="D3790" s="174" t="s">
        <v>167</v>
      </c>
      <c r="E3790" s="182" t="s">
        <v>1</v>
      </c>
      <c r="F3790" s="183" t="s">
        <v>961</v>
      </c>
      <c r="H3790" s="184">
        <v>11.75</v>
      </c>
      <c r="I3790" s="185"/>
      <c r="L3790" s="181"/>
      <c r="M3790" s="186"/>
      <c r="N3790" s="187"/>
      <c r="O3790" s="187"/>
      <c r="P3790" s="187"/>
      <c r="Q3790" s="187"/>
      <c r="R3790" s="187"/>
      <c r="S3790" s="187"/>
      <c r="T3790" s="188"/>
      <c r="AT3790" s="182" t="s">
        <v>167</v>
      </c>
      <c r="AU3790" s="182" t="s">
        <v>157</v>
      </c>
      <c r="AV3790" s="14" t="s">
        <v>157</v>
      </c>
      <c r="AW3790" s="14" t="s">
        <v>30</v>
      </c>
      <c r="AX3790" s="14" t="s">
        <v>76</v>
      </c>
      <c r="AY3790" s="182" t="s">
        <v>150</v>
      </c>
    </row>
    <row r="3791" spans="1:65" s="13" customFormat="1" ht="11.25">
      <c r="B3791" s="173"/>
      <c r="D3791" s="174" t="s">
        <v>167</v>
      </c>
      <c r="E3791" s="175" t="s">
        <v>1</v>
      </c>
      <c r="F3791" s="176" t="s">
        <v>914</v>
      </c>
      <c r="H3791" s="175" t="s">
        <v>1</v>
      </c>
      <c r="I3791" s="177"/>
      <c r="L3791" s="173"/>
      <c r="M3791" s="178"/>
      <c r="N3791" s="179"/>
      <c r="O3791" s="179"/>
      <c r="P3791" s="179"/>
      <c r="Q3791" s="179"/>
      <c r="R3791" s="179"/>
      <c r="S3791" s="179"/>
      <c r="T3791" s="180"/>
      <c r="AT3791" s="175" t="s">
        <v>167</v>
      </c>
      <c r="AU3791" s="175" t="s">
        <v>157</v>
      </c>
      <c r="AV3791" s="13" t="s">
        <v>81</v>
      </c>
      <c r="AW3791" s="13" t="s">
        <v>30</v>
      </c>
      <c r="AX3791" s="13" t="s">
        <v>76</v>
      </c>
      <c r="AY3791" s="175" t="s">
        <v>150</v>
      </c>
    </row>
    <row r="3792" spans="1:65" s="14" customFormat="1" ht="11.25">
      <c r="B3792" s="181"/>
      <c r="D3792" s="174" t="s">
        <v>167</v>
      </c>
      <c r="E3792" s="182" t="s">
        <v>1</v>
      </c>
      <c r="F3792" s="183" t="s">
        <v>962</v>
      </c>
      <c r="H3792" s="184">
        <v>12.125</v>
      </c>
      <c r="I3792" s="185"/>
      <c r="L3792" s="181"/>
      <c r="M3792" s="186"/>
      <c r="N3792" s="187"/>
      <c r="O3792" s="187"/>
      <c r="P3792" s="187"/>
      <c r="Q3792" s="187"/>
      <c r="R3792" s="187"/>
      <c r="S3792" s="187"/>
      <c r="T3792" s="188"/>
      <c r="AT3792" s="182" t="s">
        <v>167</v>
      </c>
      <c r="AU3792" s="182" t="s">
        <v>157</v>
      </c>
      <c r="AV3792" s="14" t="s">
        <v>157</v>
      </c>
      <c r="AW3792" s="14" t="s">
        <v>30</v>
      </c>
      <c r="AX3792" s="14" t="s">
        <v>76</v>
      </c>
      <c r="AY3792" s="182" t="s">
        <v>150</v>
      </c>
    </row>
    <row r="3793" spans="2:51" s="13" customFormat="1" ht="11.25">
      <c r="B3793" s="173"/>
      <c r="D3793" s="174" t="s">
        <v>167</v>
      </c>
      <c r="E3793" s="175" t="s">
        <v>1</v>
      </c>
      <c r="F3793" s="176" t="s">
        <v>963</v>
      </c>
      <c r="H3793" s="175" t="s">
        <v>1</v>
      </c>
      <c r="I3793" s="177"/>
      <c r="L3793" s="173"/>
      <c r="M3793" s="178"/>
      <c r="N3793" s="179"/>
      <c r="O3793" s="179"/>
      <c r="P3793" s="179"/>
      <c r="Q3793" s="179"/>
      <c r="R3793" s="179"/>
      <c r="S3793" s="179"/>
      <c r="T3793" s="180"/>
      <c r="AT3793" s="175" t="s">
        <v>167</v>
      </c>
      <c r="AU3793" s="175" t="s">
        <v>157</v>
      </c>
      <c r="AV3793" s="13" t="s">
        <v>81</v>
      </c>
      <c r="AW3793" s="13" t="s">
        <v>30</v>
      </c>
      <c r="AX3793" s="13" t="s">
        <v>76</v>
      </c>
      <c r="AY3793" s="175" t="s">
        <v>150</v>
      </c>
    </row>
    <row r="3794" spans="2:51" s="14" customFormat="1" ht="11.25">
      <c r="B3794" s="181"/>
      <c r="D3794" s="174" t="s">
        <v>167</v>
      </c>
      <c r="E3794" s="182" t="s">
        <v>1</v>
      </c>
      <c r="F3794" s="183" t="s">
        <v>964</v>
      </c>
      <c r="H3794" s="184">
        <v>201.85</v>
      </c>
      <c r="I3794" s="185"/>
      <c r="L3794" s="181"/>
      <c r="M3794" s="186"/>
      <c r="N3794" s="187"/>
      <c r="O3794" s="187"/>
      <c r="P3794" s="187"/>
      <c r="Q3794" s="187"/>
      <c r="R3794" s="187"/>
      <c r="S3794" s="187"/>
      <c r="T3794" s="188"/>
      <c r="AT3794" s="182" t="s">
        <v>167</v>
      </c>
      <c r="AU3794" s="182" t="s">
        <v>157</v>
      </c>
      <c r="AV3794" s="14" t="s">
        <v>157</v>
      </c>
      <c r="AW3794" s="14" t="s">
        <v>30</v>
      </c>
      <c r="AX3794" s="14" t="s">
        <v>76</v>
      </c>
      <c r="AY3794" s="182" t="s">
        <v>150</v>
      </c>
    </row>
    <row r="3795" spans="2:51" s="14" customFormat="1" ht="11.25">
      <c r="B3795" s="181"/>
      <c r="D3795" s="174" t="s">
        <v>167</v>
      </c>
      <c r="E3795" s="182" t="s">
        <v>1</v>
      </c>
      <c r="F3795" s="183" t="s">
        <v>965</v>
      </c>
      <c r="H3795" s="184">
        <v>-28.8</v>
      </c>
      <c r="I3795" s="185"/>
      <c r="L3795" s="181"/>
      <c r="M3795" s="186"/>
      <c r="N3795" s="187"/>
      <c r="O3795" s="187"/>
      <c r="P3795" s="187"/>
      <c r="Q3795" s="187"/>
      <c r="R3795" s="187"/>
      <c r="S3795" s="187"/>
      <c r="T3795" s="188"/>
      <c r="AT3795" s="182" t="s">
        <v>167</v>
      </c>
      <c r="AU3795" s="182" t="s">
        <v>157</v>
      </c>
      <c r="AV3795" s="14" t="s">
        <v>157</v>
      </c>
      <c r="AW3795" s="14" t="s">
        <v>30</v>
      </c>
      <c r="AX3795" s="14" t="s">
        <v>76</v>
      </c>
      <c r="AY3795" s="182" t="s">
        <v>150</v>
      </c>
    </row>
    <row r="3796" spans="2:51" s="13" customFormat="1" ht="11.25">
      <c r="B3796" s="173"/>
      <c r="D3796" s="174" t="s">
        <v>167</v>
      </c>
      <c r="E3796" s="175" t="s">
        <v>1</v>
      </c>
      <c r="F3796" s="176" t="s">
        <v>966</v>
      </c>
      <c r="H3796" s="175" t="s">
        <v>1</v>
      </c>
      <c r="I3796" s="177"/>
      <c r="L3796" s="173"/>
      <c r="M3796" s="178"/>
      <c r="N3796" s="179"/>
      <c r="O3796" s="179"/>
      <c r="P3796" s="179"/>
      <c r="Q3796" s="179"/>
      <c r="R3796" s="179"/>
      <c r="S3796" s="179"/>
      <c r="T3796" s="180"/>
      <c r="AT3796" s="175" t="s">
        <v>167</v>
      </c>
      <c r="AU3796" s="175" t="s">
        <v>157</v>
      </c>
      <c r="AV3796" s="13" t="s">
        <v>81</v>
      </c>
      <c r="AW3796" s="13" t="s">
        <v>30</v>
      </c>
      <c r="AX3796" s="13" t="s">
        <v>76</v>
      </c>
      <c r="AY3796" s="175" t="s">
        <v>150</v>
      </c>
    </row>
    <row r="3797" spans="2:51" s="14" customFormat="1" ht="11.25">
      <c r="B3797" s="181"/>
      <c r="D3797" s="174" t="s">
        <v>167</v>
      </c>
      <c r="E3797" s="182" t="s">
        <v>1</v>
      </c>
      <c r="F3797" s="183" t="s">
        <v>967</v>
      </c>
      <c r="H3797" s="184">
        <v>47.024999999999999</v>
      </c>
      <c r="I3797" s="185"/>
      <c r="L3797" s="181"/>
      <c r="M3797" s="186"/>
      <c r="N3797" s="187"/>
      <c r="O3797" s="187"/>
      <c r="P3797" s="187"/>
      <c r="Q3797" s="187"/>
      <c r="R3797" s="187"/>
      <c r="S3797" s="187"/>
      <c r="T3797" s="188"/>
      <c r="AT3797" s="182" t="s">
        <v>167</v>
      </c>
      <c r="AU3797" s="182" t="s">
        <v>157</v>
      </c>
      <c r="AV3797" s="14" t="s">
        <v>157</v>
      </c>
      <c r="AW3797" s="14" t="s">
        <v>30</v>
      </c>
      <c r="AX3797" s="14" t="s">
        <v>76</v>
      </c>
      <c r="AY3797" s="182" t="s">
        <v>150</v>
      </c>
    </row>
    <row r="3798" spans="2:51" s="14" customFormat="1" ht="11.25">
      <c r="B3798" s="181"/>
      <c r="D3798" s="174" t="s">
        <v>167</v>
      </c>
      <c r="E3798" s="182" t="s">
        <v>1</v>
      </c>
      <c r="F3798" s="183" t="s">
        <v>717</v>
      </c>
      <c r="H3798" s="184">
        <v>-1.8</v>
      </c>
      <c r="I3798" s="185"/>
      <c r="L3798" s="181"/>
      <c r="M3798" s="186"/>
      <c r="N3798" s="187"/>
      <c r="O3798" s="187"/>
      <c r="P3798" s="187"/>
      <c r="Q3798" s="187"/>
      <c r="R3798" s="187"/>
      <c r="S3798" s="187"/>
      <c r="T3798" s="188"/>
      <c r="AT3798" s="182" t="s">
        <v>167</v>
      </c>
      <c r="AU3798" s="182" t="s">
        <v>157</v>
      </c>
      <c r="AV3798" s="14" t="s">
        <v>157</v>
      </c>
      <c r="AW3798" s="14" t="s">
        <v>30</v>
      </c>
      <c r="AX3798" s="14" t="s">
        <v>76</v>
      </c>
      <c r="AY3798" s="182" t="s">
        <v>150</v>
      </c>
    </row>
    <row r="3799" spans="2:51" s="14" customFormat="1" ht="11.25">
      <c r="B3799" s="181"/>
      <c r="D3799" s="174" t="s">
        <v>167</v>
      </c>
      <c r="E3799" s="182" t="s">
        <v>1</v>
      </c>
      <c r="F3799" s="183" t="s">
        <v>968</v>
      </c>
      <c r="H3799" s="184">
        <v>-2.1</v>
      </c>
      <c r="I3799" s="185"/>
      <c r="L3799" s="181"/>
      <c r="M3799" s="186"/>
      <c r="N3799" s="187"/>
      <c r="O3799" s="187"/>
      <c r="P3799" s="187"/>
      <c r="Q3799" s="187"/>
      <c r="R3799" s="187"/>
      <c r="S3799" s="187"/>
      <c r="T3799" s="188"/>
      <c r="AT3799" s="182" t="s">
        <v>167</v>
      </c>
      <c r="AU3799" s="182" t="s">
        <v>157</v>
      </c>
      <c r="AV3799" s="14" t="s">
        <v>157</v>
      </c>
      <c r="AW3799" s="14" t="s">
        <v>30</v>
      </c>
      <c r="AX3799" s="14" t="s">
        <v>76</v>
      </c>
      <c r="AY3799" s="182" t="s">
        <v>150</v>
      </c>
    </row>
    <row r="3800" spans="2:51" s="14" customFormat="1" ht="11.25">
      <c r="B3800" s="181"/>
      <c r="D3800" s="174" t="s">
        <v>167</v>
      </c>
      <c r="E3800" s="182" t="s">
        <v>1</v>
      </c>
      <c r="F3800" s="183" t="s">
        <v>969</v>
      </c>
      <c r="H3800" s="184">
        <v>0.88</v>
      </c>
      <c r="I3800" s="185"/>
      <c r="L3800" s="181"/>
      <c r="M3800" s="186"/>
      <c r="N3800" s="187"/>
      <c r="O3800" s="187"/>
      <c r="P3800" s="187"/>
      <c r="Q3800" s="187"/>
      <c r="R3800" s="187"/>
      <c r="S3800" s="187"/>
      <c r="T3800" s="188"/>
      <c r="AT3800" s="182" t="s">
        <v>167</v>
      </c>
      <c r="AU3800" s="182" t="s">
        <v>157</v>
      </c>
      <c r="AV3800" s="14" t="s">
        <v>157</v>
      </c>
      <c r="AW3800" s="14" t="s">
        <v>30</v>
      </c>
      <c r="AX3800" s="14" t="s">
        <v>76</v>
      </c>
      <c r="AY3800" s="182" t="s">
        <v>150</v>
      </c>
    </row>
    <row r="3801" spans="2:51" s="13" customFormat="1" ht="11.25">
      <c r="B3801" s="173"/>
      <c r="D3801" s="174" t="s">
        <v>167</v>
      </c>
      <c r="E3801" s="175" t="s">
        <v>1</v>
      </c>
      <c r="F3801" s="176" t="s">
        <v>970</v>
      </c>
      <c r="H3801" s="175" t="s">
        <v>1</v>
      </c>
      <c r="I3801" s="177"/>
      <c r="L3801" s="173"/>
      <c r="M3801" s="178"/>
      <c r="N3801" s="179"/>
      <c r="O3801" s="179"/>
      <c r="P3801" s="179"/>
      <c r="Q3801" s="179"/>
      <c r="R3801" s="179"/>
      <c r="S3801" s="179"/>
      <c r="T3801" s="180"/>
      <c r="AT3801" s="175" t="s">
        <v>167</v>
      </c>
      <c r="AU3801" s="175" t="s">
        <v>157</v>
      </c>
      <c r="AV3801" s="13" t="s">
        <v>81</v>
      </c>
      <c r="AW3801" s="13" t="s">
        <v>30</v>
      </c>
      <c r="AX3801" s="13" t="s">
        <v>76</v>
      </c>
      <c r="AY3801" s="175" t="s">
        <v>150</v>
      </c>
    </row>
    <row r="3802" spans="2:51" s="14" customFormat="1" ht="11.25">
      <c r="B3802" s="181"/>
      <c r="D3802" s="174" t="s">
        <v>167</v>
      </c>
      <c r="E3802" s="182" t="s">
        <v>1</v>
      </c>
      <c r="F3802" s="183" t="s">
        <v>971</v>
      </c>
      <c r="H3802" s="184">
        <v>46.75</v>
      </c>
      <c r="I3802" s="185"/>
      <c r="L3802" s="181"/>
      <c r="M3802" s="186"/>
      <c r="N3802" s="187"/>
      <c r="O3802" s="187"/>
      <c r="P3802" s="187"/>
      <c r="Q3802" s="187"/>
      <c r="R3802" s="187"/>
      <c r="S3802" s="187"/>
      <c r="T3802" s="188"/>
      <c r="AT3802" s="182" t="s">
        <v>167</v>
      </c>
      <c r="AU3802" s="182" t="s">
        <v>157</v>
      </c>
      <c r="AV3802" s="14" t="s">
        <v>157</v>
      </c>
      <c r="AW3802" s="14" t="s">
        <v>30</v>
      </c>
      <c r="AX3802" s="14" t="s">
        <v>76</v>
      </c>
      <c r="AY3802" s="182" t="s">
        <v>150</v>
      </c>
    </row>
    <row r="3803" spans="2:51" s="14" customFormat="1" ht="11.25">
      <c r="B3803" s="181"/>
      <c r="D3803" s="174" t="s">
        <v>167</v>
      </c>
      <c r="E3803" s="182" t="s">
        <v>1</v>
      </c>
      <c r="F3803" s="183" t="s">
        <v>717</v>
      </c>
      <c r="H3803" s="184">
        <v>-1.8</v>
      </c>
      <c r="I3803" s="185"/>
      <c r="L3803" s="181"/>
      <c r="M3803" s="186"/>
      <c r="N3803" s="187"/>
      <c r="O3803" s="187"/>
      <c r="P3803" s="187"/>
      <c r="Q3803" s="187"/>
      <c r="R3803" s="187"/>
      <c r="S3803" s="187"/>
      <c r="T3803" s="188"/>
      <c r="AT3803" s="182" t="s">
        <v>167</v>
      </c>
      <c r="AU3803" s="182" t="s">
        <v>157</v>
      </c>
      <c r="AV3803" s="14" t="s">
        <v>157</v>
      </c>
      <c r="AW3803" s="14" t="s">
        <v>30</v>
      </c>
      <c r="AX3803" s="14" t="s">
        <v>76</v>
      </c>
      <c r="AY3803" s="182" t="s">
        <v>150</v>
      </c>
    </row>
    <row r="3804" spans="2:51" s="14" customFormat="1" ht="11.25">
      <c r="B3804" s="181"/>
      <c r="D3804" s="174" t="s">
        <v>167</v>
      </c>
      <c r="E3804" s="182" t="s">
        <v>1</v>
      </c>
      <c r="F3804" s="183" t="s">
        <v>968</v>
      </c>
      <c r="H3804" s="184">
        <v>-2.1</v>
      </c>
      <c r="I3804" s="185"/>
      <c r="L3804" s="181"/>
      <c r="M3804" s="186"/>
      <c r="N3804" s="187"/>
      <c r="O3804" s="187"/>
      <c r="P3804" s="187"/>
      <c r="Q3804" s="187"/>
      <c r="R3804" s="187"/>
      <c r="S3804" s="187"/>
      <c r="T3804" s="188"/>
      <c r="AT3804" s="182" t="s">
        <v>167</v>
      </c>
      <c r="AU3804" s="182" t="s">
        <v>157</v>
      </c>
      <c r="AV3804" s="14" t="s">
        <v>157</v>
      </c>
      <c r="AW3804" s="14" t="s">
        <v>30</v>
      </c>
      <c r="AX3804" s="14" t="s">
        <v>76</v>
      </c>
      <c r="AY3804" s="182" t="s">
        <v>150</v>
      </c>
    </row>
    <row r="3805" spans="2:51" s="14" customFormat="1" ht="11.25">
      <c r="B3805" s="181"/>
      <c r="D3805" s="174" t="s">
        <v>167</v>
      </c>
      <c r="E3805" s="182" t="s">
        <v>1</v>
      </c>
      <c r="F3805" s="183" t="s">
        <v>972</v>
      </c>
      <c r="H3805" s="184">
        <v>0.88</v>
      </c>
      <c r="I3805" s="185"/>
      <c r="L3805" s="181"/>
      <c r="M3805" s="186"/>
      <c r="N3805" s="187"/>
      <c r="O3805" s="187"/>
      <c r="P3805" s="187"/>
      <c r="Q3805" s="187"/>
      <c r="R3805" s="187"/>
      <c r="S3805" s="187"/>
      <c r="T3805" s="188"/>
      <c r="AT3805" s="182" t="s">
        <v>167</v>
      </c>
      <c r="AU3805" s="182" t="s">
        <v>157</v>
      </c>
      <c r="AV3805" s="14" t="s">
        <v>157</v>
      </c>
      <c r="AW3805" s="14" t="s">
        <v>30</v>
      </c>
      <c r="AX3805" s="14" t="s">
        <v>76</v>
      </c>
      <c r="AY3805" s="182" t="s">
        <v>150</v>
      </c>
    </row>
    <row r="3806" spans="2:51" s="13" customFormat="1" ht="11.25">
      <c r="B3806" s="173"/>
      <c r="D3806" s="174" t="s">
        <v>167</v>
      </c>
      <c r="E3806" s="175" t="s">
        <v>1</v>
      </c>
      <c r="F3806" s="176" t="s">
        <v>973</v>
      </c>
      <c r="H3806" s="175" t="s">
        <v>1</v>
      </c>
      <c r="I3806" s="177"/>
      <c r="L3806" s="173"/>
      <c r="M3806" s="178"/>
      <c r="N3806" s="179"/>
      <c r="O3806" s="179"/>
      <c r="P3806" s="179"/>
      <c r="Q3806" s="179"/>
      <c r="R3806" s="179"/>
      <c r="S3806" s="179"/>
      <c r="T3806" s="180"/>
      <c r="AT3806" s="175" t="s">
        <v>167</v>
      </c>
      <c r="AU3806" s="175" t="s">
        <v>157</v>
      </c>
      <c r="AV3806" s="13" t="s">
        <v>81</v>
      </c>
      <c r="AW3806" s="13" t="s">
        <v>30</v>
      </c>
      <c r="AX3806" s="13" t="s">
        <v>76</v>
      </c>
      <c r="AY3806" s="175" t="s">
        <v>150</v>
      </c>
    </row>
    <row r="3807" spans="2:51" s="14" customFormat="1" ht="11.25">
      <c r="B3807" s="181"/>
      <c r="D3807" s="174" t="s">
        <v>167</v>
      </c>
      <c r="E3807" s="182" t="s">
        <v>1</v>
      </c>
      <c r="F3807" s="183" t="s">
        <v>974</v>
      </c>
      <c r="H3807" s="184">
        <v>29.425000000000001</v>
      </c>
      <c r="I3807" s="185"/>
      <c r="L3807" s="181"/>
      <c r="M3807" s="186"/>
      <c r="N3807" s="187"/>
      <c r="O3807" s="187"/>
      <c r="P3807" s="187"/>
      <c r="Q3807" s="187"/>
      <c r="R3807" s="187"/>
      <c r="S3807" s="187"/>
      <c r="T3807" s="188"/>
      <c r="AT3807" s="182" t="s">
        <v>167</v>
      </c>
      <c r="AU3807" s="182" t="s">
        <v>157</v>
      </c>
      <c r="AV3807" s="14" t="s">
        <v>157</v>
      </c>
      <c r="AW3807" s="14" t="s">
        <v>30</v>
      </c>
      <c r="AX3807" s="14" t="s">
        <v>76</v>
      </c>
      <c r="AY3807" s="182" t="s">
        <v>150</v>
      </c>
    </row>
    <row r="3808" spans="2:51" s="14" customFormat="1" ht="11.25">
      <c r="B3808" s="181"/>
      <c r="D3808" s="174" t="s">
        <v>167</v>
      </c>
      <c r="E3808" s="182" t="s">
        <v>1</v>
      </c>
      <c r="F3808" s="183" t="s">
        <v>757</v>
      </c>
      <c r="H3808" s="184">
        <v>-5.4</v>
      </c>
      <c r="I3808" s="185"/>
      <c r="L3808" s="181"/>
      <c r="M3808" s="186"/>
      <c r="N3808" s="187"/>
      <c r="O3808" s="187"/>
      <c r="P3808" s="187"/>
      <c r="Q3808" s="187"/>
      <c r="R3808" s="187"/>
      <c r="S3808" s="187"/>
      <c r="T3808" s="188"/>
      <c r="AT3808" s="182" t="s">
        <v>167</v>
      </c>
      <c r="AU3808" s="182" t="s">
        <v>157</v>
      </c>
      <c r="AV3808" s="14" t="s">
        <v>157</v>
      </c>
      <c r="AW3808" s="14" t="s">
        <v>30</v>
      </c>
      <c r="AX3808" s="14" t="s">
        <v>76</v>
      </c>
      <c r="AY3808" s="182" t="s">
        <v>150</v>
      </c>
    </row>
    <row r="3809" spans="2:51" s="14" customFormat="1" ht="11.25">
      <c r="B3809" s="181"/>
      <c r="D3809" s="174" t="s">
        <v>167</v>
      </c>
      <c r="E3809" s="182" t="s">
        <v>1</v>
      </c>
      <c r="F3809" s="183" t="s">
        <v>857</v>
      </c>
      <c r="H3809" s="184">
        <v>-1.9</v>
      </c>
      <c r="I3809" s="185"/>
      <c r="L3809" s="181"/>
      <c r="M3809" s="186"/>
      <c r="N3809" s="187"/>
      <c r="O3809" s="187"/>
      <c r="P3809" s="187"/>
      <c r="Q3809" s="187"/>
      <c r="R3809" s="187"/>
      <c r="S3809" s="187"/>
      <c r="T3809" s="188"/>
      <c r="AT3809" s="182" t="s">
        <v>167</v>
      </c>
      <c r="AU3809" s="182" t="s">
        <v>157</v>
      </c>
      <c r="AV3809" s="14" t="s">
        <v>157</v>
      </c>
      <c r="AW3809" s="14" t="s">
        <v>30</v>
      </c>
      <c r="AX3809" s="14" t="s">
        <v>76</v>
      </c>
      <c r="AY3809" s="182" t="s">
        <v>150</v>
      </c>
    </row>
    <row r="3810" spans="2:51" s="13" customFormat="1" ht="11.25">
      <c r="B3810" s="173"/>
      <c r="D3810" s="174" t="s">
        <v>167</v>
      </c>
      <c r="E3810" s="175" t="s">
        <v>1</v>
      </c>
      <c r="F3810" s="176" t="s">
        <v>475</v>
      </c>
      <c r="H3810" s="175" t="s">
        <v>1</v>
      </c>
      <c r="I3810" s="177"/>
      <c r="L3810" s="173"/>
      <c r="M3810" s="178"/>
      <c r="N3810" s="179"/>
      <c r="O3810" s="179"/>
      <c r="P3810" s="179"/>
      <c r="Q3810" s="179"/>
      <c r="R3810" s="179"/>
      <c r="S3810" s="179"/>
      <c r="T3810" s="180"/>
      <c r="AT3810" s="175" t="s">
        <v>167</v>
      </c>
      <c r="AU3810" s="175" t="s">
        <v>157</v>
      </c>
      <c r="AV3810" s="13" t="s">
        <v>81</v>
      </c>
      <c r="AW3810" s="13" t="s">
        <v>30</v>
      </c>
      <c r="AX3810" s="13" t="s">
        <v>76</v>
      </c>
      <c r="AY3810" s="175" t="s">
        <v>150</v>
      </c>
    </row>
    <row r="3811" spans="2:51" s="14" customFormat="1" ht="11.25">
      <c r="B3811" s="181"/>
      <c r="D3811" s="174" t="s">
        <v>167</v>
      </c>
      <c r="E3811" s="182" t="s">
        <v>1</v>
      </c>
      <c r="F3811" s="183" t="s">
        <v>975</v>
      </c>
      <c r="H3811" s="184">
        <v>9.5630000000000006</v>
      </c>
      <c r="I3811" s="185"/>
      <c r="L3811" s="181"/>
      <c r="M3811" s="186"/>
      <c r="N3811" s="187"/>
      <c r="O3811" s="187"/>
      <c r="P3811" s="187"/>
      <c r="Q3811" s="187"/>
      <c r="R3811" s="187"/>
      <c r="S3811" s="187"/>
      <c r="T3811" s="188"/>
      <c r="AT3811" s="182" t="s">
        <v>167</v>
      </c>
      <c r="AU3811" s="182" t="s">
        <v>157</v>
      </c>
      <c r="AV3811" s="14" t="s">
        <v>157</v>
      </c>
      <c r="AW3811" s="14" t="s">
        <v>30</v>
      </c>
      <c r="AX3811" s="14" t="s">
        <v>76</v>
      </c>
      <c r="AY3811" s="182" t="s">
        <v>150</v>
      </c>
    </row>
    <row r="3812" spans="2:51" s="13" customFormat="1" ht="11.25">
      <c r="B3812" s="173"/>
      <c r="D3812" s="174" t="s">
        <v>167</v>
      </c>
      <c r="E3812" s="175" t="s">
        <v>1</v>
      </c>
      <c r="F3812" s="176" t="s">
        <v>976</v>
      </c>
      <c r="H3812" s="175" t="s">
        <v>1</v>
      </c>
      <c r="I3812" s="177"/>
      <c r="L3812" s="173"/>
      <c r="M3812" s="178"/>
      <c r="N3812" s="179"/>
      <c r="O3812" s="179"/>
      <c r="P3812" s="179"/>
      <c r="Q3812" s="179"/>
      <c r="R3812" s="179"/>
      <c r="S3812" s="179"/>
      <c r="T3812" s="180"/>
      <c r="AT3812" s="175" t="s">
        <v>167</v>
      </c>
      <c r="AU3812" s="175" t="s">
        <v>157</v>
      </c>
      <c r="AV3812" s="13" t="s">
        <v>81</v>
      </c>
      <c r="AW3812" s="13" t="s">
        <v>30</v>
      </c>
      <c r="AX3812" s="13" t="s">
        <v>76</v>
      </c>
      <c r="AY3812" s="175" t="s">
        <v>150</v>
      </c>
    </row>
    <row r="3813" spans="2:51" s="14" customFormat="1" ht="11.25">
      <c r="B3813" s="181"/>
      <c r="D3813" s="174" t="s">
        <v>167</v>
      </c>
      <c r="E3813" s="182" t="s">
        <v>1</v>
      </c>
      <c r="F3813" s="183" t="s">
        <v>971</v>
      </c>
      <c r="H3813" s="184">
        <v>46.75</v>
      </c>
      <c r="I3813" s="185"/>
      <c r="L3813" s="181"/>
      <c r="M3813" s="186"/>
      <c r="N3813" s="187"/>
      <c r="O3813" s="187"/>
      <c r="P3813" s="187"/>
      <c r="Q3813" s="187"/>
      <c r="R3813" s="187"/>
      <c r="S3813" s="187"/>
      <c r="T3813" s="188"/>
      <c r="AT3813" s="182" t="s">
        <v>167</v>
      </c>
      <c r="AU3813" s="182" t="s">
        <v>157</v>
      </c>
      <c r="AV3813" s="14" t="s">
        <v>157</v>
      </c>
      <c r="AW3813" s="14" t="s">
        <v>30</v>
      </c>
      <c r="AX3813" s="14" t="s">
        <v>76</v>
      </c>
      <c r="AY3813" s="182" t="s">
        <v>150</v>
      </c>
    </row>
    <row r="3814" spans="2:51" s="14" customFormat="1" ht="11.25">
      <c r="B3814" s="181"/>
      <c r="D3814" s="174" t="s">
        <v>167</v>
      </c>
      <c r="E3814" s="182" t="s">
        <v>1</v>
      </c>
      <c r="F3814" s="183" t="s">
        <v>717</v>
      </c>
      <c r="H3814" s="184">
        <v>-1.8</v>
      </c>
      <c r="I3814" s="185"/>
      <c r="L3814" s="181"/>
      <c r="M3814" s="186"/>
      <c r="N3814" s="187"/>
      <c r="O3814" s="187"/>
      <c r="P3814" s="187"/>
      <c r="Q3814" s="187"/>
      <c r="R3814" s="187"/>
      <c r="S3814" s="187"/>
      <c r="T3814" s="188"/>
      <c r="AT3814" s="182" t="s">
        <v>167</v>
      </c>
      <c r="AU3814" s="182" t="s">
        <v>157</v>
      </c>
      <c r="AV3814" s="14" t="s">
        <v>157</v>
      </c>
      <c r="AW3814" s="14" t="s">
        <v>30</v>
      </c>
      <c r="AX3814" s="14" t="s">
        <v>76</v>
      </c>
      <c r="AY3814" s="182" t="s">
        <v>150</v>
      </c>
    </row>
    <row r="3815" spans="2:51" s="14" customFormat="1" ht="11.25">
      <c r="B3815" s="181"/>
      <c r="D3815" s="174" t="s">
        <v>167</v>
      </c>
      <c r="E3815" s="182" t="s">
        <v>1</v>
      </c>
      <c r="F3815" s="183" t="s">
        <v>968</v>
      </c>
      <c r="H3815" s="184">
        <v>-2.1</v>
      </c>
      <c r="I3815" s="185"/>
      <c r="L3815" s="181"/>
      <c r="M3815" s="186"/>
      <c r="N3815" s="187"/>
      <c r="O3815" s="187"/>
      <c r="P3815" s="187"/>
      <c r="Q3815" s="187"/>
      <c r="R3815" s="187"/>
      <c r="S3815" s="187"/>
      <c r="T3815" s="188"/>
      <c r="AT3815" s="182" t="s">
        <v>167</v>
      </c>
      <c r="AU3815" s="182" t="s">
        <v>157</v>
      </c>
      <c r="AV3815" s="14" t="s">
        <v>157</v>
      </c>
      <c r="AW3815" s="14" t="s">
        <v>30</v>
      </c>
      <c r="AX3815" s="14" t="s">
        <v>76</v>
      </c>
      <c r="AY3815" s="182" t="s">
        <v>150</v>
      </c>
    </row>
    <row r="3816" spans="2:51" s="14" customFormat="1" ht="11.25">
      <c r="B3816" s="181"/>
      <c r="D3816" s="174" t="s">
        <v>167</v>
      </c>
      <c r="E3816" s="182" t="s">
        <v>1</v>
      </c>
      <c r="F3816" s="183" t="s">
        <v>969</v>
      </c>
      <c r="H3816" s="184">
        <v>0.88</v>
      </c>
      <c r="I3816" s="185"/>
      <c r="L3816" s="181"/>
      <c r="M3816" s="186"/>
      <c r="N3816" s="187"/>
      <c r="O3816" s="187"/>
      <c r="P3816" s="187"/>
      <c r="Q3816" s="187"/>
      <c r="R3816" s="187"/>
      <c r="S3816" s="187"/>
      <c r="T3816" s="188"/>
      <c r="AT3816" s="182" t="s">
        <v>167</v>
      </c>
      <c r="AU3816" s="182" t="s">
        <v>157</v>
      </c>
      <c r="AV3816" s="14" t="s">
        <v>157</v>
      </c>
      <c r="AW3816" s="14" t="s">
        <v>30</v>
      </c>
      <c r="AX3816" s="14" t="s">
        <v>76</v>
      </c>
      <c r="AY3816" s="182" t="s">
        <v>150</v>
      </c>
    </row>
    <row r="3817" spans="2:51" s="13" customFormat="1" ht="11.25">
      <c r="B3817" s="173"/>
      <c r="D3817" s="174" t="s">
        <v>167</v>
      </c>
      <c r="E3817" s="175" t="s">
        <v>1</v>
      </c>
      <c r="F3817" s="176" t="s">
        <v>977</v>
      </c>
      <c r="H3817" s="175" t="s">
        <v>1</v>
      </c>
      <c r="I3817" s="177"/>
      <c r="L3817" s="173"/>
      <c r="M3817" s="178"/>
      <c r="N3817" s="179"/>
      <c r="O3817" s="179"/>
      <c r="P3817" s="179"/>
      <c r="Q3817" s="179"/>
      <c r="R3817" s="179"/>
      <c r="S3817" s="179"/>
      <c r="T3817" s="180"/>
      <c r="AT3817" s="175" t="s">
        <v>167</v>
      </c>
      <c r="AU3817" s="175" t="s">
        <v>157</v>
      </c>
      <c r="AV3817" s="13" t="s">
        <v>81</v>
      </c>
      <c r="AW3817" s="13" t="s">
        <v>30</v>
      </c>
      <c r="AX3817" s="13" t="s">
        <v>76</v>
      </c>
      <c r="AY3817" s="175" t="s">
        <v>150</v>
      </c>
    </row>
    <row r="3818" spans="2:51" s="14" customFormat="1" ht="11.25">
      <c r="B3818" s="181"/>
      <c r="D3818" s="174" t="s">
        <v>167</v>
      </c>
      <c r="E3818" s="182" t="s">
        <v>1</v>
      </c>
      <c r="F3818" s="183" t="s">
        <v>971</v>
      </c>
      <c r="H3818" s="184">
        <v>46.75</v>
      </c>
      <c r="I3818" s="185"/>
      <c r="L3818" s="181"/>
      <c r="M3818" s="186"/>
      <c r="N3818" s="187"/>
      <c r="O3818" s="187"/>
      <c r="P3818" s="187"/>
      <c r="Q3818" s="187"/>
      <c r="R3818" s="187"/>
      <c r="S3818" s="187"/>
      <c r="T3818" s="188"/>
      <c r="AT3818" s="182" t="s">
        <v>167</v>
      </c>
      <c r="AU3818" s="182" t="s">
        <v>157</v>
      </c>
      <c r="AV3818" s="14" t="s">
        <v>157</v>
      </c>
      <c r="AW3818" s="14" t="s">
        <v>30</v>
      </c>
      <c r="AX3818" s="14" t="s">
        <v>76</v>
      </c>
      <c r="AY3818" s="182" t="s">
        <v>150</v>
      </c>
    </row>
    <row r="3819" spans="2:51" s="14" customFormat="1" ht="11.25">
      <c r="B3819" s="181"/>
      <c r="D3819" s="174" t="s">
        <v>167</v>
      </c>
      <c r="E3819" s="182" t="s">
        <v>1</v>
      </c>
      <c r="F3819" s="183" t="s">
        <v>717</v>
      </c>
      <c r="H3819" s="184">
        <v>-1.8</v>
      </c>
      <c r="I3819" s="185"/>
      <c r="L3819" s="181"/>
      <c r="M3819" s="186"/>
      <c r="N3819" s="187"/>
      <c r="O3819" s="187"/>
      <c r="P3819" s="187"/>
      <c r="Q3819" s="187"/>
      <c r="R3819" s="187"/>
      <c r="S3819" s="187"/>
      <c r="T3819" s="188"/>
      <c r="AT3819" s="182" t="s">
        <v>167</v>
      </c>
      <c r="AU3819" s="182" t="s">
        <v>157</v>
      </c>
      <c r="AV3819" s="14" t="s">
        <v>157</v>
      </c>
      <c r="AW3819" s="14" t="s">
        <v>30</v>
      </c>
      <c r="AX3819" s="14" t="s">
        <v>76</v>
      </c>
      <c r="AY3819" s="182" t="s">
        <v>150</v>
      </c>
    </row>
    <row r="3820" spans="2:51" s="14" customFormat="1" ht="11.25">
      <c r="B3820" s="181"/>
      <c r="D3820" s="174" t="s">
        <v>167</v>
      </c>
      <c r="E3820" s="182" t="s">
        <v>1</v>
      </c>
      <c r="F3820" s="183" t="s">
        <v>968</v>
      </c>
      <c r="H3820" s="184">
        <v>-2.1</v>
      </c>
      <c r="I3820" s="185"/>
      <c r="L3820" s="181"/>
      <c r="M3820" s="186"/>
      <c r="N3820" s="187"/>
      <c r="O3820" s="187"/>
      <c r="P3820" s="187"/>
      <c r="Q3820" s="187"/>
      <c r="R3820" s="187"/>
      <c r="S3820" s="187"/>
      <c r="T3820" s="188"/>
      <c r="AT3820" s="182" t="s">
        <v>167</v>
      </c>
      <c r="AU3820" s="182" t="s">
        <v>157</v>
      </c>
      <c r="AV3820" s="14" t="s">
        <v>157</v>
      </c>
      <c r="AW3820" s="14" t="s">
        <v>30</v>
      </c>
      <c r="AX3820" s="14" t="s">
        <v>76</v>
      </c>
      <c r="AY3820" s="182" t="s">
        <v>150</v>
      </c>
    </row>
    <row r="3821" spans="2:51" s="14" customFormat="1" ht="11.25">
      <c r="B3821" s="181"/>
      <c r="D3821" s="174" t="s">
        <v>167</v>
      </c>
      <c r="E3821" s="182" t="s">
        <v>1</v>
      </c>
      <c r="F3821" s="183" t="s">
        <v>969</v>
      </c>
      <c r="H3821" s="184">
        <v>0.88</v>
      </c>
      <c r="I3821" s="185"/>
      <c r="L3821" s="181"/>
      <c r="M3821" s="186"/>
      <c r="N3821" s="187"/>
      <c r="O3821" s="187"/>
      <c r="P3821" s="187"/>
      <c r="Q3821" s="187"/>
      <c r="R3821" s="187"/>
      <c r="S3821" s="187"/>
      <c r="T3821" s="188"/>
      <c r="AT3821" s="182" t="s">
        <v>167</v>
      </c>
      <c r="AU3821" s="182" t="s">
        <v>157</v>
      </c>
      <c r="AV3821" s="14" t="s">
        <v>157</v>
      </c>
      <c r="AW3821" s="14" t="s">
        <v>30</v>
      </c>
      <c r="AX3821" s="14" t="s">
        <v>76</v>
      </c>
      <c r="AY3821" s="182" t="s">
        <v>150</v>
      </c>
    </row>
    <row r="3822" spans="2:51" s="13" customFormat="1" ht="11.25">
      <c r="B3822" s="173"/>
      <c r="D3822" s="174" t="s">
        <v>167</v>
      </c>
      <c r="E3822" s="175" t="s">
        <v>1</v>
      </c>
      <c r="F3822" s="176" t="s">
        <v>978</v>
      </c>
      <c r="H3822" s="175" t="s">
        <v>1</v>
      </c>
      <c r="I3822" s="177"/>
      <c r="L3822" s="173"/>
      <c r="M3822" s="178"/>
      <c r="N3822" s="179"/>
      <c r="O3822" s="179"/>
      <c r="P3822" s="179"/>
      <c r="Q3822" s="179"/>
      <c r="R3822" s="179"/>
      <c r="S3822" s="179"/>
      <c r="T3822" s="180"/>
      <c r="AT3822" s="175" t="s">
        <v>167</v>
      </c>
      <c r="AU3822" s="175" t="s">
        <v>157</v>
      </c>
      <c r="AV3822" s="13" t="s">
        <v>81</v>
      </c>
      <c r="AW3822" s="13" t="s">
        <v>30</v>
      </c>
      <c r="AX3822" s="13" t="s">
        <v>76</v>
      </c>
      <c r="AY3822" s="175" t="s">
        <v>150</v>
      </c>
    </row>
    <row r="3823" spans="2:51" s="14" customFormat="1" ht="11.25">
      <c r="B3823" s="181"/>
      <c r="D3823" s="174" t="s">
        <v>167</v>
      </c>
      <c r="E3823" s="182" t="s">
        <v>1</v>
      </c>
      <c r="F3823" s="183" t="s">
        <v>974</v>
      </c>
      <c r="H3823" s="184">
        <v>29.425000000000001</v>
      </c>
      <c r="I3823" s="185"/>
      <c r="L3823" s="181"/>
      <c r="M3823" s="186"/>
      <c r="N3823" s="187"/>
      <c r="O3823" s="187"/>
      <c r="P3823" s="187"/>
      <c r="Q3823" s="187"/>
      <c r="R3823" s="187"/>
      <c r="S3823" s="187"/>
      <c r="T3823" s="188"/>
      <c r="AT3823" s="182" t="s">
        <v>167</v>
      </c>
      <c r="AU3823" s="182" t="s">
        <v>157</v>
      </c>
      <c r="AV3823" s="14" t="s">
        <v>157</v>
      </c>
      <c r="AW3823" s="14" t="s">
        <v>30</v>
      </c>
      <c r="AX3823" s="14" t="s">
        <v>76</v>
      </c>
      <c r="AY3823" s="182" t="s">
        <v>150</v>
      </c>
    </row>
    <row r="3824" spans="2:51" s="14" customFormat="1" ht="11.25">
      <c r="B3824" s="181"/>
      <c r="D3824" s="174" t="s">
        <v>167</v>
      </c>
      <c r="E3824" s="182" t="s">
        <v>1</v>
      </c>
      <c r="F3824" s="183" t="s">
        <v>757</v>
      </c>
      <c r="H3824" s="184">
        <v>-5.4</v>
      </c>
      <c r="I3824" s="185"/>
      <c r="L3824" s="181"/>
      <c r="M3824" s="186"/>
      <c r="N3824" s="187"/>
      <c r="O3824" s="187"/>
      <c r="P3824" s="187"/>
      <c r="Q3824" s="187"/>
      <c r="R3824" s="187"/>
      <c r="S3824" s="187"/>
      <c r="T3824" s="188"/>
      <c r="AT3824" s="182" t="s">
        <v>167</v>
      </c>
      <c r="AU3824" s="182" t="s">
        <v>157</v>
      </c>
      <c r="AV3824" s="14" t="s">
        <v>157</v>
      </c>
      <c r="AW3824" s="14" t="s">
        <v>30</v>
      </c>
      <c r="AX3824" s="14" t="s">
        <v>76</v>
      </c>
      <c r="AY3824" s="182" t="s">
        <v>150</v>
      </c>
    </row>
    <row r="3825" spans="2:51" s="14" customFormat="1" ht="11.25">
      <c r="B3825" s="181"/>
      <c r="D3825" s="174" t="s">
        <v>167</v>
      </c>
      <c r="E3825" s="182" t="s">
        <v>1</v>
      </c>
      <c r="F3825" s="183" t="s">
        <v>857</v>
      </c>
      <c r="H3825" s="184">
        <v>-1.9</v>
      </c>
      <c r="I3825" s="185"/>
      <c r="L3825" s="181"/>
      <c r="M3825" s="186"/>
      <c r="N3825" s="187"/>
      <c r="O3825" s="187"/>
      <c r="P3825" s="187"/>
      <c r="Q3825" s="187"/>
      <c r="R3825" s="187"/>
      <c r="S3825" s="187"/>
      <c r="T3825" s="188"/>
      <c r="AT3825" s="182" t="s">
        <v>167</v>
      </c>
      <c r="AU3825" s="182" t="s">
        <v>157</v>
      </c>
      <c r="AV3825" s="14" t="s">
        <v>157</v>
      </c>
      <c r="AW3825" s="14" t="s">
        <v>30</v>
      </c>
      <c r="AX3825" s="14" t="s">
        <v>76</v>
      </c>
      <c r="AY3825" s="182" t="s">
        <v>150</v>
      </c>
    </row>
    <row r="3826" spans="2:51" s="13" customFormat="1" ht="11.25">
      <c r="B3826" s="173"/>
      <c r="D3826" s="174" t="s">
        <v>167</v>
      </c>
      <c r="E3826" s="175" t="s">
        <v>1</v>
      </c>
      <c r="F3826" s="176" t="s">
        <v>476</v>
      </c>
      <c r="H3826" s="175" t="s">
        <v>1</v>
      </c>
      <c r="I3826" s="177"/>
      <c r="L3826" s="173"/>
      <c r="M3826" s="178"/>
      <c r="N3826" s="179"/>
      <c r="O3826" s="179"/>
      <c r="P3826" s="179"/>
      <c r="Q3826" s="179"/>
      <c r="R3826" s="179"/>
      <c r="S3826" s="179"/>
      <c r="T3826" s="180"/>
      <c r="AT3826" s="175" t="s">
        <v>167</v>
      </c>
      <c r="AU3826" s="175" t="s">
        <v>157</v>
      </c>
      <c r="AV3826" s="13" t="s">
        <v>81</v>
      </c>
      <c r="AW3826" s="13" t="s">
        <v>30</v>
      </c>
      <c r="AX3826" s="13" t="s">
        <v>76</v>
      </c>
      <c r="AY3826" s="175" t="s">
        <v>150</v>
      </c>
    </row>
    <row r="3827" spans="2:51" s="14" customFormat="1" ht="11.25">
      <c r="B3827" s="181"/>
      <c r="D3827" s="174" t="s">
        <v>167</v>
      </c>
      <c r="E3827" s="182" t="s">
        <v>1</v>
      </c>
      <c r="F3827" s="183" t="s">
        <v>975</v>
      </c>
      <c r="H3827" s="184">
        <v>9.5630000000000006</v>
      </c>
      <c r="I3827" s="185"/>
      <c r="L3827" s="181"/>
      <c r="M3827" s="186"/>
      <c r="N3827" s="187"/>
      <c r="O3827" s="187"/>
      <c r="P3827" s="187"/>
      <c r="Q3827" s="187"/>
      <c r="R3827" s="187"/>
      <c r="S3827" s="187"/>
      <c r="T3827" s="188"/>
      <c r="AT3827" s="182" t="s">
        <v>167</v>
      </c>
      <c r="AU3827" s="182" t="s">
        <v>157</v>
      </c>
      <c r="AV3827" s="14" t="s">
        <v>157</v>
      </c>
      <c r="AW3827" s="14" t="s">
        <v>30</v>
      </c>
      <c r="AX3827" s="14" t="s">
        <v>76</v>
      </c>
      <c r="AY3827" s="182" t="s">
        <v>150</v>
      </c>
    </row>
    <row r="3828" spans="2:51" s="13" customFormat="1" ht="11.25">
      <c r="B3828" s="173"/>
      <c r="D3828" s="174" t="s">
        <v>167</v>
      </c>
      <c r="E3828" s="175" t="s">
        <v>1</v>
      </c>
      <c r="F3828" s="176" t="s">
        <v>979</v>
      </c>
      <c r="H3828" s="175" t="s">
        <v>1</v>
      </c>
      <c r="I3828" s="177"/>
      <c r="L3828" s="173"/>
      <c r="M3828" s="178"/>
      <c r="N3828" s="179"/>
      <c r="O3828" s="179"/>
      <c r="P3828" s="179"/>
      <c r="Q3828" s="179"/>
      <c r="R3828" s="179"/>
      <c r="S3828" s="179"/>
      <c r="T3828" s="180"/>
      <c r="AT3828" s="175" t="s">
        <v>167</v>
      </c>
      <c r="AU3828" s="175" t="s">
        <v>157</v>
      </c>
      <c r="AV3828" s="13" t="s">
        <v>81</v>
      </c>
      <c r="AW3828" s="13" t="s">
        <v>30</v>
      </c>
      <c r="AX3828" s="13" t="s">
        <v>76</v>
      </c>
      <c r="AY3828" s="175" t="s">
        <v>150</v>
      </c>
    </row>
    <row r="3829" spans="2:51" s="14" customFormat="1" ht="11.25">
      <c r="B3829" s="181"/>
      <c r="D3829" s="174" t="s">
        <v>167</v>
      </c>
      <c r="E3829" s="182" t="s">
        <v>1</v>
      </c>
      <c r="F3829" s="183" t="s">
        <v>971</v>
      </c>
      <c r="H3829" s="184">
        <v>46.75</v>
      </c>
      <c r="I3829" s="185"/>
      <c r="L3829" s="181"/>
      <c r="M3829" s="186"/>
      <c r="N3829" s="187"/>
      <c r="O3829" s="187"/>
      <c r="P3829" s="187"/>
      <c r="Q3829" s="187"/>
      <c r="R3829" s="187"/>
      <c r="S3829" s="187"/>
      <c r="T3829" s="188"/>
      <c r="AT3829" s="182" t="s">
        <v>167</v>
      </c>
      <c r="AU3829" s="182" t="s">
        <v>157</v>
      </c>
      <c r="AV3829" s="14" t="s">
        <v>157</v>
      </c>
      <c r="AW3829" s="14" t="s">
        <v>30</v>
      </c>
      <c r="AX3829" s="14" t="s">
        <v>76</v>
      </c>
      <c r="AY3829" s="182" t="s">
        <v>150</v>
      </c>
    </row>
    <row r="3830" spans="2:51" s="14" customFormat="1" ht="11.25">
      <c r="B3830" s="181"/>
      <c r="D3830" s="174" t="s">
        <v>167</v>
      </c>
      <c r="E3830" s="182" t="s">
        <v>1</v>
      </c>
      <c r="F3830" s="183" t="s">
        <v>717</v>
      </c>
      <c r="H3830" s="184">
        <v>-1.8</v>
      </c>
      <c r="I3830" s="185"/>
      <c r="L3830" s="181"/>
      <c r="M3830" s="186"/>
      <c r="N3830" s="187"/>
      <c r="O3830" s="187"/>
      <c r="P3830" s="187"/>
      <c r="Q3830" s="187"/>
      <c r="R3830" s="187"/>
      <c r="S3830" s="187"/>
      <c r="T3830" s="188"/>
      <c r="AT3830" s="182" t="s">
        <v>167</v>
      </c>
      <c r="AU3830" s="182" t="s">
        <v>157</v>
      </c>
      <c r="AV3830" s="14" t="s">
        <v>157</v>
      </c>
      <c r="AW3830" s="14" t="s">
        <v>30</v>
      </c>
      <c r="AX3830" s="14" t="s">
        <v>76</v>
      </c>
      <c r="AY3830" s="182" t="s">
        <v>150</v>
      </c>
    </row>
    <row r="3831" spans="2:51" s="14" customFormat="1" ht="11.25">
      <c r="B3831" s="181"/>
      <c r="D3831" s="174" t="s">
        <v>167</v>
      </c>
      <c r="E3831" s="182" t="s">
        <v>1</v>
      </c>
      <c r="F3831" s="183" t="s">
        <v>968</v>
      </c>
      <c r="H3831" s="184">
        <v>-2.1</v>
      </c>
      <c r="I3831" s="185"/>
      <c r="L3831" s="181"/>
      <c r="M3831" s="186"/>
      <c r="N3831" s="187"/>
      <c r="O3831" s="187"/>
      <c r="P3831" s="187"/>
      <c r="Q3831" s="187"/>
      <c r="R3831" s="187"/>
      <c r="S3831" s="187"/>
      <c r="T3831" s="188"/>
      <c r="AT3831" s="182" t="s">
        <v>167</v>
      </c>
      <c r="AU3831" s="182" t="s">
        <v>157</v>
      </c>
      <c r="AV3831" s="14" t="s">
        <v>157</v>
      </c>
      <c r="AW3831" s="14" t="s">
        <v>30</v>
      </c>
      <c r="AX3831" s="14" t="s">
        <v>76</v>
      </c>
      <c r="AY3831" s="182" t="s">
        <v>150</v>
      </c>
    </row>
    <row r="3832" spans="2:51" s="14" customFormat="1" ht="11.25">
      <c r="B3832" s="181"/>
      <c r="D3832" s="174" t="s">
        <v>167</v>
      </c>
      <c r="E3832" s="182" t="s">
        <v>1</v>
      </c>
      <c r="F3832" s="183" t="s">
        <v>969</v>
      </c>
      <c r="H3832" s="184">
        <v>0.88</v>
      </c>
      <c r="I3832" s="185"/>
      <c r="L3832" s="181"/>
      <c r="M3832" s="186"/>
      <c r="N3832" s="187"/>
      <c r="O3832" s="187"/>
      <c r="P3832" s="187"/>
      <c r="Q3832" s="187"/>
      <c r="R3832" s="187"/>
      <c r="S3832" s="187"/>
      <c r="T3832" s="188"/>
      <c r="AT3832" s="182" t="s">
        <v>167</v>
      </c>
      <c r="AU3832" s="182" t="s">
        <v>157</v>
      </c>
      <c r="AV3832" s="14" t="s">
        <v>157</v>
      </c>
      <c r="AW3832" s="14" t="s">
        <v>30</v>
      </c>
      <c r="AX3832" s="14" t="s">
        <v>76</v>
      </c>
      <c r="AY3832" s="182" t="s">
        <v>150</v>
      </c>
    </row>
    <row r="3833" spans="2:51" s="13" customFormat="1" ht="11.25">
      <c r="B3833" s="173"/>
      <c r="D3833" s="174" t="s">
        <v>167</v>
      </c>
      <c r="E3833" s="175" t="s">
        <v>1</v>
      </c>
      <c r="F3833" s="176" t="s">
        <v>980</v>
      </c>
      <c r="H3833" s="175" t="s">
        <v>1</v>
      </c>
      <c r="I3833" s="177"/>
      <c r="L3833" s="173"/>
      <c r="M3833" s="178"/>
      <c r="N3833" s="179"/>
      <c r="O3833" s="179"/>
      <c r="P3833" s="179"/>
      <c r="Q3833" s="179"/>
      <c r="R3833" s="179"/>
      <c r="S3833" s="179"/>
      <c r="T3833" s="180"/>
      <c r="AT3833" s="175" t="s">
        <v>167</v>
      </c>
      <c r="AU3833" s="175" t="s">
        <v>157</v>
      </c>
      <c r="AV3833" s="13" t="s">
        <v>81</v>
      </c>
      <c r="AW3833" s="13" t="s">
        <v>30</v>
      </c>
      <c r="AX3833" s="13" t="s">
        <v>76</v>
      </c>
      <c r="AY3833" s="175" t="s">
        <v>150</v>
      </c>
    </row>
    <row r="3834" spans="2:51" s="14" customFormat="1" ht="11.25">
      <c r="B3834" s="181"/>
      <c r="D3834" s="174" t="s">
        <v>167</v>
      </c>
      <c r="E3834" s="182" t="s">
        <v>1</v>
      </c>
      <c r="F3834" s="183" t="s">
        <v>971</v>
      </c>
      <c r="H3834" s="184">
        <v>46.75</v>
      </c>
      <c r="I3834" s="185"/>
      <c r="L3834" s="181"/>
      <c r="M3834" s="186"/>
      <c r="N3834" s="187"/>
      <c r="O3834" s="187"/>
      <c r="P3834" s="187"/>
      <c r="Q3834" s="187"/>
      <c r="R3834" s="187"/>
      <c r="S3834" s="187"/>
      <c r="T3834" s="188"/>
      <c r="AT3834" s="182" t="s">
        <v>167</v>
      </c>
      <c r="AU3834" s="182" t="s">
        <v>157</v>
      </c>
      <c r="AV3834" s="14" t="s">
        <v>157</v>
      </c>
      <c r="AW3834" s="14" t="s">
        <v>30</v>
      </c>
      <c r="AX3834" s="14" t="s">
        <v>76</v>
      </c>
      <c r="AY3834" s="182" t="s">
        <v>150</v>
      </c>
    </row>
    <row r="3835" spans="2:51" s="14" customFormat="1" ht="11.25">
      <c r="B3835" s="181"/>
      <c r="D3835" s="174" t="s">
        <v>167</v>
      </c>
      <c r="E3835" s="182" t="s">
        <v>1</v>
      </c>
      <c r="F3835" s="183" t="s">
        <v>717</v>
      </c>
      <c r="H3835" s="184">
        <v>-1.8</v>
      </c>
      <c r="I3835" s="185"/>
      <c r="L3835" s="181"/>
      <c r="M3835" s="186"/>
      <c r="N3835" s="187"/>
      <c r="O3835" s="187"/>
      <c r="P3835" s="187"/>
      <c r="Q3835" s="187"/>
      <c r="R3835" s="187"/>
      <c r="S3835" s="187"/>
      <c r="T3835" s="188"/>
      <c r="AT3835" s="182" t="s">
        <v>167</v>
      </c>
      <c r="AU3835" s="182" t="s">
        <v>157</v>
      </c>
      <c r="AV3835" s="14" t="s">
        <v>157</v>
      </c>
      <c r="AW3835" s="14" t="s">
        <v>30</v>
      </c>
      <c r="AX3835" s="14" t="s">
        <v>76</v>
      </c>
      <c r="AY3835" s="182" t="s">
        <v>150</v>
      </c>
    </row>
    <row r="3836" spans="2:51" s="14" customFormat="1" ht="11.25">
      <c r="B3836" s="181"/>
      <c r="D3836" s="174" t="s">
        <v>167</v>
      </c>
      <c r="E3836" s="182" t="s">
        <v>1</v>
      </c>
      <c r="F3836" s="183" t="s">
        <v>968</v>
      </c>
      <c r="H3836" s="184">
        <v>-2.1</v>
      </c>
      <c r="I3836" s="185"/>
      <c r="L3836" s="181"/>
      <c r="M3836" s="186"/>
      <c r="N3836" s="187"/>
      <c r="O3836" s="187"/>
      <c r="P3836" s="187"/>
      <c r="Q3836" s="187"/>
      <c r="R3836" s="187"/>
      <c r="S3836" s="187"/>
      <c r="T3836" s="188"/>
      <c r="AT3836" s="182" t="s">
        <v>167</v>
      </c>
      <c r="AU3836" s="182" t="s">
        <v>157</v>
      </c>
      <c r="AV3836" s="14" t="s">
        <v>157</v>
      </c>
      <c r="AW3836" s="14" t="s">
        <v>30</v>
      </c>
      <c r="AX3836" s="14" t="s">
        <v>76</v>
      </c>
      <c r="AY3836" s="182" t="s">
        <v>150</v>
      </c>
    </row>
    <row r="3837" spans="2:51" s="14" customFormat="1" ht="11.25">
      <c r="B3837" s="181"/>
      <c r="D3837" s="174" t="s">
        <v>167</v>
      </c>
      <c r="E3837" s="182" t="s">
        <v>1</v>
      </c>
      <c r="F3837" s="183" t="s">
        <v>969</v>
      </c>
      <c r="H3837" s="184">
        <v>0.88</v>
      </c>
      <c r="I3837" s="185"/>
      <c r="L3837" s="181"/>
      <c r="M3837" s="186"/>
      <c r="N3837" s="187"/>
      <c r="O3837" s="187"/>
      <c r="P3837" s="187"/>
      <c r="Q3837" s="187"/>
      <c r="R3837" s="187"/>
      <c r="S3837" s="187"/>
      <c r="T3837" s="188"/>
      <c r="AT3837" s="182" t="s">
        <v>167</v>
      </c>
      <c r="AU3837" s="182" t="s">
        <v>157</v>
      </c>
      <c r="AV3837" s="14" t="s">
        <v>157</v>
      </c>
      <c r="AW3837" s="14" t="s">
        <v>30</v>
      </c>
      <c r="AX3837" s="14" t="s">
        <v>76</v>
      </c>
      <c r="AY3837" s="182" t="s">
        <v>150</v>
      </c>
    </row>
    <row r="3838" spans="2:51" s="13" customFormat="1" ht="11.25">
      <c r="B3838" s="173"/>
      <c r="D3838" s="174" t="s">
        <v>167</v>
      </c>
      <c r="E3838" s="175" t="s">
        <v>1</v>
      </c>
      <c r="F3838" s="176" t="s">
        <v>981</v>
      </c>
      <c r="H3838" s="175" t="s">
        <v>1</v>
      </c>
      <c r="I3838" s="177"/>
      <c r="L3838" s="173"/>
      <c r="M3838" s="178"/>
      <c r="N3838" s="179"/>
      <c r="O3838" s="179"/>
      <c r="P3838" s="179"/>
      <c r="Q3838" s="179"/>
      <c r="R3838" s="179"/>
      <c r="S3838" s="179"/>
      <c r="T3838" s="180"/>
      <c r="AT3838" s="175" t="s">
        <v>167</v>
      </c>
      <c r="AU3838" s="175" t="s">
        <v>157</v>
      </c>
      <c r="AV3838" s="13" t="s">
        <v>81</v>
      </c>
      <c r="AW3838" s="13" t="s">
        <v>30</v>
      </c>
      <c r="AX3838" s="13" t="s">
        <v>76</v>
      </c>
      <c r="AY3838" s="175" t="s">
        <v>150</v>
      </c>
    </row>
    <row r="3839" spans="2:51" s="14" customFormat="1" ht="11.25">
      <c r="B3839" s="181"/>
      <c r="D3839" s="174" t="s">
        <v>167</v>
      </c>
      <c r="E3839" s="182" t="s">
        <v>1</v>
      </c>
      <c r="F3839" s="183" t="s">
        <v>974</v>
      </c>
      <c r="H3839" s="184">
        <v>29.425000000000001</v>
      </c>
      <c r="I3839" s="185"/>
      <c r="L3839" s="181"/>
      <c r="M3839" s="186"/>
      <c r="N3839" s="187"/>
      <c r="O3839" s="187"/>
      <c r="P3839" s="187"/>
      <c r="Q3839" s="187"/>
      <c r="R3839" s="187"/>
      <c r="S3839" s="187"/>
      <c r="T3839" s="188"/>
      <c r="AT3839" s="182" t="s">
        <v>167</v>
      </c>
      <c r="AU3839" s="182" t="s">
        <v>157</v>
      </c>
      <c r="AV3839" s="14" t="s">
        <v>157</v>
      </c>
      <c r="AW3839" s="14" t="s">
        <v>30</v>
      </c>
      <c r="AX3839" s="14" t="s">
        <v>76</v>
      </c>
      <c r="AY3839" s="182" t="s">
        <v>150</v>
      </c>
    </row>
    <row r="3840" spans="2:51" s="14" customFormat="1" ht="11.25">
      <c r="B3840" s="181"/>
      <c r="D3840" s="174" t="s">
        <v>167</v>
      </c>
      <c r="E3840" s="182" t="s">
        <v>1</v>
      </c>
      <c r="F3840" s="183" t="s">
        <v>757</v>
      </c>
      <c r="H3840" s="184">
        <v>-5.4</v>
      </c>
      <c r="I3840" s="185"/>
      <c r="L3840" s="181"/>
      <c r="M3840" s="186"/>
      <c r="N3840" s="187"/>
      <c r="O3840" s="187"/>
      <c r="P3840" s="187"/>
      <c r="Q3840" s="187"/>
      <c r="R3840" s="187"/>
      <c r="S3840" s="187"/>
      <c r="T3840" s="188"/>
      <c r="AT3840" s="182" t="s">
        <v>167</v>
      </c>
      <c r="AU3840" s="182" t="s">
        <v>157</v>
      </c>
      <c r="AV3840" s="14" t="s">
        <v>157</v>
      </c>
      <c r="AW3840" s="14" t="s">
        <v>30</v>
      </c>
      <c r="AX3840" s="14" t="s">
        <v>76</v>
      </c>
      <c r="AY3840" s="182" t="s">
        <v>150</v>
      </c>
    </row>
    <row r="3841" spans="2:51" s="14" customFormat="1" ht="11.25">
      <c r="B3841" s="181"/>
      <c r="D3841" s="174" t="s">
        <v>167</v>
      </c>
      <c r="E3841" s="182" t="s">
        <v>1</v>
      </c>
      <c r="F3841" s="183" t="s">
        <v>857</v>
      </c>
      <c r="H3841" s="184">
        <v>-1.9</v>
      </c>
      <c r="I3841" s="185"/>
      <c r="L3841" s="181"/>
      <c r="M3841" s="186"/>
      <c r="N3841" s="187"/>
      <c r="O3841" s="187"/>
      <c r="P3841" s="187"/>
      <c r="Q3841" s="187"/>
      <c r="R3841" s="187"/>
      <c r="S3841" s="187"/>
      <c r="T3841" s="188"/>
      <c r="AT3841" s="182" t="s">
        <v>167</v>
      </c>
      <c r="AU3841" s="182" t="s">
        <v>157</v>
      </c>
      <c r="AV3841" s="14" t="s">
        <v>157</v>
      </c>
      <c r="AW3841" s="14" t="s">
        <v>30</v>
      </c>
      <c r="AX3841" s="14" t="s">
        <v>76</v>
      </c>
      <c r="AY3841" s="182" t="s">
        <v>150</v>
      </c>
    </row>
    <row r="3842" spans="2:51" s="13" customFormat="1" ht="11.25">
      <c r="B3842" s="173"/>
      <c r="D3842" s="174" t="s">
        <v>167</v>
      </c>
      <c r="E3842" s="175" t="s">
        <v>1</v>
      </c>
      <c r="F3842" s="176" t="s">
        <v>477</v>
      </c>
      <c r="H3842" s="175" t="s">
        <v>1</v>
      </c>
      <c r="I3842" s="177"/>
      <c r="L3842" s="173"/>
      <c r="M3842" s="178"/>
      <c r="N3842" s="179"/>
      <c r="O3842" s="179"/>
      <c r="P3842" s="179"/>
      <c r="Q3842" s="179"/>
      <c r="R3842" s="179"/>
      <c r="S3842" s="179"/>
      <c r="T3842" s="180"/>
      <c r="AT3842" s="175" t="s">
        <v>167</v>
      </c>
      <c r="AU3842" s="175" t="s">
        <v>157</v>
      </c>
      <c r="AV3842" s="13" t="s">
        <v>81</v>
      </c>
      <c r="AW3842" s="13" t="s">
        <v>30</v>
      </c>
      <c r="AX3842" s="13" t="s">
        <v>76</v>
      </c>
      <c r="AY3842" s="175" t="s">
        <v>150</v>
      </c>
    </row>
    <row r="3843" spans="2:51" s="14" customFormat="1" ht="11.25">
      <c r="B3843" s="181"/>
      <c r="D3843" s="174" t="s">
        <v>167</v>
      </c>
      <c r="E3843" s="182" t="s">
        <v>1</v>
      </c>
      <c r="F3843" s="183" t="s">
        <v>975</v>
      </c>
      <c r="H3843" s="184">
        <v>9.5630000000000006</v>
      </c>
      <c r="I3843" s="185"/>
      <c r="L3843" s="181"/>
      <c r="M3843" s="186"/>
      <c r="N3843" s="187"/>
      <c r="O3843" s="187"/>
      <c r="P3843" s="187"/>
      <c r="Q3843" s="187"/>
      <c r="R3843" s="187"/>
      <c r="S3843" s="187"/>
      <c r="T3843" s="188"/>
      <c r="AT3843" s="182" t="s">
        <v>167</v>
      </c>
      <c r="AU3843" s="182" t="s">
        <v>157</v>
      </c>
      <c r="AV3843" s="14" t="s">
        <v>157</v>
      </c>
      <c r="AW3843" s="14" t="s">
        <v>30</v>
      </c>
      <c r="AX3843" s="14" t="s">
        <v>76</v>
      </c>
      <c r="AY3843" s="182" t="s">
        <v>150</v>
      </c>
    </row>
    <row r="3844" spans="2:51" s="13" customFormat="1" ht="11.25">
      <c r="B3844" s="173"/>
      <c r="D3844" s="174" t="s">
        <v>167</v>
      </c>
      <c r="E3844" s="175" t="s">
        <v>1</v>
      </c>
      <c r="F3844" s="176" t="s">
        <v>982</v>
      </c>
      <c r="H3844" s="175" t="s">
        <v>1</v>
      </c>
      <c r="I3844" s="177"/>
      <c r="L3844" s="173"/>
      <c r="M3844" s="178"/>
      <c r="N3844" s="179"/>
      <c r="O3844" s="179"/>
      <c r="P3844" s="179"/>
      <c r="Q3844" s="179"/>
      <c r="R3844" s="179"/>
      <c r="S3844" s="179"/>
      <c r="T3844" s="180"/>
      <c r="AT3844" s="175" t="s">
        <v>167</v>
      </c>
      <c r="AU3844" s="175" t="s">
        <v>157</v>
      </c>
      <c r="AV3844" s="13" t="s">
        <v>81</v>
      </c>
      <c r="AW3844" s="13" t="s">
        <v>30</v>
      </c>
      <c r="AX3844" s="13" t="s">
        <v>76</v>
      </c>
      <c r="AY3844" s="175" t="s">
        <v>150</v>
      </c>
    </row>
    <row r="3845" spans="2:51" s="14" customFormat="1" ht="11.25">
      <c r="B3845" s="181"/>
      <c r="D3845" s="174" t="s">
        <v>167</v>
      </c>
      <c r="E3845" s="182" t="s">
        <v>1</v>
      </c>
      <c r="F3845" s="183" t="s">
        <v>971</v>
      </c>
      <c r="H3845" s="184">
        <v>46.75</v>
      </c>
      <c r="I3845" s="185"/>
      <c r="L3845" s="181"/>
      <c r="M3845" s="186"/>
      <c r="N3845" s="187"/>
      <c r="O3845" s="187"/>
      <c r="P3845" s="187"/>
      <c r="Q3845" s="187"/>
      <c r="R3845" s="187"/>
      <c r="S3845" s="187"/>
      <c r="T3845" s="188"/>
      <c r="AT3845" s="182" t="s">
        <v>167</v>
      </c>
      <c r="AU3845" s="182" t="s">
        <v>157</v>
      </c>
      <c r="AV3845" s="14" t="s">
        <v>157</v>
      </c>
      <c r="AW3845" s="14" t="s">
        <v>30</v>
      </c>
      <c r="AX3845" s="14" t="s">
        <v>76</v>
      </c>
      <c r="AY3845" s="182" t="s">
        <v>150</v>
      </c>
    </row>
    <row r="3846" spans="2:51" s="14" customFormat="1" ht="11.25">
      <c r="B3846" s="181"/>
      <c r="D3846" s="174" t="s">
        <v>167</v>
      </c>
      <c r="E3846" s="182" t="s">
        <v>1</v>
      </c>
      <c r="F3846" s="183" t="s">
        <v>717</v>
      </c>
      <c r="H3846" s="184">
        <v>-1.8</v>
      </c>
      <c r="I3846" s="185"/>
      <c r="L3846" s="181"/>
      <c r="M3846" s="186"/>
      <c r="N3846" s="187"/>
      <c r="O3846" s="187"/>
      <c r="P3846" s="187"/>
      <c r="Q3846" s="187"/>
      <c r="R3846" s="187"/>
      <c r="S3846" s="187"/>
      <c r="T3846" s="188"/>
      <c r="AT3846" s="182" t="s">
        <v>167</v>
      </c>
      <c r="AU3846" s="182" t="s">
        <v>157</v>
      </c>
      <c r="AV3846" s="14" t="s">
        <v>157</v>
      </c>
      <c r="AW3846" s="14" t="s">
        <v>30</v>
      </c>
      <c r="AX3846" s="14" t="s">
        <v>76</v>
      </c>
      <c r="AY3846" s="182" t="s">
        <v>150</v>
      </c>
    </row>
    <row r="3847" spans="2:51" s="14" customFormat="1" ht="11.25">
      <c r="B3847" s="181"/>
      <c r="D3847" s="174" t="s">
        <v>167</v>
      </c>
      <c r="E3847" s="182" t="s">
        <v>1</v>
      </c>
      <c r="F3847" s="183" t="s">
        <v>968</v>
      </c>
      <c r="H3847" s="184">
        <v>-2.1</v>
      </c>
      <c r="I3847" s="185"/>
      <c r="L3847" s="181"/>
      <c r="M3847" s="186"/>
      <c r="N3847" s="187"/>
      <c r="O3847" s="187"/>
      <c r="P3847" s="187"/>
      <c r="Q3847" s="187"/>
      <c r="R3847" s="187"/>
      <c r="S3847" s="187"/>
      <c r="T3847" s="188"/>
      <c r="AT3847" s="182" t="s">
        <v>167</v>
      </c>
      <c r="AU3847" s="182" t="s">
        <v>157</v>
      </c>
      <c r="AV3847" s="14" t="s">
        <v>157</v>
      </c>
      <c r="AW3847" s="14" t="s">
        <v>30</v>
      </c>
      <c r="AX3847" s="14" t="s">
        <v>76</v>
      </c>
      <c r="AY3847" s="182" t="s">
        <v>150</v>
      </c>
    </row>
    <row r="3848" spans="2:51" s="14" customFormat="1" ht="11.25">
      <c r="B3848" s="181"/>
      <c r="D3848" s="174" t="s">
        <v>167</v>
      </c>
      <c r="E3848" s="182" t="s">
        <v>1</v>
      </c>
      <c r="F3848" s="183" t="s">
        <v>969</v>
      </c>
      <c r="H3848" s="184">
        <v>0.88</v>
      </c>
      <c r="I3848" s="185"/>
      <c r="L3848" s="181"/>
      <c r="M3848" s="186"/>
      <c r="N3848" s="187"/>
      <c r="O3848" s="187"/>
      <c r="P3848" s="187"/>
      <c r="Q3848" s="187"/>
      <c r="R3848" s="187"/>
      <c r="S3848" s="187"/>
      <c r="T3848" s="188"/>
      <c r="AT3848" s="182" t="s">
        <v>167</v>
      </c>
      <c r="AU3848" s="182" t="s">
        <v>157</v>
      </c>
      <c r="AV3848" s="14" t="s">
        <v>157</v>
      </c>
      <c r="AW3848" s="14" t="s">
        <v>30</v>
      </c>
      <c r="AX3848" s="14" t="s">
        <v>76</v>
      </c>
      <c r="AY3848" s="182" t="s">
        <v>150</v>
      </c>
    </row>
    <row r="3849" spans="2:51" s="13" customFormat="1" ht="11.25">
      <c r="B3849" s="173"/>
      <c r="D3849" s="174" t="s">
        <v>167</v>
      </c>
      <c r="E3849" s="175" t="s">
        <v>1</v>
      </c>
      <c r="F3849" s="176" t="s">
        <v>478</v>
      </c>
      <c r="H3849" s="175" t="s">
        <v>1</v>
      </c>
      <c r="I3849" s="177"/>
      <c r="L3849" s="173"/>
      <c r="M3849" s="178"/>
      <c r="N3849" s="179"/>
      <c r="O3849" s="179"/>
      <c r="P3849" s="179"/>
      <c r="Q3849" s="179"/>
      <c r="R3849" s="179"/>
      <c r="S3849" s="179"/>
      <c r="T3849" s="180"/>
      <c r="AT3849" s="175" t="s">
        <v>167</v>
      </c>
      <c r="AU3849" s="175" t="s">
        <v>157</v>
      </c>
      <c r="AV3849" s="13" t="s">
        <v>81</v>
      </c>
      <c r="AW3849" s="13" t="s">
        <v>30</v>
      </c>
      <c r="AX3849" s="13" t="s">
        <v>76</v>
      </c>
      <c r="AY3849" s="175" t="s">
        <v>150</v>
      </c>
    </row>
    <row r="3850" spans="2:51" s="14" customFormat="1" ht="11.25">
      <c r="B3850" s="181"/>
      <c r="D3850" s="174" t="s">
        <v>167</v>
      </c>
      <c r="E3850" s="182" t="s">
        <v>1</v>
      </c>
      <c r="F3850" s="183" t="s">
        <v>983</v>
      </c>
      <c r="H3850" s="184">
        <v>14.55</v>
      </c>
      <c r="I3850" s="185"/>
      <c r="L3850" s="181"/>
      <c r="M3850" s="186"/>
      <c r="N3850" s="187"/>
      <c r="O3850" s="187"/>
      <c r="P3850" s="187"/>
      <c r="Q3850" s="187"/>
      <c r="R3850" s="187"/>
      <c r="S3850" s="187"/>
      <c r="T3850" s="188"/>
      <c r="AT3850" s="182" t="s">
        <v>167</v>
      </c>
      <c r="AU3850" s="182" t="s">
        <v>157</v>
      </c>
      <c r="AV3850" s="14" t="s">
        <v>157</v>
      </c>
      <c r="AW3850" s="14" t="s">
        <v>30</v>
      </c>
      <c r="AX3850" s="14" t="s">
        <v>76</v>
      </c>
      <c r="AY3850" s="182" t="s">
        <v>150</v>
      </c>
    </row>
    <row r="3851" spans="2:51" s="13" customFormat="1" ht="11.25">
      <c r="B3851" s="173"/>
      <c r="D3851" s="174" t="s">
        <v>167</v>
      </c>
      <c r="E3851" s="175" t="s">
        <v>1</v>
      </c>
      <c r="F3851" s="176" t="s">
        <v>918</v>
      </c>
      <c r="H3851" s="175" t="s">
        <v>1</v>
      </c>
      <c r="I3851" s="177"/>
      <c r="L3851" s="173"/>
      <c r="M3851" s="178"/>
      <c r="N3851" s="179"/>
      <c r="O3851" s="179"/>
      <c r="P3851" s="179"/>
      <c r="Q3851" s="179"/>
      <c r="R3851" s="179"/>
      <c r="S3851" s="179"/>
      <c r="T3851" s="180"/>
      <c r="AT3851" s="175" t="s">
        <v>167</v>
      </c>
      <c r="AU3851" s="175" t="s">
        <v>157</v>
      </c>
      <c r="AV3851" s="13" t="s">
        <v>81</v>
      </c>
      <c r="AW3851" s="13" t="s">
        <v>30</v>
      </c>
      <c r="AX3851" s="13" t="s">
        <v>76</v>
      </c>
      <c r="AY3851" s="175" t="s">
        <v>150</v>
      </c>
    </row>
    <row r="3852" spans="2:51" s="14" customFormat="1" ht="11.25">
      <c r="B3852" s="181"/>
      <c r="D3852" s="174" t="s">
        <v>167</v>
      </c>
      <c r="E3852" s="182" t="s">
        <v>1</v>
      </c>
      <c r="F3852" s="183" t="s">
        <v>984</v>
      </c>
      <c r="H3852" s="184">
        <v>12.563000000000001</v>
      </c>
      <c r="I3852" s="185"/>
      <c r="L3852" s="181"/>
      <c r="M3852" s="186"/>
      <c r="N3852" s="187"/>
      <c r="O3852" s="187"/>
      <c r="P3852" s="187"/>
      <c r="Q3852" s="187"/>
      <c r="R3852" s="187"/>
      <c r="S3852" s="187"/>
      <c r="T3852" s="188"/>
      <c r="AT3852" s="182" t="s">
        <v>167</v>
      </c>
      <c r="AU3852" s="182" t="s">
        <v>157</v>
      </c>
      <c r="AV3852" s="14" t="s">
        <v>157</v>
      </c>
      <c r="AW3852" s="14" t="s">
        <v>30</v>
      </c>
      <c r="AX3852" s="14" t="s">
        <v>76</v>
      </c>
      <c r="AY3852" s="182" t="s">
        <v>150</v>
      </c>
    </row>
    <row r="3853" spans="2:51" s="13" customFormat="1" ht="11.25">
      <c r="B3853" s="173"/>
      <c r="D3853" s="174" t="s">
        <v>167</v>
      </c>
      <c r="E3853" s="175" t="s">
        <v>1</v>
      </c>
      <c r="F3853" s="176" t="s">
        <v>985</v>
      </c>
      <c r="H3853" s="175" t="s">
        <v>1</v>
      </c>
      <c r="I3853" s="177"/>
      <c r="L3853" s="173"/>
      <c r="M3853" s="178"/>
      <c r="N3853" s="179"/>
      <c r="O3853" s="179"/>
      <c r="P3853" s="179"/>
      <c r="Q3853" s="179"/>
      <c r="R3853" s="179"/>
      <c r="S3853" s="179"/>
      <c r="T3853" s="180"/>
      <c r="AT3853" s="175" t="s">
        <v>167</v>
      </c>
      <c r="AU3853" s="175" t="s">
        <v>157</v>
      </c>
      <c r="AV3853" s="13" t="s">
        <v>81</v>
      </c>
      <c r="AW3853" s="13" t="s">
        <v>30</v>
      </c>
      <c r="AX3853" s="13" t="s">
        <v>76</v>
      </c>
      <c r="AY3853" s="175" t="s">
        <v>150</v>
      </c>
    </row>
    <row r="3854" spans="2:51" s="14" customFormat="1" ht="11.25">
      <c r="B3854" s="181"/>
      <c r="D3854" s="174" t="s">
        <v>167</v>
      </c>
      <c r="E3854" s="182" t="s">
        <v>1</v>
      </c>
      <c r="F3854" s="183" t="s">
        <v>986</v>
      </c>
      <c r="H3854" s="184">
        <v>47.024999999999999</v>
      </c>
      <c r="I3854" s="185"/>
      <c r="L3854" s="181"/>
      <c r="M3854" s="186"/>
      <c r="N3854" s="187"/>
      <c r="O3854" s="187"/>
      <c r="P3854" s="187"/>
      <c r="Q3854" s="187"/>
      <c r="R3854" s="187"/>
      <c r="S3854" s="187"/>
      <c r="T3854" s="188"/>
      <c r="AT3854" s="182" t="s">
        <v>167</v>
      </c>
      <c r="AU3854" s="182" t="s">
        <v>157</v>
      </c>
      <c r="AV3854" s="14" t="s">
        <v>157</v>
      </c>
      <c r="AW3854" s="14" t="s">
        <v>30</v>
      </c>
      <c r="AX3854" s="14" t="s">
        <v>76</v>
      </c>
      <c r="AY3854" s="182" t="s">
        <v>150</v>
      </c>
    </row>
    <row r="3855" spans="2:51" s="14" customFormat="1" ht="11.25">
      <c r="B3855" s="181"/>
      <c r="D3855" s="174" t="s">
        <v>167</v>
      </c>
      <c r="E3855" s="182" t="s">
        <v>1</v>
      </c>
      <c r="F3855" s="183" t="s">
        <v>717</v>
      </c>
      <c r="H3855" s="184">
        <v>-1.8</v>
      </c>
      <c r="I3855" s="185"/>
      <c r="L3855" s="181"/>
      <c r="M3855" s="186"/>
      <c r="N3855" s="187"/>
      <c r="O3855" s="187"/>
      <c r="P3855" s="187"/>
      <c r="Q3855" s="187"/>
      <c r="R3855" s="187"/>
      <c r="S3855" s="187"/>
      <c r="T3855" s="188"/>
      <c r="AT3855" s="182" t="s">
        <v>167</v>
      </c>
      <c r="AU3855" s="182" t="s">
        <v>157</v>
      </c>
      <c r="AV3855" s="14" t="s">
        <v>157</v>
      </c>
      <c r="AW3855" s="14" t="s">
        <v>30</v>
      </c>
      <c r="AX3855" s="14" t="s">
        <v>76</v>
      </c>
      <c r="AY3855" s="182" t="s">
        <v>150</v>
      </c>
    </row>
    <row r="3856" spans="2:51" s="13" customFormat="1" ht="11.25">
      <c r="B3856" s="173"/>
      <c r="D3856" s="174" t="s">
        <v>167</v>
      </c>
      <c r="E3856" s="175" t="s">
        <v>1</v>
      </c>
      <c r="F3856" s="176" t="s">
        <v>920</v>
      </c>
      <c r="H3856" s="175" t="s">
        <v>1</v>
      </c>
      <c r="I3856" s="177"/>
      <c r="L3856" s="173"/>
      <c r="M3856" s="178"/>
      <c r="N3856" s="179"/>
      <c r="O3856" s="179"/>
      <c r="P3856" s="179"/>
      <c r="Q3856" s="179"/>
      <c r="R3856" s="179"/>
      <c r="S3856" s="179"/>
      <c r="T3856" s="180"/>
      <c r="AT3856" s="175" t="s">
        <v>167</v>
      </c>
      <c r="AU3856" s="175" t="s">
        <v>157</v>
      </c>
      <c r="AV3856" s="13" t="s">
        <v>81</v>
      </c>
      <c r="AW3856" s="13" t="s">
        <v>30</v>
      </c>
      <c r="AX3856" s="13" t="s">
        <v>76</v>
      </c>
      <c r="AY3856" s="175" t="s">
        <v>150</v>
      </c>
    </row>
    <row r="3857" spans="2:51" s="14" customFormat="1" ht="11.25">
      <c r="B3857" s="181"/>
      <c r="D3857" s="174" t="s">
        <v>167</v>
      </c>
      <c r="E3857" s="182" t="s">
        <v>1</v>
      </c>
      <c r="F3857" s="183" t="s">
        <v>987</v>
      </c>
      <c r="H3857" s="184">
        <v>5.9630000000000001</v>
      </c>
      <c r="I3857" s="185"/>
      <c r="L3857" s="181"/>
      <c r="M3857" s="186"/>
      <c r="N3857" s="187"/>
      <c r="O3857" s="187"/>
      <c r="P3857" s="187"/>
      <c r="Q3857" s="187"/>
      <c r="R3857" s="187"/>
      <c r="S3857" s="187"/>
      <c r="T3857" s="188"/>
      <c r="AT3857" s="182" t="s">
        <v>167</v>
      </c>
      <c r="AU3857" s="182" t="s">
        <v>157</v>
      </c>
      <c r="AV3857" s="14" t="s">
        <v>157</v>
      </c>
      <c r="AW3857" s="14" t="s">
        <v>30</v>
      </c>
      <c r="AX3857" s="14" t="s">
        <v>76</v>
      </c>
      <c r="AY3857" s="182" t="s">
        <v>150</v>
      </c>
    </row>
    <row r="3858" spans="2:51" s="13" customFormat="1" ht="11.25">
      <c r="B3858" s="173"/>
      <c r="D3858" s="174" t="s">
        <v>167</v>
      </c>
      <c r="E3858" s="175" t="s">
        <v>1</v>
      </c>
      <c r="F3858" s="176" t="s">
        <v>922</v>
      </c>
      <c r="H3858" s="175" t="s">
        <v>1</v>
      </c>
      <c r="I3858" s="177"/>
      <c r="L3858" s="173"/>
      <c r="M3858" s="178"/>
      <c r="N3858" s="179"/>
      <c r="O3858" s="179"/>
      <c r="P3858" s="179"/>
      <c r="Q3858" s="179"/>
      <c r="R3858" s="179"/>
      <c r="S3858" s="179"/>
      <c r="T3858" s="180"/>
      <c r="AT3858" s="175" t="s">
        <v>167</v>
      </c>
      <c r="AU3858" s="175" t="s">
        <v>157</v>
      </c>
      <c r="AV3858" s="13" t="s">
        <v>81</v>
      </c>
      <c r="AW3858" s="13" t="s">
        <v>30</v>
      </c>
      <c r="AX3858" s="13" t="s">
        <v>76</v>
      </c>
      <c r="AY3858" s="175" t="s">
        <v>150</v>
      </c>
    </row>
    <row r="3859" spans="2:51" s="14" customFormat="1" ht="11.25">
      <c r="B3859" s="181"/>
      <c r="D3859" s="174" t="s">
        <v>167</v>
      </c>
      <c r="E3859" s="182" t="s">
        <v>1</v>
      </c>
      <c r="F3859" s="183" t="s">
        <v>988</v>
      </c>
      <c r="H3859" s="184">
        <v>10</v>
      </c>
      <c r="I3859" s="185"/>
      <c r="L3859" s="181"/>
      <c r="M3859" s="186"/>
      <c r="N3859" s="187"/>
      <c r="O3859" s="187"/>
      <c r="P3859" s="187"/>
      <c r="Q3859" s="187"/>
      <c r="R3859" s="187"/>
      <c r="S3859" s="187"/>
      <c r="T3859" s="188"/>
      <c r="AT3859" s="182" t="s">
        <v>167</v>
      </c>
      <c r="AU3859" s="182" t="s">
        <v>157</v>
      </c>
      <c r="AV3859" s="14" t="s">
        <v>157</v>
      </c>
      <c r="AW3859" s="14" t="s">
        <v>30</v>
      </c>
      <c r="AX3859" s="14" t="s">
        <v>76</v>
      </c>
      <c r="AY3859" s="182" t="s">
        <v>150</v>
      </c>
    </row>
    <row r="3860" spans="2:51" s="13" customFormat="1" ht="11.25">
      <c r="B3860" s="173"/>
      <c r="D3860" s="174" t="s">
        <v>167</v>
      </c>
      <c r="E3860" s="175" t="s">
        <v>1</v>
      </c>
      <c r="F3860" s="176" t="s">
        <v>925</v>
      </c>
      <c r="H3860" s="175" t="s">
        <v>1</v>
      </c>
      <c r="I3860" s="177"/>
      <c r="L3860" s="173"/>
      <c r="M3860" s="178"/>
      <c r="N3860" s="179"/>
      <c r="O3860" s="179"/>
      <c r="P3860" s="179"/>
      <c r="Q3860" s="179"/>
      <c r="R3860" s="179"/>
      <c r="S3860" s="179"/>
      <c r="T3860" s="180"/>
      <c r="AT3860" s="175" t="s">
        <v>167</v>
      </c>
      <c r="AU3860" s="175" t="s">
        <v>157</v>
      </c>
      <c r="AV3860" s="13" t="s">
        <v>81</v>
      </c>
      <c r="AW3860" s="13" t="s">
        <v>30</v>
      </c>
      <c r="AX3860" s="13" t="s">
        <v>76</v>
      </c>
      <c r="AY3860" s="175" t="s">
        <v>150</v>
      </c>
    </row>
    <row r="3861" spans="2:51" s="14" customFormat="1" ht="11.25">
      <c r="B3861" s="181"/>
      <c r="D3861" s="174" t="s">
        <v>167</v>
      </c>
      <c r="E3861" s="182" t="s">
        <v>1</v>
      </c>
      <c r="F3861" s="183" t="s">
        <v>989</v>
      </c>
      <c r="H3861" s="184">
        <v>9.875</v>
      </c>
      <c r="I3861" s="185"/>
      <c r="L3861" s="181"/>
      <c r="M3861" s="186"/>
      <c r="N3861" s="187"/>
      <c r="O3861" s="187"/>
      <c r="P3861" s="187"/>
      <c r="Q3861" s="187"/>
      <c r="R3861" s="187"/>
      <c r="S3861" s="187"/>
      <c r="T3861" s="188"/>
      <c r="AT3861" s="182" t="s">
        <v>167</v>
      </c>
      <c r="AU3861" s="182" t="s">
        <v>157</v>
      </c>
      <c r="AV3861" s="14" t="s">
        <v>157</v>
      </c>
      <c r="AW3861" s="14" t="s">
        <v>30</v>
      </c>
      <c r="AX3861" s="14" t="s">
        <v>76</v>
      </c>
      <c r="AY3861" s="182" t="s">
        <v>150</v>
      </c>
    </row>
    <row r="3862" spans="2:51" s="13" customFormat="1" ht="11.25">
      <c r="B3862" s="173"/>
      <c r="D3862" s="174" t="s">
        <v>167</v>
      </c>
      <c r="E3862" s="175" t="s">
        <v>1</v>
      </c>
      <c r="F3862" s="176" t="s">
        <v>927</v>
      </c>
      <c r="H3862" s="175" t="s">
        <v>1</v>
      </c>
      <c r="I3862" s="177"/>
      <c r="L3862" s="173"/>
      <c r="M3862" s="178"/>
      <c r="N3862" s="179"/>
      <c r="O3862" s="179"/>
      <c r="P3862" s="179"/>
      <c r="Q3862" s="179"/>
      <c r="R3862" s="179"/>
      <c r="S3862" s="179"/>
      <c r="T3862" s="180"/>
      <c r="AT3862" s="175" t="s">
        <v>167</v>
      </c>
      <c r="AU3862" s="175" t="s">
        <v>157</v>
      </c>
      <c r="AV3862" s="13" t="s">
        <v>81</v>
      </c>
      <c r="AW3862" s="13" t="s">
        <v>30</v>
      </c>
      <c r="AX3862" s="13" t="s">
        <v>76</v>
      </c>
      <c r="AY3862" s="175" t="s">
        <v>150</v>
      </c>
    </row>
    <row r="3863" spans="2:51" s="14" customFormat="1" ht="11.25">
      <c r="B3863" s="181"/>
      <c r="D3863" s="174" t="s">
        <v>167</v>
      </c>
      <c r="E3863" s="182" t="s">
        <v>1</v>
      </c>
      <c r="F3863" s="183" t="s">
        <v>990</v>
      </c>
      <c r="H3863" s="184">
        <v>5.8879999999999999</v>
      </c>
      <c r="I3863" s="185"/>
      <c r="L3863" s="181"/>
      <c r="M3863" s="186"/>
      <c r="N3863" s="187"/>
      <c r="O3863" s="187"/>
      <c r="P3863" s="187"/>
      <c r="Q3863" s="187"/>
      <c r="R3863" s="187"/>
      <c r="S3863" s="187"/>
      <c r="T3863" s="188"/>
      <c r="AT3863" s="182" t="s">
        <v>167</v>
      </c>
      <c r="AU3863" s="182" t="s">
        <v>157</v>
      </c>
      <c r="AV3863" s="14" t="s">
        <v>157</v>
      </c>
      <c r="AW3863" s="14" t="s">
        <v>30</v>
      </c>
      <c r="AX3863" s="14" t="s">
        <v>76</v>
      </c>
      <c r="AY3863" s="182" t="s">
        <v>150</v>
      </c>
    </row>
    <row r="3864" spans="2:51" s="13" customFormat="1" ht="11.25">
      <c r="B3864" s="173"/>
      <c r="D3864" s="174" t="s">
        <v>167</v>
      </c>
      <c r="E3864" s="175" t="s">
        <v>1</v>
      </c>
      <c r="F3864" s="176" t="s">
        <v>991</v>
      </c>
      <c r="H3864" s="175" t="s">
        <v>1</v>
      </c>
      <c r="I3864" s="177"/>
      <c r="L3864" s="173"/>
      <c r="M3864" s="178"/>
      <c r="N3864" s="179"/>
      <c r="O3864" s="179"/>
      <c r="P3864" s="179"/>
      <c r="Q3864" s="179"/>
      <c r="R3864" s="179"/>
      <c r="S3864" s="179"/>
      <c r="T3864" s="180"/>
      <c r="AT3864" s="175" t="s">
        <v>167</v>
      </c>
      <c r="AU3864" s="175" t="s">
        <v>157</v>
      </c>
      <c r="AV3864" s="13" t="s">
        <v>81</v>
      </c>
      <c r="AW3864" s="13" t="s">
        <v>30</v>
      </c>
      <c r="AX3864" s="13" t="s">
        <v>76</v>
      </c>
      <c r="AY3864" s="175" t="s">
        <v>150</v>
      </c>
    </row>
    <row r="3865" spans="2:51" s="14" customFormat="1" ht="11.25">
      <c r="B3865" s="181"/>
      <c r="D3865" s="174" t="s">
        <v>167</v>
      </c>
      <c r="E3865" s="182" t="s">
        <v>1</v>
      </c>
      <c r="F3865" s="183" t="s">
        <v>992</v>
      </c>
      <c r="H3865" s="184">
        <v>34.924999999999997</v>
      </c>
      <c r="I3865" s="185"/>
      <c r="L3865" s="181"/>
      <c r="M3865" s="186"/>
      <c r="N3865" s="187"/>
      <c r="O3865" s="187"/>
      <c r="P3865" s="187"/>
      <c r="Q3865" s="187"/>
      <c r="R3865" s="187"/>
      <c r="S3865" s="187"/>
      <c r="T3865" s="188"/>
      <c r="AT3865" s="182" t="s">
        <v>167</v>
      </c>
      <c r="AU3865" s="182" t="s">
        <v>157</v>
      </c>
      <c r="AV3865" s="14" t="s">
        <v>157</v>
      </c>
      <c r="AW3865" s="14" t="s">
        <v>30</v>
      </c>
      <c r="AX3865" s="14" t="s">
        <v>76</v>
      </c>
      <c r="AY3865" s="182" t="s">
        <v>150</v>
      </c>
    </row>
    <row r="3866" spans="2:51" s="14" customFormat="1" ht="11.25">
      <c r="B3866" s="181"/>
      <c r="D3866" s="174" t="s">
        <v>167</v>
      </c>
      <c r="E3866" s="182" t="s">
        <v>1</v>
      </c>
      <c r="F3866" s="183" t="s">
        <v>717</v>
      </c>
      <c r="H3866" s="184">
        <v>-1.8</v>
      </c>
      <c r="I3866" s="185"/>
      <c r="L3866" s="181"/>
      <c r="M3866" s="186"/>
      <c r="N3866" s="187"/>
      <c r="O3866" s="187"/>
      <c r="P3866" s="187"/>
      <c r="Q3866" s="187"/>
      <c r="R3866" s="187"/>
      <c r="S3866" s="187"/>
      <c r="T3866" s="188"/>
      <c r="AT3866" s="182" t="s">
        <v>167</v>
      </c>
      <c r="AU3866" s="182" t="s">
        <v>157</v>
      </c>
      <c r="AV3866" s="14" t="s">
        <v>157</v>
      </c>
      <c r="AW3866" s="14" t="s">
        <v>30</v>
      </c>
      <c r="AX3866" s="14" t="s">
        <v>76</v>
      </c>
      <c r="AY3866" s="182" t="s">
        <v>150</v>
      </c>
    </row>
    <row r="3867" spans="2:51" s="14" customFormat="1" ht="11.25">
      <c r="B3867" s="181"/>
      <c r="D3867" s="174" t="s">
        <v>167</v>
      </c>
      <c r="E3867" s="182" t="s">
        <v>1</v>
      </c>
      <c r="F3867" s="183" t="s">
        <v>968</v>
      </c>
      <c r="H3867" s="184">
        <v>-2.1</v>
      </c>
      <c r="I3867" s="185"/>
      <c r="L3867" s="181"/>
      <c r="M3867" s="186"/>
      <c r="N3867" s="187"/>
      <c r="O3867" s="187"/>
      <c r="P3867" s="187"/>
      <c r="Q3867" s="187"/>
      <c r="R3867" s="187"/>
      <c r="S3867" s="187"/>
      <c r="T3867" s="188"/>
      <c r="AT3867" s="182" t="s">
        <v>167</v>
      </c>
      <c r="AU3867" s="182" t="s">
        <v>157</v>
      </c>
      <c r="AV3867" s="14" t="s">
        <v>157</v>
      </c>
      <c r="AW3867" s="14" t="s">
        <v>30</v>
      </c>
      <c r="AX3867" s="14" t="s">
        <v>76</v>
      </c>
      <c r="AY3867" s="182" t="s">
        <v>150</v>
      </c>
    </row>
    <row r="3868" spans="2:51" s="14" customFormat="1" ht="11.25">
      <c r="B3868" s="181"/>
      <c r="D3868" s="174" t="s">
        <v>167</v>
      </c>
      <c r="E3868" s="182" t="s">
        <v>1</v>
      </c>
      <c r="F3868" s="183" t="s">
        <v>969</v>
      </c>
      <c r="H3868" s="184">
        <v>0.88</v>
      </c>
      <c r="I3868" s="185"/>
      <c r="L3868" s="181"/>
      <c r="M3868" s="186"/>
      <c r="N3868" s="187"/>
      <c r="O3868" s="187"/>
      <c r="P3868" s="187"/>
      <c r="Q3868" s="187"/>
      <c r="R3868" s="187"/>
      <c r="S3868" s="187"/>
      <c r="T3868" s="188"/>
      <c r="AT3868" s="182" t="s">
        <v>167</v>
      </c>
      <c r="AU3868" s="182" t="s">
        <v>157</v>
      </c>
      <c r="AV3868" s="14" t="s">
        <v>157</v>
      </c>
      <c r="AW3868" s="14" t="s">
        <v>30</v>
      </c>
      <c r="AX3868" s="14" t="s">
        <v>76</v>
      </c>
      <c r="AY3868" s="182" t="s">
        <v>150</v>
      </c>
    </row>
    <row r="3869" spans="2:51" s="13" customFormat="1" ht="11.25">
      <c r="B3869" s="173"/>
      <c r="D3869" s="174" t="s">
        <v>167</v>
      </c>
      <c r="E3869" s="175" t="s">
        <v>1</v>
      </c>
      <c r="F3869" s="176" t="s">
        <v>993</v>
      </c>
      <c r="H3869" s="175" t="s">
        <v>1</v>
      </c>
      <c r="I3869" s="177"/>
      <c r="L3869" s="173"/>
      <c r="M3869" s="178"/>
      <c r="N3869" s="179"/>
      <c r="O3869" s="179"/>
      <c r="P3869" s="179"/>
      <c r="Q3869" s="179"/>
      <c r="R3869" s="179"/>
      <c r="S3869" s="179"/>
      <c r="T3869" s="180"/>
      <c r="AT3869" s="175" t="s">
        <v>167</v>
      </c>
      <c r="AU3869" s="175" t="s">
        <v>157</v>
      </c>
      <c r="AV3869" s="13" t="s">
        <v>81</v>
      </c>
      <c r="AW3869" s="13" t="s">
        <v>30</v>
      </c>
      <c r="AX3869" s="13" t="s">
        <v>76</v>
      </c>
      <c r="AY3869" s="175" t="s">
        <v>150</v>
      </c>
    </row>
    <row r="3870" spans="2:51" s="14" customFormat="1" ht="11.25">
      <c r="B3870" s="181"/>
      <c r="D3870" s="174" t="s">
        <v>167</v>
      </c>
      <c r="E3870" s="182" t="s">
        <v>1</v>
      </c>
      <c r="F3870" s="183" t="s">
        <v>992</v>
      </c>
      <c r="H3870" s="184">
        <v>34.924999999999997</v>
      </c>
      <c r="I3870" s="185"/>
      <c r="L3870" s="181"/>
      <c r="M3870" s="186"/>
      <c r="N3870" s="187"/>
      <c r="O3870" s="187"/>
      <c r="P3870" s="187"/>
      <c r="Q3870" s="187"/>
      <c r="R3870" s="187"/>
      <c r="S3870" s="187"/>
      <c r="T3870" s="188"/>
      <c r="AT3870" s="182" t="s">
        <v>167</v>
      </c>
      <c r="AU3870" s="182" t="s">
        <v>157</v>
      </c>
      <c r="AV3870" s="14" t="s">
        <v>157</v>
      </c>
      <c r="AW3870" s="14" t="s">
        <v>30</v>
      </c>
      <c r="AX3870" s="14" t="s">
        <v>76</v>
      </c>
      <c r="AY3870" s="182" t="s">
        <v>150</v>
      </c>
    </row>
    <row r="3871" spans="2:51" s="14" customFormat="1" ht="11.25">
      <c r="B3871" s="181"/>
      <c r="D3871" s="174" t="s">
        <v>167</v>
      </c>
      <c r="E3871" s="182" t="s">
        <v>1</v>
      </c>
      <c r="F3871" s="183" t="s">
        <v>717</v>
      </c>
      <c r="H3871" s="184">
        <v>-1.8</v>
      </c>
      <c r="I3871" s="185"/>
      <c r="L3871" s="181"/>
      <c r="M3871" s="186"/>
      <c r="N3871" s="187"/>
      <c r="O3871" s="187"/>
      <c r="P3871" s="187"/>
      <c r="Q3871" s="187"/>
      <c r="R3871" s="187"/>
      <c r="S3871" s="187"/>
      <c r="T3871" s="188"/>
      <c r="AT3871" s="182" t="s">
        <v>167</v>
      </c>
      <c r="AU3871" s="182" t="s">
        <v>157</v>
      </c>
      <c r="AV3871" s="14" t="s">
        <v>157</v>
      </c>
      <c r="AW3871" s="14" t="s">
        <v>30</v>
      </c>
      <c r="AX3871" s="14" t="s">
        <v>76</v>
      </c>
      <c r="AY3871" s="182" t="s">
        <v>150</v>
      </c>
    </row>
    <row r="3872" spans="2:51" s="14" customFormat="1" ht="11.25">
      <c r="B3872" s="181"/>
      <c r="D3872" s="174" t="s">
        <v>167</v>
      </c>
      <c r="E3872" s="182" t="s">
        <v>1</v>
      </c>
      <c r="F3872" s="183" t="s">
        <v>968</v>
      </c>
      <c r="H3872" s="184">
        <v>-2.1</v>
      </c>
      <c r="I3872" s="185"/>
      <c r="L3872" s="181"/>
      <c r="M3872" s="186"/>
      <c r="N3872" s="187"/>
      <c r="O3872" s="187"/>
      <c r="P3872" s="187"/>
      <c r="Q3872" s="187"/>
      <c r="R3872" s="187"/>
      <c r="S3872" s="187"/>
      <c r="T3872" s="188"/>
      <c r="AT3872" s="182" t="s">
        <v>167</v>
      </c>
      <c r="AU3872" s="182" t="s">
        <v>157</v>
      </c>
      <c r="AV3872" s="14" t="s">
        <v>157</v>
      </c>
      <c r="AW3872" s="14" t="s">
        <v>30</v>
      </c>
      <c r="AX3872" s="14" t="s">
        <v>76</v>
      </c>
      <c r="AY3872" s="182" t="s">
        <v>150</v>
      </c>
    </row>
    <row r="3873" spans="2:51" s="14" customFormat="1" ht="11.25">
      <c r="B3873" s="181"/>
      <c r="D3873" s="174" t="s">
        <v>167</v>
      </c>
      <c r="E3873" s="182" t="s">
        <v>1</v>
      </c>
      <c r="F3873" s="183" t="s">
        <v>969</v>
      </c>
      <c r="H3873" s="184">
        <v>0.88</v>
      </c>
      <c r="I3873" s="185"/>
      <c r="L3873" s="181"/>
      <c r="M3873" s="186"/>
      <c r="N3873" s="187"/>
      <c r="O3873" s="187"/>
      <c r="P3873" s="187"/>
      <c r="Q3873" s="187"/>
      <c r="R3873" s="187"/>
      <c r="S3873" s="187"/>
      <c r="T3873" s="188"/>
      <c r="AT3873" s="182" t="s">
        <v>167</v>
      </c>
      <c r="AU3873" s="182" t="s">
        <v>157</v>
      </c>
      <c r="AV3873" s="14" t="s">
        <v>157</v>
      </c>
      <c r="AW3873" s="14" t="s">
        <v>30</v>
      </c>
      <c r="AX3873" s="14" t="s">
        <v>76</v>
      </c>
      <c r="AY3873" s="182" t="s">
        <v>150</v>
      </c>
    </row>
    <row r="3874" spans="2:51" s="13" customFormat="1" ht="11.25">
      <c r="B3874" s="173"/>
      <c r="D3874" s="174" t="s">
        <v>167</v>
      </c>
      <c r="E3874" s="175" t="s">
        <v>1</v>
      </c>
      <c r="F3874" s="176" t="s">
        <v>994</v>
      </c>
      <c r="H3874" s="175" t="s">
        <v>1</v>
      </c>
      <c r="I3874" s="177"/>
      <c r="L3874" s="173"/>
      <c r="M3874" s="178"/>
      <c r="N3874" s="179"/>
      <c r="O3874" s="179"/>
      <c r="P3874" s="179"/>
      <c r="Q3874" s="179"/>
      <c r="R3874" s="179"/>
      <c r="S3874" s="179"/>
      <c r="T3874" s="180"/>
      <c r="AT3874" s="175" t="s">
        <v>167</v>
      </c>
      <c r="AU3874" s="175" t="s">
        <v>157</v>
      </c>
      <c r="AV3874" s="13" t="s">
        <v>81</v>
      </c>
      <c r="AW3874" s="13" t="s">
        <v>30</v>
      </c>
      <c r="AX3874" s="13" t="s">
        <v>76</v>
      </c>
      <c r="AY3874" s="175" t="s">
        <v>150</v>
      </c>
    </row>
    <row r="3875" spans="2:51" s="14" customFormat="1" ht="11.25">
      <c r="B3875" s="181"/>
      <c r="D3875" s="174" t="s">
        <v>167</v>
      </c>
      <c r="E3875" s="182" t="s">
        <v>1</v>
      </c>
      <c r="F3875" s="183" t="s">
        <v>995</v>
      </c>
      <c r="H3875" s="184">
        <v>35.475000000000001</v>
      </c>
      <c r="I3875" s="185"/>
      <c r="L3875" s="181"/>
      <c r="M3875" s="186"/>
      <c r="N3875" s="187"/>
      <c r="O3875" s="187"/>
      <c r="P3875" s="187"/>
      <c r="Q3875" s="187"/>
      <c r="R3875" s="187"/>
      <c r="S3875" s="187"/>
      <c r="T3875" s="188"/>
      <c r="AT3875" s="182" t="s">
        <v>167</v>
      </c>
      <c r="AU3875" s="182" t="s">
        <v>157</v>
      </c>
      <c r="AV3875" s="14" t="s">
        <v>157</v>
      </c>
      <c r="AW3875" s="14" t="s">
        <v>30</v>
      </c>
      <c r="AX3875" s="14" t="s">
        <v>76</v>
      </c>
      <c r="AY3875" s="182" t="s">
        <v>150</v>
      </c>
    </row>
    <row r="3876" spans="2:51" s="14" customFormat="1" ht="11.25">
      <c r="B3876" s="181"/>
      <c r="D3876" s="174" t="s">
        <v>167</v>
      </c>
      <c r="E3876" s="182" t="s">
        <v>1</v>
      </c>
      <c r="F3876" s="183" t="s">
        <v>717</v>
      </c>
      <c r="H3876" s="184">
        <v>-1.8</v>
      </c>
      <c r="I3876" s="185"/>
      <c r="L3876" s="181"/>
      <c r="M3876" s="186"/>
      <c r="N3876" s="187"/>
      <c r="O3876" s="187"/>
      <c r="P3876" s="187"/>
      <c r="Q3876" s="187"/>
      <c r="R3876" s="187"/>
      <c r="S3876" s="187"/>
      <c r="T3876" s="188"/>
      <c r="AT3876" s="182" t="s">
        <v>167</v>
      </c>
      <c r="AU3876" s="182" t="s">
        <v>157</v>
      </c>
      <c r="AV3876" s="14" t="s">
        <v>157</v>
      </c>
      <c r="AW3876" s="14" t="s">
        <v>30</v>
      </c>
      <c r="AX3876" s="14" t="s">
        <v>76</v>
      </c>
      <c r="AY3876" s="182" t="s">
        <v>150</v>
      </c>
    </row>
    <row r="3877" spans="2:51" s="14" customFormat="1" ht="11.25">
      <c r="B3877" s="181"/>
      <c r="D3877" s="174" t="s">
        <v>167</v>
      </c>
      <c r="E3877" s="182" t="s">
        <v>1</v>
      </c>
      <c r="F3877" s="183" t="s">
        <v>968</v>
      </c>
      <c r="H3877" s="184">
        <v>-2.1</v>
      </c>
      <c r="I3877" s="185"/>
      <c r="L3877" s="181"/>
      <c r="M3877" s="186"/>
      <c r="N3877" s="187"/>
      <c r="O3877" s="187"/>
      <c r="P3877" s="187"/>
      <c r="Q3877" s="187"/>
      <c r="R3877" s="187"/>
      <c r="S3877" s="187"/>
      <c r="T3877" s="188"/>
      <c r="AT3877" s="182" t="s">
        <v>167</v>
      </c>
      <c r="AU3877" s="182" t="s">
        <v>157</v>
      </c>
      <c r="AV3877" s="14" t="s">
        <v>157</v>
      </c>
      <c r="AW3877" s="14" t="s">
        <v>30</v>
      </c>
      <c r="AX3877" s="14" t="s">
        <v>76</v>
      </c>
      <c r="AY3877" s="182" t="s">
        <v>150</v>
      </c>
    </row>
    <row r="3878" spans="2:51" s="14" customFormat="1" ht="11.25">
      <c r="B3878" s="181"/>
      <c r="D3878" s="174" t="s">
        <v>167</v>
      </c>
      <c r="E3878" s="182" t="s">
        <v>1</v>
      </c>
      <c r="F3878" s="183" t="s">
        <v>969</v>
      </c>
      <c r="H3878" s="184">
        <v>0.88</v>
      </c>
      <c r="I3878" s="185"/>
      <c r="L3878" s="181"/>
      <c r="M3878" s="186"/>
      <c r="N3878" s="187"/>
      <c r="O3878" s="187"/>
      <c r="P3878" s="187"/>
      <c r="Q3878" s="187"/>
      <c r="R3878" s="187"/>
      <c r="S3878" s="187"/>
      <c r="T3878" s="188"/>
      <c r="AT3878" s="182" t="s">
        <v>167</v>
      </c>
      <c r="AU3878" s="182" t="s">
        <v>157</v>
      </c>
      <c r="AV3878" s="14" t="s">
        <v>157</v>
      </c>
      <c r="AW3878" s="14" t="s">
        <v>30</v>
      </c>
      <c r="AX3878" s="14" t="s">
        <v>76</v>
      </c>
      <c r="AY3878" s="182" t="s">
        <v>150</v>
      </c>
    </row>
    <row r="3879" spans="2:51" s="13" customFormat="1" ht="11.25">
      <c r="B3879" s="173"/>
      <c r="D3879" s="174" t="s">
        <v>167</v>
      </c>
      <c r="E3879" s="175" t="s">
        <v>1</v>
      </c>
      <c r="F3879" s="176" t="s">
        <v>996</v>
      </c>
      <c r="H3879" s="175" t="s">
        <v>1</v>
      </c>
      <c r="I3879" s="177"/>
      <c r="L3879" s="173"/>
      <c r="M3879" s="178"/>
      <c r="N3879" s="179"/>
      <c r="O3879" s="179"/>
      <c r="P3879" s="179"/>
      <c r="Q3879" s="179"/>
      <c r="R3879" s="179"/>
      <c r="S3879" s="179"/>
      <c r="T3879" s="180"/>
      <c r="AT3879" s="175" t="s">
        <v>167</v>
      </c>
      <c r="AU3879" s="175" t="s">
        <v>157</v>
      </c>
      <c r="AV3879" s="13" t="s">
        <v>81</v>
      </c>
      <c r="AW3879" s="13" t="s">
        <v>30</v>
      </c>
      <c r="AX3879" s="13" t="s">
        <v>76</v>
      </c>
      <c r="AY3879" s="175" t="s">
        <v>150</v>
      </c>
    </row>
    <row r="3880" spans="2:51" s="14" customFormat="1" ht="11.25">
      <c r="B3880" s="181"/>
      <c r="D3880" s="174" t="s">
        <v>167</v>
      </c>
      <c r="E3880" s="182" t="s">
        <v>1</v>
      </c>
      <c r="F3880" s="183" t="s">
        <v>995</v>
      </c>
      <c r="H3880" s="184">
        <v>35.475000000000001</v>
      </c>
      <c r="I3880" s="185"/>
      <c r="L3880" s="181"/>
      <c r="M3880" s="186"/>
      <c r="N3880" s="187"/>
      <c r="O3880" s="187"/>
      <c r="P3880" s="187"/>
      <c r="Q3880" s="187"/>
      <c r="R3880" s="187"/>
      <c r="S3880" s="187"/>
      <c r="T3880" s="188"/>
      <c r="AT3880" s="182" t="s">
        <v>167</v>
      </c>
      <c r="AU3880" s="182" t="s">
        <v>157</v>
      </c>
      <c r="AV3880" s="14" t="s">
        <v>157</v>
      </c>
      <c r="AW3880" s="14" t="s">
        <v>30</v>
      </c>
      <c r="AX3880" s="14" t="s">
        <v>76</v>
      </c>
      <c r="AY3880" s="182" t="s">
        <v>150</v>
      </c>
    </row>
    <row r="3881" spans="2:51" s="14" customFormat="1" ht="11.25">
      <c r="B3881" s="181"/>
      <c r="D3881" s="174" t="s">
        <v>167</v>
      </c>
      <c r="E3881" s="182" t="s">
        <v>1</v>
      </c>
      <c r="F3881" s="183" t="s">
        <v>717</v>
      </c>
      <c r="H3881" s="184">
        <v>-1.8</v>
      </c>
      <c r="I3881" s="185"/>
      <c r="L3881" s="181"/>
      <c r="M3881" s="186"/>
      <c r="N3881" s="187"/>
      <c r="O3881" s="187"/>
      <c r="P3881" s="187"/>
      <c r="Q3881" s="187"/>
      <c r="R3881" s="187"/>
      <c r="S3881" s="187"/>
      <c r="T3881" s="188"/>
      <c r="AT3881" s="182" t="s">
        <v>167</v>
      </c>
      <c r="AU3881" s="182" t="s">
        <v>157</v>
      </c>
      <c r="AV3881" s="14" t="s">
        <v>157</v>
      </c>
      <c r="AW3881" s="14" t="s">
        <v>30</v>
      </c>
      <c r="AX3881" s="14" t="s">
        <v>76</v>
      </c>
      <c r="AY3881" s="182" t="s">
        <v>150</v>
      </c>
    </row>
    <row r="3882" spans="2:51" s="14" customFormat="1" ht="11.25">
      <c r="B3882" s="181"/>
      <c r="D3882" s="174" t="s">
        <v>167</v>
      </c>
      <c r="E3882" s="182" t="s">
        <v>1</v>
      </c>
      <c r="F3882" s="183" t="s">
        <v>968</v>
      </c>
      <c r="H3882" s="184">
        <v>-2.1</v>
      </c>
      <c r="I3882" s="185"/>
      <c r="L3882" s="181"/>
      <c r="M3882" s="186"/>
      <c r="N3882" s="187"/>
      <c r="O3882" s="187"/>
      <c r="P3882" s="187"/>
      <c r="Q3882" s="187"/>
      <c r="R3882" s="187"/>
      <c r="S3882" s="187"/>
      <c r="T3882" s="188"/>
      <c r="AT3882" s="182" t="s">
        <v>167</v>
      </c>
      <c r="AU3882" s="182" t="s">
        <v>157</v>
      </c>
      <c r="AV3882" s="14" t="s">
        <v>157</v>
      </c>
      <c r="AW3882" s="14" t="s">
        <v>30</v>
      </c>
      <c r="AX3882" s="14" t="s">
        <v>76</v>
      </c>
      <c r="AY3882" s="182" t="s">
        <v>150</v>
      </c>
    </row>
    <row r="3883" spans="2:51" s="14" customFormat="1" ht="11.25">
      <c r="B3883" s="181"/>
      <c r="D3883" s="174" t="s">
        <v>167</v>
      </c>
      <c r="E3883" s="182" t="s">
        <v>1</v>
      </c>
      <c r="F3883" s="183" t="s">
        <v>969</v>
      </c>
      <c r="H3883" s="184">
        <v>0.88</v>
      </c>
      <c r="I3883" s="185"/>
      <c r="L3883" s="181"/>
      <c r="M3883" s="186"/>
      <c r="N3883" s="187"/>
      <c r="O3883" s="187"/>
      <c r="P3883" s="187"/>
      <c r="Q3883" s="187"/>
      <c r="R3883" s="187"/>
      <c r="S3883" s="187"/>
      <c r="T3883" s="188"/>
      <c r="AT3883" s="182" t="s">
        <v>167</v>
      </c>
      <c r="AU3883" s="182" t="s">
        <v>157</v>
      </c>
      <c r="AV3883" s="14" t="s">
        <v>157</v>
      </c>
      <c r="AW3883" s="14" t="s">
        <v>30</v>
      </c>
      <c r="AX3883" s="14" t="s">
        <v>76</v>
      </c>
      <c r="AY3883" s="182" t="s">
        <v>150</v>
      </c>
    </row>
    <row r="3884" spans="2:51" s="13" customFormat="1" ht="11.25">
      <c r="B3884" s="173"/>
      <c r="D3884" s="174" t="s">
        <v>167</v>
      </c>
      <c r="E3884" s="175" t="s">
        <v>1</v>
      </c>
      <c r="F3884" s="176" t="s">
        <v>997</v>
      </c>
      <c r="H3884" s="175" t="s">
        <v>1</v>
      </c>
      <c r="I3884" s="177"/>
      <c r="L3884" s="173"/>
      <c r="M3884" s="178"/>
      <c r="N3884" s="179"/>
      <c r="O3884" s="179"/>
      <c r="P3884" s="179"/>
      <c r="Q3884" s="179"/>
      <c r="R3884" s="179"/>
      <c r="S3884" s="179"/>
      <c r="T3884" s="180"/>
      <c r="AT3884" s="175" t="s">
        <v>167</v>
      </c>
      <c r="AU3884" s="175" t="s">
        <v>157</v>
      </c>
      <c r="AV3884" s="13" t="s">
        <v>81</v>
      </c>
      <c r="AW3884" s="13" t="s">
        <v>30</v>
      </c>
      <c r="AX3884" s="13" t="s">
        <v>76</v>
      </c>
      <c r="AY3884" s="175" t="s">
        <v>150</v>
      </c>
    </row>
    <row r="3885" spans="2:51" s="14" customFormat="1" ht="11.25">
      <c r="B3885" s="181"/>
      <c r="D3885" s="174" t="s">
        <v>167</v>
      </c>
      <c r="E3885" s="182" t="s">
        <v>1</v>
      </c>
      <c r="F3885" s="183" t="s">
        <v>995</v>
      </c>
      <c r="H3885" s="184">
        <v>35.475000000000001</v>
      </c>
      <c r="I3885" s="185"/>
      <c r="L3885" s="181"/>
      <c r="M3885" s="186"/>
      <c r="N3885" s="187"/>
      <c r="O3885" s="187"/>
      <c r="P3885" s="187"/>
      <c r="Q3885" s="187"/>
      <c r="R3885" s="187"/>
      <c r="S3885" s="187"/>
      <c r="T3885" s="188"/>
      <c r="AT3885" s="182" t="s">
        <v>167</v>
      </c>
      <c r="AU3885" s="182" t="s">
        <v>157</v>
      </c>
      <c r="AV3885" s="14" t="s">
        <v>157</v>
      </c>
      <c r="AW3885" s="14" t="s">
        <v>30</v>
      </c>
      <c r="AX3885" s="14" t="s">
        <v>76</v>
      </c>
      <c r="AY3885" s="182" t="s">
        <v>150</v>
      </c>
    </row>
    <row r="3886" spans="2:51" s="14" customFormat="1" ht="11.25">
      <c r="B3886" s="181"/>
      <c r="D3886" s="174" t="s">
        <v>167</v>
      </c>
      <c r="E3886" s="182" t="s">
        <v>1</v>
      </c>
      <c r="F3886" s="183" t="s">
        <v>717</v>
      </c>
      <c r="H3886" s="184">
        <v>-1.8</v>
      </c>
      <c r="I3886" s="185"/>
      <c r="L3886" s="181"/>
      <c r="M3886" s="186"/>
      <c r="N3886" s="187"/>
      <c r="O3886" s="187"/>
      <c r="P3886" s="187"/>
      <c r="Q3886" s="187"/>
      <c r="R3886" s="187"/>
      <c r="S3886" s="187"/>
      <c r="T3886" s="188"/>
      <c r="AT3886" s="182" t="s">
        <v>167</v>
      </c>
      <c r="AU3886" s="182" t="s">
        <v>157</v>
      </c>
      <c r="AV3886" s="14" t="s">
        <v>157</v>
      </c>
      <c r="AW3886" s="14" t="s">
        <v>30</v>
      </c>
      <c r="AX3886" s="14" t="s">
        <v>76</v>
      </c>
      <c r="AY3886" s="182" t="s">
        <v>150</v>
      </c>
    </row>
    <row r="3887" spans="2:51" s="14" customFormat="1" ht="11.25">
      <c r="B3887" s="181"/>
      <c r="D3887" s="174" t="s">
        <v>167</v>
      </c>
      <c r="E3887" s="182" t="s">
        <v>1</v>
      </c>
      <c r="F3887" s="183" t="s">
        <v>968</v>
      </c>
      <c r="H3887" s="184">
        <v>-2.1</v>
      </c>
      <c r="I3887" s="185"/>
      <c r="L3887" s="181"/>
      <c r="M3887" s="186"/>
      <c r="N3887" s="187"/>
      <c r="O3887" s="187"/>
      <c r="P3887" s="187"/>
      <c r="Q3887" s="187"/>
      <c r="R3887" s="187"/>
      <c r="S3887" s="187"/>
      <c r="T3887" s="188"/>
      <c r="AT3887" s="182" t="s">
        <v>167</v>
      </c>
      <c r="AU3887" s="182" t="s">
        <v>157</v>
      </c>
      <c r="AV3887" s="14" t="s">
        <v>157</v>
      </c>
      <c r="AW3887" s="14" t="s">
        <v>30</v>
      </c>
      <c r="AX3887" s="14" t="s">
        <v>76</v>
      </c>
      <c r="AY3887" s="182" t="s">
        <v>150</v>
      </c>
    </row>
    <row r="3888" spans="2:51" s="14" customFormat="1" ht="11.25">
      <c r="B3888" s="181"/>
      <c r="D3888" s="174" t="s">
        <v>167</v>
      </c>
      <c r="E3888" s="182" t="s">
        <v>1</v>
      </c>
      <c r="F3888" s="183" t="s">
        <v>969</v>
      </c>
      <c r="H3888" s="184">
        <v>0.88</v>
      </c>
      <c r="I3888" s="185"/>
      <c r="L3888" s="181"/>
      <c r="M3888" s="186"/>
      <c r="N3888" s="187"/>
      <c r="O3888" s="187"/>
      <c r="P3888" s="187"/>
      <c r="Q3888" s="187"/>
      <c r="R3888" s="187"/>
      <c r="S3888" s="187"/>
      <c r="T3888" s="188"/>
      <c r="AT3888" s="182" t="s">
        <v>167</v>
      </c>
      <c r="AU3888" s="182" t="s">
        <v>157</v>
      </c>
      <c r="AV3888" s="14" t="s">
        <v>157</v>
      </c>
      <c r="AW3888" s="14" t="s">
        <v>30</v>
      </c>
      <c r="AX3888" s="14" t="s">
        <v>76</v>
      </c>
      <c r="AY3888" s="182" t="s">
        <v>150</v>
      </c>
    </row>
    <row r="3889" spans="2:51" s="13" customFormat="1" ht="11.25">
      <c r="B3889" s="173"/>
      <c r="D3889" s="174" t="s">
        <v>167</v>
      </c>
      <c r="E3889" s="175" t="s">
        <v>1</v>
      </c>
      <c r="F3889" s="176" t="s">
        <v>998</v>
      </c>
      <c r="H3889" s="175" t="s">
        <v>1</v>
      </c>
      <c r="I3889" s="177"/>
      <c r="L3889" s="173"/>
      <c r="M3889" s="178"/>
      <c r="N3889" s="179"/>
      <c r="O3889" s="179"/>
      <c r="P3889" s="179"/>
      <c r="Q3889" s="179"/>
      <c r="R3889" s="179"/>
      <c r="S3889" s="179"/>
      <c r="T3889" s="180"/>
      <c r="AT3889" s="175" t="s">
        <v>167</v>
      </c>
      <c r="AU3889" s="175" t="s">
        <v>157</v>
      </c>
      <c r="AV3889" s="13" t="s">
        <v>81</v>
      </c>
      <c r="AW3889" s="13" t="s">
        <v>30</v>
      </c>
      <c r="AX3889" s="13" t="s">
        <v>76</v>
      </c>
      <c r="AY3889" s="175" t="s">
        <v>150</v>
      </c>
    </row>
    <row r="3890" spans="2:51" s="14" customFormat="1" ht="11.25">
      <c r="B3890" s="181"/>
      <c r="D3890" s="174" t="s">
        <v>167</v>
      </c>
      <c r="E3890" s="182" t="s">
        <v>1</v>
      </c>
      <c r="F3890" s="183" t="s">
        <v>995</v>
      </c>
      <c r="H3890" s="184">
        <v>35.475000000000001</v>
      </c>
      <c r="I3890" s="185"/>
      <c r="L3890" s="181"/>
      <c r="M3890" s="186"/>
      <c r="N3890" s="187"/>
      <c r="O3890" s="187"/>
      <c r="P3890" s="187"/>
      <c r="Q3890" s="187"/>
      <c r="R3890" s="187"/>
      <c r="S3890" s="187"/>
      <c r="T3890" s="188"/>
      <c r="AT3890" s="182" t="s">
        <v>167</v>
      </c>
      <c r="AU3890" s="182" t="s">
        <v>157</v>
      </c>
      <c r="AV3890" s="14" t="s">
        <v>157</v>
      </c>
      <c r="AW3890" s="14" t="s">
        <v>30</v>
      </c>
      <c r="AX3890" s="14" t="s">
        <v>76</v>
      </c>
      <c r="AY3890" s="182" t="s">
        <v>150</v>
      </c>
    </row>
    <row r="3891" spans="2:51" s="14" customFormat="1" ht="11.25">
      <c r="B3891" s="181"/>
      <c r="D3891" s="174" t="s">
        <v>167</v>
      </c>
      <c r="E3891" s="182" t="s">
        <v>1</v>
      </c>
      <c r="F3891" s="183" t="s">
        <v>717</v>
      </c>
      <c r="H3891" s="184">
        <v>-1.8</v>
      </c>
      <c r="I3891" s="185"/>
      <c r="L3891" s="181"/>
      <c r="M3891" s="186"/>
      <c r="N3891" s="187"/>
      <c r="O3891" s="187"/>
      <c r="P3891" s="187"/>
      <c r="Q3891" s="187"/>
      <c r="R3891" s="187"/>
      <c r="S3891" s="187"/>
      <c r="T3891" s="188"/>
      <c r="AT3891" s="182" t="s">
        <v>167</v>
      </c>
      <c r="AU3891" s="182" t="s">
        <v>157</v>
      </c>
      <c r="AV3891" s="14" t="s">
        <v>157</v>
      </c>
      <c r="AW3891" s="14" t="s">
        <v>30</v>
      </c>
      <c r="AX3891" s="14" t="s">
        <v>76</v>
      </c>
      <c r="AY3891" s="182" t="s">
        <v>150</v>
      </c>
    </row>
    <row r="3892" spans="2:51" s="14" customFormat="1" ht="11.25">
      <c r="B3892" s="181"/>
      <c r="D3892" s="174" t="s">
        <v>167</v>
      </c>
      <c r="E3892" s="182" t="s">
        <v>1</v>
      </c>
      <c r="F3892" s="183" t="s">
        <v>968</v>
      </c>
      <c r="H3892" s="184">
        <v>-2.1</v>
      </c>
      <c r="I3892" s="185"/>
      <c r="L3892" s="181"/>
      <c r="M3892" s="186"/>
      <c r="N3892" s="187"/>
      <c r="O3892" s="187"/>
      <c r="P3892" s="187"/>
      <c r="Q3892" s="187"/>
      <c r="R3892" s="187"/>
      <c r="S3892" s="187"/>
      <c r="T3892" s="188"/>
      <c r="AT3892" s="182" t="s">
        <v>167</v>
      </c>
      <c r="AU3892" s="182" t="s">
        <v>157</v>
      </c>
      <c r="AV3892" s="14" t="s">
        <v>157</v>
      </c>
      <c r="AW3892" s="14" t="s">
        <v>30</v>
      </c>
      <c r="AX3892" s="14" t="s">
        <v>76</v>
      </c>
      <c r="AY3892" s="182" t="s">
        <v>150</v>
      </c>
    </row>
    <row r="3893" spans="2:51" s="14" customFormat="1" ht="11.25">
      <c r="B3893" s="181"/>
      <c r="D3893" s="174" t="s">
        <v>167</v>
      </c>
      <c r="E3893" s="182" t="s">
        <v>1</v>
      </c>
      <c r="F3893" s="183" t="s">
        <v>969</v>
      </c>
      <c r="H3893" s="184">
        <v>0.88</v>
      </c>
      <c r="I3893" s="185"/>
      <c r="L3893" s="181"/>
      <c r="M3893" s="186"/>
      <c r="N3893" s="187"/>
      <c r="O3893" s="187"/>
      <c r="P3893" s="187"/>
      <c r="Q3893" s="187"/>
      <c r="R3893" s="187"/>
      <c r="S3893" s="187"/>
      <c r="T3893" s="188"/>
      <c r="AT3893" s="182" t="s">
        <v>167</v>
      </c>
      <c r="AU3893" s="182" t="s">
        <v>157</v>
      </c>
      <c r="AV3893" s="14" t="s">
        <v>157</v>
      </c>
      <c r="AW3893" s="14" t="s">
        <v>30</v>
      </c>
      <c r="AX3893" s="14" t="s">
        <v>76</v>
      </c>
      <c r="AY3893" s="182" t="s">
        <v>150</v>
      </c>
    </row>
    <row r="3894" spans="2:51" s="13" customFormat="1" ht="11.25">
      <c r="B3894" s="173"/>
      <c r="D3894" s="174" t="s">
        <v>167</v>
      </c>
      <c r="E3894" s="175" t="s">
        <v>1</v>
      </c>
      <c r="F3894" s="176" t="s">
        <v>999</v>
      </c>
      <c r="H3894" s="175" t="s">
        <v>1</v>
      </c>
      <c r="I3894" s="177"/>
      <c r="L3894" s="173"/>
      <c r="M3894" s="178"/>
      <c r="N3894" s="179"/>
      <c r="O3894" s="179"/>
      <c r="P3894" s="179"/>
      <c r="Q3894" s="179"/>
      <c r="R3894" s="179"/>
      <c r="S3894" s="179"/>
      <c r="T3894" s="180"/>
      <c r="AT3894" s="175" t="s">
        <v>167</v>
      </c>
      <c r="AU3894" s="175" t="s">
        <v>157</v>
      </c>
      <c r="AV3894" s="13" t="s">
        <v>81</v>
      </c>
      <c r="AW3894" s="13" t="s">
        <v>30</v>
      </c>
      <c r="AX3894" s="13" t="s">
        <v>76</v>
      </c>
      <c r="AY3894" s="175" t="s">
        <v>150</v>
      </c>
    </row>
    <row r="3895" spans="2:51" s="14" customFormat="1" ht="11.25">
      <c r="B3895" s="181"/>
      <c r="D3895" s="174" t="s">
        <v>167</v>
      </c>
      <c r="E3895" s="182" t="s">
        <v>1</v>
      </c>
      <c r="F3895" s="183" t="s">
        <v>995</v>
      </c>
      <c r="H3895" s="184">
        <v>35.475000000000001</v>
      </c>
      <c r="I3895" s="185"/>
      <c r="L3895" s="181"/>
      <c r="M3895" s="186"/>
      <c r="N3895" s="187"/>
      <c r="O3895" s="187"/>
      <c r="P3895" s="187"/>
      <c r="Q3895" s="187"/>
      <c r="R3895" s="187"/>
      <c r="S3895" s="187"/>
      <c r="T3895" s="188"/>
      <c r="AT3895" s="182" t="s">
        <v>167</v>
      </c>
      <c r="AU3895" s="182" t="s">
        <v>157</v>
      </c>
      <c r="AV3895" s="14" t="s">
        <v>157</v>
      </c>
      <c r="AW3895" s="14" t="s">
        <v>30</v>
      </c>
      <c r="AX3895" s="14" t="s">
        <v>76</v>
      </c>
      <c r="AY3895" s="182" t="s">
        <v>150</v>
      </c>
    </row>
    <row r="3896" spans="2:51" s="14" customFormat="1" ht="11.25">
      <c r="B3896" s="181"/>
      <c r="D3896" s="174" t="s">
        <v>167</v>
      </c>
      <c r="E3896" s="182" t="s">
        <v>1</v>
      </c>
      <c r="F3896" s="183" t="s">
        <v>717</v>
      </c>
      <c r="H3896" s="184">
        <v>-1.8</v>
      </c>
      <c r="I3896" s="185"/>
      <c r="L3896" s="181"/>
      <c r="M3896" s="186"/>
      <c r="N3896" s="187"/>
      <c r="O3896" s="187"/>
      <c r="P3896" s="187"/>
      <c r="Q3896" s="187"/>
      <c r="R3896" s="187"/>
      <c r="S3896" s="187"/>
      <c r="T3896" s="188"/>
      <c r="AT3896" s="182" t="s">
        <v>167</v>
      </c>
      <c r="AU3896" s="182" t="s">
        <v>157</v>
      </c>
      <c r="AV3896" s="14" t="s">
        <v>157</v>
      </c>
      <c r="AW3896" s="14" t="s">
        <v>30</v>
      </c>
      <c r="AX3896" s="14" t="s">
        <v>76</v>
      </c>
      <c r="AY3896" s="182" t="s">
        <v>150</v>
      </c>
    </row>
    <row r="3897" spans="2:51" s="14" customFormat="1" ht="11.25">
      <c r="B3897" s="181"/>
      <c r="D3897" s="174" t="s">
        <v>167</v>
      </c>
      <c r="E3897" s="182" t="s">
        <v>1</v>
      </c>
      <c r="F3897" s="183" t="s">
        <v>968</v>
      </c>
      <c r="H3897" s="184">
        <v>-2.1</v>
      </c>
      <c r="I3897" s="185"/>
      <c r="L3897" s="181"/>
      <c r="M3897" s="186"/>
      <c r="N3897" s="187"/>
      <c r="O3897" s="187"/>
      <c r="P3897" s="187"/>
      <c r="Q3897" s="187"/>
      <c r="R3897" s="187"/>
      <c r="S3897" s="187"/>
      <c r="T3897" s="188"/>
      <c r="AT3897" s="182" t="s">
        <v>167</v>
      </c>
      <c r="AU3897" s="182" t="s">
        <v>157</v>
      </c>
      <c r="AV3897" s="14" t="s">
        <v>157</v>
      </c>
      <c r="AW3897" s="14" t="s">
        <v>30</v>
      </c>
      <c r="AX3897" s="14" t="s">
        <v>76</v>
      </c>
      <c r="AY3897" s="182" t="s">
        <v>150</v>
      </c>
    </row>
    <row r="3898" spans="2:51" s="14" customFormat="1" ht="11.25">
      <c r="B3898" s="181"/>
      <c r="D3898" s="174" t="s">
        <v>167</v>
      </c>
      <c r="E3898" s="182" t="s">
        <v>1</v>
      </c>
      <c r="F3898" s="183" t="s">
        <v>969</v>
      </c>
      <c r="H3898" s="184">
        <v>0.88</v>
      </c>
      <c r="I3898" s="185"/>
      <c r="L3898" s="181"/>
      <c r="M3898" s="186"/>
      <c r="N3898" s="187"/>
      <c r="O3898" s="187"/>
      <c r="P3898" s="187"/>
      <c r="Q3898" s="187"/>
      <c r="R3898" s="187"/>
      <c r="S3898" s="187"/>
      <c r="T3898" s="188"/>
      <c r="AT3898" s="182" t="s">
        <v>167</v>
      </c>
      <c r="AU3898" s="182" t="s">
        <v>157</v>
      </c>
      <c r="AV3898" s="14" t="s">
        <v>157</v>
      </c>
      <c r="AW3898" s="14" t="s">
        <v>30</v>
      </c>
      <c r="AX3898" s="14" t="s">
        <v>76</v>
      </c>
      <c r="AY3898" s="182" t="s">
        <v>150</v>
      </c>
    </row>
    <row r="3899" spans="2:51" s="13" customFormat="1" ht="11.25">
      <c r="B3899" s="173"/>
      <c r="D3899" s="174" t="s">
        <v>167</v>
      </c>
      <c r="E3899" s="175" t="s">
        <v>1</v>
      </c>
      <c r="F3899" s="176" t="s">
        <v>1000</v>
      </c>
      <c r="H3899" s="175" t="s">
        <v>1</v>
      </c>
      <c r="I3899" s="177"/>
      <c r="L3899" s="173"/>
      <c r="M3899" s="178"/>
      <c r="N3899" s="179"/>
      <c r="O3899" s="179"/>
      <c r="P3899" s="179"/>
      <c r="Q3899" s="179"/>
      <c r="R3899" s="179"/>
      <c r="S3899" s="179"/>
      <c r="T3899" s="180"/>
      <c r="AT3899" s="175" t="s">
        <v>167</v>
      </c>
      <c r="AU3899" s="175" t="s">
        <v>157</v>
      </c>
      <c r="AV3899" s="13" t="s">
        <v>81</v>
      </c>
      <c r="AW3899" s="13" t="s">
        <v>30</v>
      </c>
      <c r="AX3899" s="13" t="s">
        <v>76</v>
      </c>
      <c r="AY3899" s="175" t="s">
        <v>150</v>
      </c>
    </row>
    <row r="3900" spans="2:51" s="14" customFormat="1" ht="11.25">
      <c r="B3900" s="181"/>
      <c r="D3900" s="174" t="s">
        <v>167</v>
      </c>
      <c r="E3900" s="182" t="s">
        <v>1</v>
      </c>
      <c r="F3900" s="183" t="s">
        <v>995</v>
      </c>
      <c r="H3900" s="184">
        <v>35.475000000000001</v>
      </c>
      <c r="I3900" s="185"/>
      <c r="L3900" s="181"/>
      <c r="M3900" s="186"/>
      <c r="N3900" s="187"/>
      <c r="O3900" s="187"/>
      <c r="P3900" s="187"/>
      <c r="Q3900" s="187"/>
      <c r="R3900" s="187"/>
      <c r="S3900" s="187"/>
      <c r="T3900" s="188"/>
      <c r="AT3900" s="182" t="s">
        <v>167</v>
      </c>
      <c r="AU3900" s="182" t="s">
        <v>157</v>
      </c>
      <c r="AV3900" s="14" t="s">
        <v>157</v>
      </c>
      <c r="AW3900" s="14" t="s">
        <v>30</v>
      </c>
      <c r="AX3900" s="14" t="s">
        <v>76</v>
      </c>
      <c r="AY3900" s="182" t="s">
        <v>150</v>
      </c>
    </row>
    <row r="3901" spans="2:51" s="14" customFormat="1" ht="11.25">
      <c r="B3901" s="181"/>
      <c r="D3901" s="174" t="s">
        <v>167</v>
      </c>
      <c r="E3901" s="182" t="s">
        <v>1</v>
      </c>
      <c r="F3901" s="183" t="s">
        <v>717</v>
      </c>
      <c r="H3901" s="184">
        <v>-1.8</v>
      </c>
      <c r="I3901" s="185"/>
      <c r="L3901" s="181"/>
      <c r="M3901" s="186"/>
      <c r="N3901" s="187"/>
      <c r="O3901" s="187"/>
      <c r="P3901" s="187"/>
      <c r="Q3901" s="187"/>
      <c r="R3901" s="187"/>
      <c r="S3901" s="187"/>
      <c r="T3901" s="188"/>
      <c r="AT3901" s="182" t="s">
        <v>167</v>
      </c>
      <c r="AU3901" s="182" t="s">
        <v>157</v>
      </c>
      <c r="AV3901" s="14" t="s">
        <v>157</v>
      </c>
      <c r="AW3901" s="14" t="s">
        <v>30</v>
      </c>
      <c r="AX3901" s="14" t="s">
        <v>76</v>
      </c>
      <c r="AY3901" s="182" t="s">
        <v>150</v>
      </c>
    </row>
    <row r="3902" spans="2:51" s="14" customFormat="1" ht="11.25">
      <c r="B3902" s="181"/>
      <c r="D3902" s="174" t="s">
        <v>167</v>
      </c>
      <c r="E3902" s="182" t="s">
        <v>1</v>
      </c>
      <c r="F3902" s="183" t="s">
        <v>968</v>
      </c>
      <c r="H3902" s="184">
        <v>-2.1</v>
      </c>
      <c r="I3902" s="185"/>
      <c r="L3902" s="181"/>
      <c r="M3902" s="186"/>
      <c r="N3902" s="187"/>
      <c r="O3902" s="187"/>
      <c r="P3902" s="187"/>
      <c r="Q3902" s="187"/>
      <c r="R3902" s="187"/>
      <c r="S3902" s="187"/>
      <c r="T3902" s="188"/>
      <c r="AT3902" s="182" t="s">
        <v>167</v>
      </c>
      <c r="AU3902" s="182" t="s">
        <v>157</v>
      </c>
      <c r="AV3902" s="14" t="s">
        <v>157</v>
      </c>
      <c r="AW3902" s="14" t="s">
        <v>30</v>
      </c>
      <c r="AX3902" s="14" t="s">
        <v>76</v>
      </c>
      <c r="AY3902" s="182" t="s">
        <v>150</v>
      </c>
    </row>
    <row r="3903" spans="2:51" s="14" customFormat="1" ht="11.25">
      <c r="B3903" s="181"/>
      <c r="D3903" s="174" t="s">
        <v>167</v>
      </c>
      <c r="E3903" s="182" t="s">
        <v>1</v>
      </c>
      <c r="F3903" s="183" t="s">
        <v>969</v>
      </c>
      <c r="H3903" s="184">
        <v>0.88</v>
      </c>
      <c r="I3903" s="185"/>
      <c r="L3903" s="181"/>
      <c r="M3903" s="186"/>
      <c r="N3903" s="187"/>
      <c r="O3903" s="187"/>
      <c r="P3903" s="187"/>
      <c r="Q3903" s="187"/>
      <c r="R3903" s="187"/>
      <c r="S3903" s="187"/>
      <c r="T3903" s="188"/>
      <c r="AT3903" s="182" t="s">
        <v>167</v>
      </c>
      <c r="AU3903" s="182" t="s">
        <v>157</v>
      </c>
      <c r="AV3903" s="14" t="s">
        <v>157</v>
      </c>
      <c r="AW3903" s="14" t="s">
        <v>30</v>
      </c>
      <c r="AX3903" s="14" t="s">
        <v>76</v>
      </c>
      <c r="AY3903" s="182" t="s">
        <v>150</v>
      </c>
    </row>
    <row r="3904" spans="2:51" s="13" customFormat="1" ht="11.25">
      <c r="B3904" s="173"/>
      <c r="D3904" s="174" t="s">
        <v>167</v>
      </c>
      <c r="E3904" s="175" t="s">
        <v>1</v>
      </c>
      <c r="F3904" s="176" t="s">
        <v>1001</v>
      </c>
      <c r="H3904" s="175" t="s">
        <v>1</v>
      </c>
      <c r="I3904" s="177"/>
      <c r="L3904" s="173"/>
      <c r="M3904" s="178"/>
      <c r="N3904" s="179"/>
      <c r="O3904" s="179"/>
      <c r="P3904" s="179"/>
      <c r="Q3904" s="179"/>
      <c r="R3904" s="179"/>
      <c r="S3904" s="179"/>
      <c r="T3904" s="180"/>
      <c r="AT3904" s="175" t="s">
        <v>167</v>
      </c>
      <c r="AU3904" s="175" t="s">
        <v>157</v>
      </c>
      <c r="AV3904" s="13" t="s">
        <v>81</v>
      </c>
      <c r="AW3904" s="13" t="s">
        <v>30</v>
      </c>
      <c r="AX3904" s="13" t="s">
        <v>76</v>
      </c>
      <c r="AY3904" s="175" t="s">
        <v>150</v>
      </c>
    </row>
    <row r="3905" spans="2:51" s="14" customFormat="1" ht="11.25">
      <c r="B3905" s="181"/>
      <c r="D3905" s="174" t="s">
        <v>167</v>
      </c>
      <c r="E3905" s="182" t="s">
        <v>1</v>
      </c>
      <c r="F3905" s="183" t="s">
        <v>1002</v>
      </c>
      <c r="H3905" s="184">
        <v>29.425000000000001</v>
      </c>
      <c r="I3905" s="185"/>
      <c r="L3905" s="181"/>
      <c r="M3905" s="186"/>
      <c r="N3905" s="187"/>
      <c r="O3905" s="187"/>
      <c r="P3905" s="187"/>
      <c r="Q3905" s="187"/>
      <c r="R3905" s="187"/>
      <c r="S3905" s="187"/>
      <c r="T3905" s="188"/>
      <c r="AT3905" s="182" t="s">
        <v>167</v>
      </c>
      <c r="AU3905" s="182" t="s">
        <v>157</v>
      </c>
      <c r="AV3905" s="14" t="s">
        <v>157</v>
      </c>
      <c r="AW3905" s="14" t="s">
        <v>30</v>
      </c>
      <c r="AX3905" s="14" t="s">
        <v>76</v>
      </c>
      <c r="AY3905" s="182" t="s">
        <v>150</v>
      </c>
    </row>
    <row r="3906" spans="2:51" s="14" customFormat="1" ht="11.25">
      <c r="B3906" s="181"/>
      <c r="D3906" s="174" t="s">
        <v>167</v>
      </c>
      <c r="E3906" s="182" t="s">
        <v>1</v>
      </c>
      <c r="F3906" s="183" t="s">
        <v>1003</v>
      </c>
      <c r="H3906" s="184">
        <v>-2.58</v>
      </c>
      <c r="I3906" s="185"/>
      <c r="L3906" s="181"/>
      <c r="M3906" s="186"/>
      <c r="N3906" s="187"/>
      <c r="O3906" s="187"/>
      <c r="P3906" s="187"/>
      <c r="Q3906" s="187"/>
      <c r="R3906" s="187"/>
      <c r="S3906" s="187"/>
      <c r="T3906" s="188"/>
      <c r="AT3906" s="182" t="s">
        <v>167</v>
      </c>
      <c r="AU3906" s="182" t="s">
        <v>157</v>
      </c>
      <c r="AV3906" s="14" t="s">
        <v>157</v>
      </c>
      <c r="AW3906" s="14" t="s">
        <v>30</v>
      </c>
      <c r="AX3906" s="14" t="s">
        <v>76</v>
      </c>
      <c r="AY3906" s="182" t="s">
        <v>150</v>
      </c>
    </row>
    <row r="3907" spans="2:51" s="13" customFormat="1" ht="11.25">
      <c r="B3907" s="173"/>
      <c r="D3907" s="174" t="s">
        <v>167</v>
      </c>
      <c r="E3907" s="175" t="s">
        <v>1</v>
      </c>
      <c r="F3907" s="176" t="s">
        <v>1004</v>
      </c>
      <c r="H3907" s="175" t="s">
        <v>1</v>
      </c>
      <c r="I3907" s="177"/>
      <c r="L3907" s="173"/>
      <c r="M3907" s="178"/>
      <c r="N3907" s="179"/>
      <c r="O3907" s="179"/>
      <c r="P3907" s="179"/>
      <c r="Q3907" s="179"/>
      <c r="R3907" s="179"/>
      <c r="S3907" s="179"/>
      <c r="T3907" s="180"/>
      <c r="AT3907" s="175" t="s">
        <v>167</v>
      </c>
      <c r="AU3907" s="175" t="s">
        <v>157</v>
      </c>
      <c r="AV3907" s="13" t="s">
        <v>81</v>
      </c>
      <c r="AW3907" s="13" t="s">
        <v>30</v>
      </c>
      <c r="AX3907" s="13" t="s">
        <v>76</v>
      </c>
      <c r="AY3907" s="175" t="s">
        <v>150</v>
      </c>
    </row>
    <row r="3908" spans="2:51" s="14" customFormat="1" ht="11.25">
      <c r="B3908" s="181"/>
      <c r="D3908" s="174" t="s">
        <v>167</v>
      </c>
      <c r="E3908" s="182" t="s">
        <v>1</v>
      </c>
      <c r="F3908" s="183" t="s">
        <v>1005</v>
      </c>
      <c r="H3908" s="184">
        <v>38.94</v>
      </c>
      <c r="I3908" s="185"/>
      <c r="L3908" s="181"/>
      <c r="M3908" s="186"/>
      <c r="N3908" s="187"/>
      <c r="O3908" s="187"/>
      <c r="P3908" s="187"/>
      <c r="Q3908" s="187"/>
      <c r="R3908" s="187"/>
      <c r="S3908" s="187"/>
      <c r="T3908" s="188"/>
      <c r="AT3908" s="182" t="s">
        <v>167</v>
      </c>
      <c r="AU3908" s="182" t="s">
        <v>157</v>
      </c>
      <c r="AV3908" s="14" t="s">
        <v>157</v>
      </c>
      <c r="AW3908" s="14" t="s">
        <v>30</v>
      </c>
      <c r="AX3908" s="14" t="s">
        <v>76</v>
      </c>
      <c r="AY3908" s="182" t="s">
        <v>150</v>
      </c>
    </row>
    <row r="3909" spans="2:51" s="14" customFormat="1" ht="11.25">
      <c r="B3909" s="181"/>
      <c r="D3909" s="174" t="s">
        <v>167</v>
      </c>
      <c r="E3909" s="182" t="s">
        <v>1</v>
      </c>
      <c r="F3909" s="183" t="s">
        <v>794</v>
      </c>
      <c r="H3909" s="184">
        <v>-3.6</v>
      </c>
      <c r="I3909" s="185"/>
      <c r="L3909" s="181"/>
      <c r="M3909" s="186"/>
      <c r="N3909" s="187"/>
      <c r="O3909" s="187"/>
      <c r="P3909" s="187"/>
      <c r="Q3909" s="187"/>
      <c r="R3909" s="187"/>
      <c r="S3909" s="187"/>
      <c r="T3909" s="188"/>
      <c r="AT3909" s="182" t="s">
        <v>167</v>
      </c>
      <c r="AU3909" s="182" t="s">
        <v>157</v>
      </c>
      <c r="AV3909" s="14" t="s">
        <v>157</v>
      </c>
      <c r="AW3909" s="14" t="s">
        <v>30</v>
      </c>
      <c r="AX3909" s="14" t="s">
        <v>76</v>
      </c>
      <c r="AY3909" s="182" t="s">
        <v>150</v>
      </c>
    </row>
    <row r="3910" spans="2:51" s="13" customFormat="1" ht="11.25">
      <c r="B3910" s="173"/>
      <c r="D3910" s="174" t="s">
        <v>167</v>
      </c>
      <c r="E3910" s="175" t="s">
        <v>1</v>
      </c>
      <c r="F3910" s="176" t="s">
        <v>1006</v>
      </c>
      <c r="H3910" s="175" t="s">
        <v>1</v>
      </c>
      <c r="I3910" s="177"/>
      <c r="L3910" s="173"/>
      <c r="M3910" s="178"/>
      <c r="N3910" s="179"/>
      <c r="O3910" s="179"/>
      <c r="P3910" s="179"/>
      <c r="Q3910" s="179"/>
      <c r="R3910" s="179"/>
      <c r="S3910" s="179"/>
      <c r="T3910" s="180"/>
      <c r="AT3910" s="175" t="s">
        <v>167</v>
      </c>
      <c r="AU3910" s="175" t="s">
        <v>157</v>
      </c>
      <c r="AV3910" s="13" t="s">
        <v>81</v>
      </c>
      <c r="AW3910" s="13" t="s">
        <v>30</v>
      </c>
      <c r="AX3910" s="13" t="s">
        <v>76</v>
      </c>
      <c r="AY3910" s="175" t="s">
        <v>150</v>
      </c>
    </row>
    <row r="3911" spans="2:51" s="14" customFormat="1" ht="11.25">
      <c r="B3911" s="181"/>
      <c r="D3911" s="174" t="s">
        <v>167</v>
      </c>
      <c r="E3911" s="182" t="s">
        <v>1</v>
      </c>
      <c r="F3911" s="183" t="s">
        <v>1007</v>
      </c>
      <c r="H3911" s="184">
        <v>46.405999999999999</v>
      </c>
      <c r="I3911" s="185"/>
      <c r="L3911" s="181"/>
      <c r="M3911" s="186"/>
      <c r="N3911" s="187"/>
      <c r="O3911" s="187"/>
      <c r="P3911" s="187"/>
      <c r="Q3911" s="187"/>
      <c r="R3911" s="187"/>
      <c r="S3911" s="187"/>
      <c r="T3911" s="188"/>
      <c r="AT3911" s="182" t="s">
        <v>167</v>
      </c>
      <c r="AU3911" s="182" t="s">
        <v>157</v>
      </c>
      <c r="AV3911" s="14" t="s">
        <v>157</v>
      </c>
      <c r="AW3911" s="14" t="s">
        <v>30</v>
      </c>
      <c r="AX3911" s="14" t="s">
        <v>76</v>
      </c>
      <c r="AY3911" s="182" t="s">
        <v>150</v>
      </c>
    </row>
    <row r="3912" spans="2:51" s="14" customFormat="1" ht="11.25">
      <c r="B3912" s="181"/>
      <c r="D3912" s="174" t="s">
        <v>167</v>
      </c>
      <c r="E3912" s="182" t="s">
        <v>1</v>
      </c>
      <c r="F3912" s="183" t="s">
        <v>717</v>
      </c>
      <c r="H3912" s="184">
        <v>-1.8</v>
      </c>
      <c r="I3912" s="185"/>
      <c r="L3912" s="181"/>
      <c r="M3912" s="186"/>
      <c r="N3912" s="187"/>
      <c r="O3912" s="187"/>
      <c r="P3912" s="187"/>
      <c r="Q3912" s="187"/>
      <c r="R3912" s="187"/>
      <c r="S3912" s="187"/>
      <c r="T3912" s="188"/>
      <c r="AT3912" s="182" t="s">
        <v>167</v>
      </c>
      <c r="AU3912" s="182" t="s">
        <v>157</v>
      </c>
      <c r="AV3912" s="14" t="s">
        <v>157</v>
      </c>
      <c r="AW3912" s="14" t="s">
        <v>30</v>
      </c>
      <c r="AX3912" s="14" t="s">
        <v>76</v>
      </c>
      <c r="AY3912" s="182" t="s">
        <v>150</v>
      </c>
    </row>
    <row r="3913" spans="2:51" s="13" customFormat="1" ht="11.25">
      <c r="B3913" s="173"/>
      <c r="D3913" s="174" t="s">
        <v>167</v>
      </c>
      <c r="E3913" s="175" t="s">
        <v>1</v>
      </c>
      <c r="F3913" s="176" t="s">
        <v>929</v>
      </c>
      <c r="H3913" s="175" t="s">
        <v>1</v>
      </c>
      <c r="I3913" s="177"/>
      <c r="L3913" s="173"/>
      <c r="M3913" s="178"/>
      <c r="N3913" s="179"/>
      <c r="O3913" s="179"/>
      <c r="P3913" s="179"/>
      <c r="Q3913" s="179"/>
      <c r="R3913" s="179"/>
      <c r="S3913" s="179"/>
      <c r="T3913" s="180"/>
      <c r="AT3913" s="175" t="s">
        <v>167</v>
      </c>
      <c r="AU3913" s="175" t="s">
        <v>157</v>
      </c>
      <c r="AV3913" s="13" t="s">
        <v>81</v>
      </c>
      <c r="AW3913" s="13" t="s">
        <v>30</v>
      </c>
      <c r="AX3913" s="13" t="s">
        <v>76</v>
      </c>
      <c r="AY3913" s="175" t="s">
        <v>150</v>
      </c>
    </row>
    <row r="3914" spans="2:51" s="14" customFormat="1" ht="11.25">
      <c r="B3914" s="181"/>
      <c r="D3914" s="174" t="s">
        <v>167</v>
      </c>
      <c r="E3914" s="182" t="s">
        <v>1</v>
      </c>
      <c r="F3914" s="183" t="s">
        <v>1008</v>
      </c>
      <c r="H3914" s="184">
        <v>31.213000000000001</v>
      </c>
      <c r="I3914" s="185"/>
      <c r="L3914" s="181"/>
      <c r="M3914" s="186"/>
      <c r="N3914" s="187"/>
      <c r="O3914" s="187"/>
      <c r="P3914" s="187"/>
      <c r="Q3914" s="187"/>
      <c r="R3914" s="187"/>
      <c r="S3914" s="187"/>
      <c r="T3914" s="188"/>
      <c r="AT3914" s="182" t="s">
        <v>167</v>
      </c>
      <c r="AU3914" s="182" t="s">
        <v>157</v>
      </c>
      <c r="AV3914" s="14" t="s">
        <v>157</v>
      </c>
      <c r="AW3914" s="14" t="s">
        <v>30</v>
      </c>
      <c r="AX3914" s="14" t="s">
        <v>76</v>
      </c>
      <c r="AY3914" s="182" t="s">
        <v>150</v>
      </c>
    </row>
    <row r="3915" spans="2:51" s="14" customFormat="1" ht="11.25">
      <c r="B3915" s="181"/>
      <c r="D3915" s="174" t="s">
        <v>167</v>
      </c>
      <c r="E3915" s="182" t="s">
        <v>1</v>
      </c>
      <c r="F3915" s="183" t="s">
        <v>857</v>
      </c>
      <c r="H3915" s="184">
        <v>-1.9</v>
      </c>
      <c r="I3915" s="185"/>
      <c r="L3915" s="181"/>
      <c r="M3915" s="186"/>
      <c r="N3915" s="187"/>
      <c r="O3915" s="187"/>
      <c r="P3915" s="187"/>
      <c r="Q3915" s="187"/>
      <c r="R3915" s="187"/>
      <c r="S3915" s="187"/>
      <c r="T3915" s="188"/>
      <c r="AT3915" s="182" t="s">
        <v>167</v>
      </c>
      <c r="AU3915" s="182" t="s">
        <v>157</v>
      </c>
      <c r="AV3915" s="14" t="s">
        <v>157</v>
      </c>
      <c r="AW3915" s="14" t="s">
        <v>30</v>
      </c>
      <c r="AX3915" s="14" t="s">
        <v>76</v>
      </c>
      <c r="AY3915" s="182" t="s">
        <v>150</v>
      </c>
    </row>
    <row r="3916" spans="2:51" s="14" customFormat="1" ht="11.25">
      <c r="B3916" s="181"/>
      <c r="D3916" s="174" t="s">
        <v>167</v>
      </c>
      <c r="E3916" s="182" t="s">
        <v>1</v>
      </c>
      <c r="F3916" s="183" t="s">
        <v>1009</v>
      </c>
      <c r="H3916" s="184">
        <v>4.6500000000000004</v>
      </c>
      <c r="I3916" s="185"/>
      <c r="L3916" s="181"/>
      <c r="M3916" s="186"/>
      <c r="N3916" s="187"/>
      <c r="O3916" s="187"/>
      <c r="P3916" s="187"/>
      <c r="Q3916" s="187"/>
      <c r="R3916" s="187"/>
      <c r="S3916" s="187"/>
      <c r="T3916" s="188"/>
      <c r="AT3916" s="182" t="s">
        <v>167</v>
      </c>
      <c r="AU3916" s="182" t="s">
        <v>157</v>
      </c>
      <c r="AV3916" s="14" t="s">
        <v>157</v>
      </c>
      <c r="AW3916" s="14" t="s">
        <v>30</v>
      </c>
      <c r="AX3916" s="14" t="s">
        <v>76</v>
      </c>
      <c r="AY3916" s="182" t="s">
        <v>150</v>
      </c>
    </row>
    <row r="3917" spans="2:51" s="13" customFormat="1" ht="11.25">
      <c r="B3917" s="173"/>
      <c r="D3917" s="174" t="s">
        <v>167</v>
      </c>
      <c r="E3917" s="175" t="s">
        <v>1</v>
      </c>
      <c r="F3917" s="176" t="s">
        <v>1010</v>
      </c>
      <c r="H3917" s="175" t="s">
        <v>1</v>
      </c>
      <c r="I3917" s="177"/>
      <c r="L3917" s="173"/>
      <c r="M3917" s="178"/>
      <c r="N3917" s="179"/>
      <c r="O3917" s="179"/>
      <c r="P3917" s="179"/>
      <c r="Q3917" s="179"/>
      <c r="R3917" s="179"/>
      <c r="S3917" s="179"/>
      <c r="T3917" s="180"/>
      <c r="AT3917" s="175" t="s">
        <v>167</v>
      </c>
      <c r="AU3917" s="175" t="s">
        <v>157</v>
      </c>
      <c r="AV3917" s="13" t="s">
        <v>81</v>
      </c>
      <c r="AW3917" s="13" t="s">
        <v>30</v>
      </c>
      <c r="AX3917" s="13" t="s">
        <v>76</v>
      </c>
      <c r="AY3917" s="175" t="s">
        <v>150</v>
      </c>
    </row>
    <row r="3918" spans="2:51" s="14" customFormat="1" ht="11.25">
      <c r="B3918" s="181"/>
      <c r="D3918" s="174" t="s">
        <v>167</v>
      </c>
      <c r="E3918" s="182" t="s">
        <v>1</v>
      </c>
      <c r="F3918" s="183" t="s">
        <v>1011</v>
      </c>
      <c r="H3918" s="184">
        <v>31.65</v>
      </c>
      <c r="I3918" s="185"/>
      <c r="L3918" s="181"/>
      <c r="M3918" s="186"/>
      <c r="N3918" s="187"/>
      <c r="O3918" s="187"/>
      <c r="P3918" s="187"/>
      <c r="Q3918" s="187"/>
      <c r="R3918" s="187"/>
      <c r="S3918" s="187"/>
      <c r="T3918" s="188"/>
      <c r="AT3918" s="182" t="s">
        <v>167</v>
      </c>
      <c r="AU3918" s="182" t="s">
        <v>157</v>
      </c>
      <c r="AV3918" s="14" t="s">
        <v>157</v>
      </c>
      <c r="AW3918" s="14" t="s">
        <v>30</v>
      </c>
      <c r="AX3918" s="14" t="s">
        <v>76</v>
      </c>
      <c r="AY3918" s="182" t="s">
        <v>150</v>
      </c>
    </row>
    <row r="3919" spans="2:51" s="14" customFormat="1" ht="11.25">
      <c r="B3919" s="181"/>
      <c r="D3919" s="174" t="s">
        <v>167</v>
      </c>
      <c r="E3919" s="182" t="s">
        <v>1</v>
      </c>
      <c r="F3919" s="183" t="s">
        <v>1012</v>
      </c>
      <c r="H3919" s="184">
        <v>23.1</v>
      </c>
      <c r="I3919" s="185"/>
      <c r="L3919" s="181"/>
      <c r="M3919" s="186"/>
      <c r="N3919" s="187"/>
      <c r="O3919" s="187"/>
      <c r="P3919" s="187"/>
      <c r="Q3919" s="187"/>
      <c r="R3919" s="187"/>
      <c r="S3919" s="187"/>
      <c r="T3919" s="188"/>
      <c r="AT3919" s="182" t="s">
        <v>167</v>
      </c>
      <c r="AU3919" s="182" t="s">
        <v>157</v>
      </c>
      <c r="AV3919" s="14" t="s">
        <v>157</v>
      </c>
      <c r="AW3919" s="14" t="s">
        <v>30</v>
      </c>
      <c r="AX3919" s="14" t="s">
        <v>76</v>
      </c>
      <c r="AY3919" s="182" t="s">
        <v>150</v>
      </c>
    </row>
    <row r="3920" spans="2:51" s="14" customFormat="1" ht="11.25">
      <c r="B3920" s="181"/>
      <c r="D3920" s="174" t="s">
        <v>167</v>
      </c>
      <c r="E3920" s="182" t="s">
        <v>1</v>
      </c>
      <c r="F3920" s="183" t="s">
        <v>701</v>
      </c>
      <c r="H3920" s="184">
        <v>-3.6</v>
      </c>
      <c r="I3920" s="185"/>
      <c r="L3920" s="181"/>
      <c r="M3920" s="186"/>
      <c r="N3920" s="187"/>
      <c r="O3920" s="187"/>
      <c r="P3920" s="187"/>
      <c r="Q3920" s="187"/>
      <c r="R3920" s="187"/>
      <c r="S3920" s="187"/>
      <c r="T3920" s="188"/>
      <c r="AT3920" s="182" t="s">
        <v>167</v>
      </c>
      <c r="AU3920" s="182" t="s">
        <v>157</v>
      </c>
      <c r="AV3920" s="14" t="s">
        <v>157</v>
      </c>
      <c r="AW3920" s="14" t="s">
        <v>30</v>
      </c>
      <c r="AX3920" s="14" t="s">
        <v>76</v>
      </c>
      <c r="AY3920" s="182" t="s">
        <v>150</v>
      </c>
    </row>
    <row r="3921" spans="1:65" s="13" customFormat="1" ht="11.25">
      <c r="B3921" s="173"/>
      <c r="D3921" s="174" t="s">
        <v>167</v>
      </c>
      <c r="E3921" s="175" t="s">
        <v>1</v>
      </c>
      <c r="F3921" s="176" t="s">
        <v>1013</v>
      </c>
      <c r="H3921" s="175" t="s">
        <v>1</v>
      </c>
      <c r="I3921" s="177"/>
      <c r="L3921" s="173"/>
      <c r="M3921" s="178"/>
      <c r="N3921" s="179"/>
      <c r="O3921" s="179"/>
      <c r="P3921" s="179"/>
      <c r="Q3921" s="179"/>
      <c r="R3921" s="179"/>
      <c r="S3921" s="179"/>
      <c r="T3921" s="180"/>
      <c r="AT3921" s="175" t="s">
        <v>167</v>
      </c>
      <c r="AU3921" s="175" t="s">
        <v>157</v>
      </c>
      <c r="AV3921" s="13" t="s">
        <v>81</v>
      </c>
      <c r="AW3921" s="13" t="s">
        <v>30</v>
      </c>
      <c r="AX3921" s="13" t="s">
        <v>76</v>
      </c>
      <c r="AY3921" s="175" t="s">
        <v>150</v>
      </c>
    </row>
    <row r="3922" spans="1:65" s="14" customFormat="1" ht="11.25">
      <c r="B3922" s="181"/>
      <c r="D3922" s="174" t="s">
        <v>167</v>
      </c>
      <c r="E3922" s="182" t="s">
        <v>1</v>
      </c>
      <c r="F3922" s="183" t="s">
        <v>1014</v>
      </c>
      <c r="H3922" s="184">
        <v>32.4</v>
      </c>
      <c r="I3922" s="185"/>
      <c r="L3922" s="181"/>
      <c r="M3922" s="186"/>
      <c r="N3922" s="187"/>
      <c r="O3922" s="187"/>
      <c r="P3922" s="187"/>
      <c r="Q3922" s="187"/>
      <c r="R3922" s="187"/>
      <c r="S3922" s="187"/>
      <c r="T3922" s="188"/>
      <c r="AT3922" s="182" t="s">
        <v>167</v>
      </c>
      <c r="AU3922" s="182" t="s">
        <v>157</v>
      </c>
      <c r="AV3922" s="14" t="s">
        <v>157</v>
      </c>
      <c r="AW3922" s="14" t="s">
        <v>30</v>
      </c>
      <c r="AX3922" s="14" t="s">
        <v>76</v>
      </c>
      <c r="AY3922" s="182" t="s">
        <v>150</v>
      </c>
    </row>
    <row r="3923" spans="1:65" s="14" customFormat="1" ht="11.25">
      <c r="B3923" s="181"/>
      <c r="D3923" s="174" t="s">
        <v>167</v>
      </c>
      <c r="E3923" s="182" t="s">
        <v>1</v>
      </c>
      <c r="F3923" s="183" t="s">
        <v>1015</v>
      </c>
      <c r="H3923" s="184">
        <v>27.844000000000001</v>
      </c>
      <c r="I3923" s="185"/>
      <c r="L3923" s="181"/>
      <c r="M3923" s="186"/>
      <c r="N3923" s="187"/>
      <c r="O3923" s="187"/>
      <c r="P3923" s="187"/>
      <c r="Q3923" s="187"/>
      <c r="R3923" s="187"/>
      <c r="S3923" s="187"/>
      <c r="T3923" s="188"/>
      <c r="AT3923" s="182" t="s">
        <v>167</v>
      </c>
      <c r="AU3923" s="182" t="s">
        <v>157</v>
      </c>
      <c r="AV3923" s="14" t="s">
        <v>157</v>
      </c>
      <c r="AW3923" s="14" t="s">
        <v>30</v>
      </c>
      <c r="AX3923" s="14" t="s">
        <v>76</v>
      </c>
      <c r="AY3923" s="182" t="s">
        <v>150</v>
      </c>
    </row>
    <row r="3924" spans="1:65" s="14" customFormat="1" ht="11.25">
      <c r="B3924" s="181"/>
      <c r="D3924" s="174" t="s">
        <v>167</v>
      </c>
      <c r="E3924" s="182" t="s">
        <v>1</v>
      </c>
      <c r="F3924" s="183" t="s">
        <v>857</v>
      </c>
      <c r="H3924" s="184">
        <v>-1.9</v>
      </c>
      <c r="I3924" s="185"/>
      <c r="L3924" s="181"/>
      <c r="M3924" s="186"/>
      <c r="N3924" s="187"/>
      <c r="O3924" s="187"/>
      <c r="P3924" s="187"/>
      <c r="Q3924" s="187"/>
      <c r="R3924" s="187"/>
      <c r="S3924" s="187"/>
      <c r="T3924" s="188"/>
      <c r="AT3924" s="182" t="s">
        <v>167</v>
      </c>
      <c r="AU3924" s="182" t="s">
        <v>157</v>
      </c>
      <c r="AV3924" s="14" t="s">
        <v>157</v>
      </c>
      <c r="AW3924" s="14" t="s">
        <v>30</v>
      </c>
      <c r="AX3924" s="14" t="s">
        <v>76</v>
      </c>
      <c r="AY3924" s="182" t="s">
        <v>150</v>
      </c>
    </row>
    <row r="3925" spans="1:65" s="14" customFormat="1" ht="11.25">
      <c r="B3925" s="181"/>
      <c r="D3925" s="174" t="s">
        <v>167</v>
      </c>
      <c r="E3925" s="182" t="s">
        <v>1</v>
      </c>
      <c r="F3925" s="183" t="s">
        <v>701</v>
      </c>
      <c r="H3925" s="184">
        <v>-3.6</v>
      </c>
      <c r="I3925" s="185"/>
      <c r="L3925" s="181"/>
      <c r="M3925" s="186"/>
      <c r="N3925" s="187"/>
      <c r="O3925" s="187"/>
      <c r="P3925" s="187"/>
      <c r="Q3925" s="187"/>
      <c r="R3925" s="187"/>
      <c r="S3925" s="187"/>
      <c r="T3925" s="188"/>
      <c r="AT3925" s="182" t="s">
        <v>167</v>
      </c>
      <c r="AU3925" s="182" t="s">
        <v>157</v>
      </c>
      <c r="AV3925" s="14" t="s">
        <v>157</v>
      </c>
      <c r="AW3925" s="14" t="s">
        <v>30</v>
      </c>
      <c r="AX3925" s="14" t="s">
        <v>76</v>
      </c>
      <c r="AY3925" s="182" t="s">
        <v>150</v>
      </c>
    </row>
    <row r="3926" spans="1:65" s="13" customFormat="1" ht="11.25">
      <c r="B3926" s="173"/>
      <c r="D3926" s="174" t="s">
        <v>167</v>
      </c>
      <c r="E3926" s="175" t="s">
        <v>1</v>
      </c>
      <c r="F3926" s="176" t="s">
        <v>930</v>
      </c>
      <c r="H3926" s="175" t="s">
        <v>1</v>
      </c>
      <c r="I3926" s="177"/>
      <c r="L3926" s="173"/>
      <c r="M3926" s="178"/>
      <c r="N3926" s="179"/>
      <c r="O3926" s="179"/>
      <c r="P3926" s="179"/>
      <c r="Q3926" s="179"/>
      <c r="R3926" s="179"/>
      <c r="S3926" s="179"/>
      <c r="T3926" s="180"/>
      <c r="AT3926" s="175" t="s">
        <v>167</v>
      </c>
      <c r="AU3926" s="175" t="s">
        <v>157</v>
      </c>
      <c r="AV3926" s="13" t="s">
        <v>81</v>
      </c>
      <c r="AW3926" s="13" t="s">
        <v>30</v>
      </c>
      <c r="AX3926" s="13" t="s">
        <v>76</v>
      </c>
      <c r="AY3926" s="175" t="s">
        <v>150</v>
      </c>
    </row>
    <row r="3927" spans="1:65" s="14" customFormat="1" ht="11.25">
      <c r="B3927" s="181"/>
      <c r="D3927" s="174" t="s">
        <v>167</v>
      </c>
      <c r="E3927" s="182" t="s">
        <v>1</v>
      </c>
      <c r="F3927" s="183" t="s">
        <v>1016</v>
      </c>
      <c r="H3927" s="184">
        <v>9.15</v>
      </c>
      <c r="I3927" s="185"/>
      <c r="L3927" s="181"/>
      <c r="M3927" s="186"/>
      <c r="N3927" s="187"/>
      <c r="O3927" s="187"/>
      <c r="P3927" s="187"/>
      <c r="Q3927" s="187"/>
      <c r="R3927" s="187"/>
      <c r="S3927" s="187"/>
      <c r="T3927" s="188"/>
      <c r="AT3927" s="182" t="s">
        <v>167</v>
      </c>
      <c r="AU3927" s="182" t="s">
        <v>157</v>
      </c>
      <c r="AV3927" s="14" t="s">
        <v>157</v>
      </c>
      <c r="AW3927" s="14" t="s">
        <v>30</v>
      </c>
      <c r="AX3927" s="14" t="s">
        <v>76</v>
      </c>
      <c r="AY3927" s="182" t="s">
        <v>150</v>
      </c>
    </row>
    <row r="3928" spans="1:65" s="14" customFormat="1" ht="11.25">
      <c r="B3928" s="181"/>
      <c r="D3928" s="174" t="s">
        <v>167</v>
      </c>
      <c r="E3928" s="182" t="s">
        <v>1</v>
      </c>
      <c r="F3928" s="183" t="s">
        <v>1017</v>
      </c>
      <c r="H3928" s="184">
        <v>49.225000000000001</v>
      </c>
      <c r="I3928" s="185"/>
      <c r="L3928" s="181"/>
      <c r="M3928" s="186"/>
      <c r="N3928" s="187"/>
      <c r="O3928" s="187"/>
      <c r="P3928" s="187"/>
      <c r="Q3928" s="187"/>
      <c r="R3928" s="187"/>
      <c r="S3928" s="187"/>
      <c r="T3928" s="188"/>
      <c r="AT3928" s="182" t="s">
        <v>167</v>
      </c>
      <c r="AU3928" s="182" t="s">
        <v>157</v>
      </c>
      <c r="AV3928" s="14" t="s">
        <v>157</v>
      </c>
      <c r="AW3928" s="14" t="s">
        <v>30</v>
      </c>
      <c r="AX3928" s="14" t="s">
        <v>76</v>
      </c>
      <c r="AY3928" s="182" t="s">
        <v>150</v>
      </c>
    </row>
    <row r="3929" spans="1:65" s="14" customFormat="1" ht="11.25">
      <c r="B3929" s="181"/>
      <c r="D3929" s="174" t="s">
        <v>167</v>
      </c>
      <c r="E3929" s="182" t="s">
        <v>1</v>
      </c>
      <c r="F3929" s="183" t="s">
        <v>424</v>
      </c>
      <c r="H3929" s="184">
        <v>-2.02</v>
      </c>
      <c r="I3929" s="185"/>
      <c r="L3929" s="181"/>
      <c r="M3929" s="186"/>
      <c r="N3929" s="187"/>
      <c r="O3929" s="187"/>
      <c r="P3929" s="187"/>
      <c r="Q3929" s="187"/>
      <c r="R3929" s="187"/>
      <c r="S3929" s="187"/>
      <c r="T3929" s="188"/>
      <c r="AT3929" s="182" t="s">
        <v>167</v>
      </c>
      <c r="AU3929" s="182" t="s">
        <v>157</v>
      </c>
      <c r="AV3929" s="14" t="s">
        <v>157</v>
      </c>
      <c r="AW3929" s="14" t="s">
        <v>30</v>
      </c>
      <c r="AX3929" s="14" t="s">
        <v>76</v>
      </c>
      <c r="AY3929" s="182" t="s">
        <v>150</v>
      </c>
    </row>
    <row r="3930" spans="1:65" s="14" customFormat="1" ht="11.25">
      <c r="B3930" s="181"/>
      <c r="D3930" s="174" t="s">
        <v>167</v>
      </c>
      <c r="E3930" s="182" t="s">
        <v>1</v>
      </c>
      <c r="F3930" s="183" t="s">
        <v>1018</v>
      </c>
      <c r="H3930" s="184">
        <v>-4.2</v>
      </c>
      <c r="I3930" s="185"/>
      <c r="L3930" s="181"/>
      <c r="M3930" s="186"/>
      <c r="N3930" s="187"/>
      <c r="O3930" s="187"/>
      <c r="P3930" s="187"/>
      <c r="Q3930" s="187"/>
      <c r="R3930" s="187"/>
      <c r="S3930" s="187"/>
      <c r="T3930" s="188"/>
      <c r="AT3930" s="182" t="s">
        <v>167</v>
      </c>
      <c r="AU3930" s="182" t="s">
        <v>157</v>
      </c>
      <c r="AV3930" s="14" t="s">
        <v>157</v>
      </c>
      <c r="AW3930" s="14" t="s">
        <v>30</v>
      </c>
      <c r="AX3930" s="14" t="s">
        <v>76</v>
      </c>
      <c r="AY3930" s="182" t="s">
        <v>150</v>
      </c>
    </row>
    <row r="3931" spans="1:65" s="14" customFormat="1" ht="11.25">
      <c r="B3931" s="181"/>
      <c r="D3931" s="174" t="s">
        <v>167</v>
      </c>
      <c r="E3931" s="182" t="s">
        <v>1</v>
      </c>
      <c r="F3931" s="183" t="s">
        <v>1019</v>
      </c>
      <c r="H3931" s="184">
        <v>1.76</v>
      </c>
      <c r="I3931" s="185"/>
      <c r="L3931" s="181"/>
      <c r="M3931" s="186"/>
      <c r="N3931" s="187"/>
      <c r="O3931" s="187"/>
      <c r="P3931" s="187"/>
      <c r="Q3931" s="187"/>
      <c r="R3931" s="187"/>
      <c r="S3931" s="187"/>
      <c r="T3931" s="188"/>
      <c r="AT3931" s="182" t="s">
        <v>167</v>
      </c>
      <c r="AU3931" s="182" t="s">
        <v>157</v>
      </c>
      <c r="AV3931" s="14" t="s">
        <v>157</v>
      </c>
      <c r="AW3931" s="14" t="s">
        <v>30</v>
      </c>
      <c r="AX3931" s="14" t="s">
        <v>76</v>
      </c>
      <c r="AY3931" s="182" t="s">
        <v>150</v>
      </c>
    </row>
    <row r="3932" spans="1:65" s="13" customFormat="1" ht="11.25">
      <c r="B3932" s="173"/>
      <c r="D3932" s="174" t="s">
        <v>167</v>
      </c>
      <c r="E3932" s="175" t="s">
        <v>1</v>
      </c>
      <c r="F3932" s="176" t="s">
        <v>1020</v>
      </c>
      <c r="H3932" s="175" t="s">
        <v>1</v>
      </c>
      <c r="I3932" s="177"/>
      <c r="L3932" s="173"/>
      <c r="M3932" s="178"/>
      <c r="N3932" s="179"/>
      <c r="O3932" s="179"/>
      <c r="P3932" s="179"/>
      <c r="Q3932" s="179"/>
      <c r="R3932" s="179"/>
      <c r="S3932" s="179"/>
      <c r="T3932" s="180"/>
      <c r="AT3932" s="175" t="s">
        <v>167</v>
      </c>
      <c r="AU3932" s="175" t="s">
        <v>157</v>
      </c>
      <c r="AV3932" s="13" t="s">
        <v>81</v>
      </c>
      <c r="AW3932" s="13" t="s">
        <v>30</v>
      </c>
      <c r="AX3932" s="13" t="s">
        <v>76</v>
      </c>
      <c r="AY3932" s="175" t="s">
        <v>150</v>
      </c>
    </row>
    <row r="3933" spans="1:65" s="14" customFormat="1" ht="11.25">
      <c r="B3933" s="181"/>
      <c r="D3933" s="174" t="s">
        <v>167</v>
      </c>
      <c r="E3933" s="182" t="s">
        <v>1</v>
      </c>
      <c r="F3933" s="183" t="s">
        <v>1021</v>
      </c>
      <c r="H3933" s="184">
        <v>-10.220000000000001</v>
      </c>
      <c r="I3933" s="185"/>
      <c r="L3933" s="181"/>
      <c r="M3933" s="186"/>
      <c r="N3933" s="187"/>
      <c r="O3933" s="187"/>
      <c r="P3933" s="187"/>
      <c r="Q3933" s="187"/>
      <c r="R3933" s="187"/>
      <c r="S3933" s="187"/>
      <c r="T3933" s="188"/>
      <c r="AT3933" s="182" t="s">
        <v>167</v>
      </c>
      <c r="AU3933" s="182" t="s">
        <v>157</v>
      </c>
      <c r="AV3933" s="14" t="s">
        <v>157</v>
      </c>
      <c r="AW3933" s="14" t="s">
        <v>30</v>
      </c>
      <c r="AX3933" s="14" t="s">
        <v>76</v>
      </c>
      <c r="AY3933" s="182" t="s">
        <v>150</v>
      </c>
    </row>
    <row r="3934" spans="1:65" s="16" customFormat="1" ht="11.25">
      <c r="B3934" s="197"/>
      <c r="D3934" s="174" t="s">
        <v>167</v>
      </c>
      <c r="E3934" s="198" t="s">
        <v>1</v>
      </c>
      <c r="F3934" s="199" t="s">
        <v>299</v>
      </c>
      <c r="H3934" s="200">
        <v>1361.171</v>
      </c>
      <c r="I3934" s="201"/>
      <c r="L3934" s="197"/>
      <c r="M3934" s="202"/>
      <c r="N3934" s="203"/>
      <c r="O3934" s="203"/>
      <c r="P3934" s="203"/>
      <c r="Q3934" s="203"/>
      <c r="R3934" s="203"/>
      <c r="S3934" s="203"/>
      <c r="T3934" s="204"/>
      <c r="AT3934" s="198" t="s">
        <v>167</v>
      </c>
      <c r="AU3934" s="198" t="s">
        <v>157</v>
      </c>
      <c r="AV3934" s="16" t="s">
        <v>162</v>
      </c>
      <c r="AW3934" s="16" t="s">
        <v>30</v>
      </c>
      <c r="AX3934" s="16" t="s">
        <v>76</v>
      </c>
      <c r="AY3934" s="198" t="s">
        <v>150</v>
      </c>
    </row>
    <row r="3935" spans="1:65" s="15" customFormat="1" ht="11.25">
      <c r="B3935" s="189"/>
      <c r="D3935" s="174" t="s">
        <v>167</v>
      </c>
      <c r="E3935" s="190" t="s">
        <v>1</v>
      </c>
      <c r="F3935" s="191" t="s">
        <v>173</v>
      </c>
      <c r="H3935" s="192">
        <v>5823.2139999999999</v>
      </c>
      <c r="I3935" s="193"/>
      <c r="L3935" s="189"/>
      <c r="M3935" s="194"/>
      <c r="N3935" s="195"/>
      <c r="O3935" s="195"/>
      <c r="P3935" s="195"/>
      <c r="Q3935" s="195"/>
      <c r="R3935" s="195"/>
      <c r="S3935" s="195"/>
      <c r="T3935" s="196"/>
      <c r="AT3935" s="190" t="s">
        <v>167</v>
      </c>
      <c r="AU3935" s="190" t="s">
        <v>157</v>
      </c>
      <c r="AV3935" s="15" t="s">
        <v>156</v>
      </c>
      <c r="AW3935" s="15" t="s">
        <v>30</v>
      </c>
      <c r="AX3935" s="15" t="s">
        <v>81</v>
      </c>
      <c r="AY3935" s="190" t="s">
        <v>150</v>
      </c>
    </row>
    <row r="3936" spans="1:65" s="2" customFormat="1" ht="36" customHeight="1">
      <c r="A3936" s="33"/>
      <c r="B3936" s="158"/>
      <c r="C3936" s="159" t="s">
        <v>4607</v>
      </c>
      <c r="D3936" s="159" t="s">
        <v>152</v>
      </c>
      <c r="E3936" s="160" t="s">
        <v>4608</v>
      </c>
      <c r="F3936" s="161" t="s">
        <v>4609</v>
      </c>
      <c r="G3936" s="162" t="s">
        <v>155</v>
      </c>
      <c r="H3936" s="163">
        <v>5823.2139999999999</v>
      </c>
      <c r="I3936" s="164"/>
      <c r="J3936" s="163">
        <f>ROUND(I3936*H3936,3)</f>
        <v>0</v>
      </c>
      <c r="K3936" s="165"/>
      <c r="L3936" s="34"/>
      <c r="M3936" s="166" t="s">
        <v>1</v>
      </c>
      <c r="N3936" s="167" t="s">
        <v>42</v>
      </c>
      <c r="O3936" s="59"/>
      <c r="P3936" s="168">
        <f>O3936*H3936</f>
        <v>0</v>
      </c>
      <c r="Q3936" s="168">
        <v>1.9665000000000001E-4</v>
      </c>
      <c r="R3936" s="168">
        <f>Q3936*H3936</f>
        <v>1.1451350331000001</v>
      </c>
      <c r="S3936" s="168">
        <v>0</v>
      </c>
      <c r="T3936" s="169">
        <f>S3936*H3936</f>
        <v>0</v>
      </c>
      <c r="U3936" s="33"/>
      <c r="V3936" s="33"/>
      <c r="W3936" s="33"/>
      <c r="X3936" s="33"/>
      <c r="Y3936" s="33"/>
      <c r="Z3936" s="33"/>
      <c r="AA3936" s="33"/>
      <c r="AB3936" s="33"/>
      <c r="AC3936" s="33"/>
      <c r="AD3936" s="33"/>
      <c r="AE3936" s="33"/>
      <c r="AR3936" s="170" t="s">
        <v>241</v>
      </c>
      <c r="AT3936" s="170" t="s">
        <v>152</v>
      </c>
      <c r="AU3936" s="170" t="s">
        <v>157</v>
      </c>
      <c r="AY3936" s="18" t="s">
        <v>150</v>
      </c>
      <c r="BE3936" s="171">
        <f>IF(N3936="základná",J3936,0)</f>
        <v>0</v>
      </c>
      <c r="BF3936" s="171">
        <f>IF(N3936="znížená",J3936,0)</f>
        <v>0</v>
      </c>
      <c r="BG3936" s="171">
        <f>IF(N3936="zákl. prenesená",J3936,0)</f>
        <v>0</v>
      </c>
      <c r="BH3936" s="171">
        <f>IF(N3936="zníž. prenesená",J3936,0)</f>
        <v>0</v>
      </c>
      <c r="BI3936" s="171">
        <f>IF(N3936="nulová",J3936,0)</f>
        <v>0</v>
      </c>
      <c r="BJ3936" s="18" t="s">
        <v>157</v>
      </c>
      <c r="BK3936" s="172">
        <f>ROUND(I3936*H3936,3)</f>
        <v>0</v>
      </c>
      <c r="BL3936" s="18" t="s">
        <v>241</v>
      </c>
      <c r="BM3936" s="170" t="s">
        <v>4610</v>
      </c>
    </row>
    <row r="3937" spans="1:65" s="12" customFormat="1" ht="22.9" customHeight="1">
      <c r="B3937" s="145"/>
      <c r="D3937" s="146" t="s">
        <v>75</v>
      </c>
      <c r="E3937" s="156" t="s">
        <v>4083</v>
      </c>
      <c r="F3937" s="156" t="s">
        <v>4611</v>
      </c>
      <c r="I3937" s="148"/>
      <c r="J3937" s="157">
        <f>BK3937</f>
        <v>0</v>
      </c>
      <c r="L3937" s="145"/>
      <c r="M3937" s="150"/>
      <c r="N3937" s="151"/>
      <c r="O3937" s="151"/>
      <c r="P3937" s="152">
        <f>P3938</f>
        <v>0</v>
      </c>
      <c r="Q3937" s="151"/>
      <c r="R3937" s="152">
        <f>R3938</f>
        <v>0</v>
      </c>
      <c r="S3937" s="151"/>
      <c r="T3937" s="153">
        <f>T3938</f>
        <v>0</v>
      </c>
      <c r="AR3937" s="146" t="s">
        <v>81</v>
      </c>
      <c r="AT3937" s="154" t="s">
        <v>75</v>
      </c>
      <c r="AU3937" s="154" t="s">
        <v>81</v>
      </c>
      <c r="AY3937" s="146" t="s">
        <v>150</v>
      </c>
      <c r="BK3937" s="155">
        <f>BK3938</f>
        <v>0</v>
      </c>
    </row>
    <row r="3938" spans="1:65" s="2" customFormat="1" ht="16.5" customHeight="1">
      <c r="A3938" s="33"/>
      <c r="B3938" s="158"/>
      <c r="C3938" s="159" t="s">
        <v>4612</v>
      </c>
      <c r="D3938" s="159" t="s">
        <v>152</v>
      </c>
      <c r="E3938" s="160" t="s">
        <v>4613</v>
      </c>
      <c r="F3938" s="161" t="s">
        <v>4614</v>
      </c>
      <c r="G3938" s="162" t="s">
        <v>350</v>
      </c>
      <c r="H3938" s="163">
        <v>3</v>
      </c>
      <c r="I3938" s="164"/>
      <c r="J3938" s="163">
        <f>ROUND(I3938*H3938,3)</f>
        <v>0</v>
      </c>
      <c r="K3938" s="165"/>
      <c r="L3938" s="34"/>
      <c r="M3938" s="166" t="s">
        <v>1</v>
      </c>
      <c r="N3938" s="167" t="s">
        <v>42</v>
      </c>
      <c r="O3938" s="59"/>
      <c r="P3938" s="168">
        <f>O3938*H3938</f>
        <v>0</v>
      </c>
      <c r="Q3938" s="168">
        <v>0</v>
      </c>
      <c r="R3938" s="168">
        <f>Q3938*H3938</f>
        <v>0</v>
      </c>
      <c r="S3938" s="168">
        <v>0</v>
      </c>
      <c r="T3938" s="169">
        <f>S3938*H3938</f>
        <v>0</v>
      </c>
      <c r="U3938" s="33"/>
      <c r="V3938" s="33"/>
      <c r="W3938" s="33"/>
      <c r="X3938" s="33"/>
      <c r="Y3938" s="33"/>
      <c r="Z3938" s="33"/>
      <c r="AA3938" s="33"/>
      <c r="AB3938" s="33"/>
      <c r="AC3938" s="33"/>
      <c r="AD3938" s="33"/>
      <c r="AE3938" s="33"/>
      <c r="AR3938" s="170" t="s">
        <v>156</v>
      </c>
      <c r="AT3938" s="170" t="s">
        <v>152</v>
      </c>
      <c r="AU3938" s="170" t="s">
        <v>157</v>
      </c>
      <c r="AY3938" s="18" t="s">
        <v>150</v>
      </c>
      <c r="BE3938" s="171">
        <f>IF(N3938="základná",J3938,0)</f>
        <v>0</v>
      </c>
      <c r="BF3938" s="171">
        <f>IF(N3938="znížená",J3938,0)</f>
        <v>0</v>
      </c>
      <c r="BG3938" s="171">
        <f>IF(N3938="zákl. prenesená",J3938,0)</f>
        <v>0</v>
      </c>
      <c r="BH3938" s="171">
        <f>IF(N3938="zníž. prenesená",J3938,0)</f>
        <v>0</v>
      </c>
      <c r="BI3938" s="171">
        <f>IF(N3938="nulová",J3938,0)</f>
        <v>0</v>
      </c>
      <c r="BJ3938" s="18" t="s">
        <v>157</v>
      </c>
      <c r="BK3938" s="172">
        <f>ROUND(I3938*H3938,3)</f>
        <v>0</v>
      </c>
      <c r="BL3938" s="18" t="s">
        <v>156</v>
      </c>
      <c r="BM3938" s="170" t="s">
        <v>4615</v>
      </c>
    </row>
    <row r="3939" spans="1:65" s="12" customFormat="1" ht="25.9" customHeight="1">
      <c r="B3939" s="145"/>
      <c r="D3939" s="146" t="s">
        <v>75</v>
      </c>
      <c r="E3939" s="147" t="s">
        <v>368</v>
      </c>
      <c r="F3939" s="147" t="s">
        <v>4616</v>
      </c>
      <c r="I3939" s="148"/>
      <c r="J3939" s="149">
        <f>BK3939</f>
        <v>0</v>
      </c>
      <c r="L3939" s="145"/>
      <c r="M3939" s="150"/>
      <c r="N3939" s="151"/>
      <c r="O3939" s="151"/>
      <c r="P3939" s="152">
        <f>P3940+P3983+P4057+P4218+P4263+P4299+P4321+P4357+P4426+P4490</f>
        <v>0</v>
      </c>
      <c r="Q3939" s="151"/>
      <c r="R3939" s="152">
        <f>R3940+R3983+R4057+R4218+R4263+R4299+R4321+R4357+R4426+R4490</f>
        <v>0</v>
      </c>
      <c r="S3939" s="151"/>
      <c r="T3939" s="153">
        <f>T3940+T3983+T4057+T4218+T4263+T4299+T4321+T4357+T4426+T4490</f>
        <v>0</v>
      </c>
      <c r="AR3939" s="146" t="s">
        <v>81</v>
      </c>
      <c r="AT3939" s="154" t="s">
        <v>75</v>
      </c>
      <c r="AU3939" s="154" t="s">
        <v>76</v>
      </c>
      <c r="AY3939" s="146" t="s">
        <v>150</v>
      </c>
      <c r="BK3939" s="155">
        <f>BK3940+BK3983+BK4057+BK4218+BK4263+BK4299+BK4321+BK4357+BK4426+BK4490</f>
        <v>0</v>
      </c>
    </row>
    <row r="3940" spans="1:65" s="12" customFormat="1" ht="22.9" customHeight="1">
      <c r="B3940" s="145"/>
      <c r="D3940" s="146" t="s">
        <v>75</v>
      </c>
      <c r="E3940" s="156" t="s">
        <v>4617</v>
      </c>
      <c r="F3940" s="156" t="s">
        <v>4618</v>
      </c>
      <c r="I3940" s="148"/>
      <c r="J3940" s="157">
        <f>BK3940</f>
        <v>0</v>
      </c>
      <c r="L3940" s="145"/>
      <c r="M3940" s="150"/>
      <c r="N3940" s="151"/>
      <c r="O3940" s="151"/>
      <c r="P3940" s="152">
        <f>SUM(P3941:P3982)</f>
        <v>0</v>
      </c>
      <c r="Q3940" s="151"/>
      <c r="R3940" s="152">
        <f>SUM(R3941:R3982)</f>
        <v>0</v>
      </c>
      <c r="S3940" s="151"/>
      <c r="T3940" s="153">
        <f>SUM(T3941:T3982)</f>
        <v>0</v>
      </c>
      <c r="AR3940" s="146" t="s">
        <v>162</v>
      </c>
      <c r="AT3940" s="154" t="s">
        <v>75</v>
      </c>
      <c r="AU3940" s="154" t="s">
        <v>81</v>
      </c>
      <c r="AY3940" s="146" t="s">
        <v>150</v>
      </c>
      <c r="BK3940" s="155">
        <f>SUM(BK3941:BK3982)</f>
        <v>0</v>
      </c>
    </row>
    <row r="3941" spans="1:65" s="2" customFormat="1" ht="16.5" customHeight="1">
      <c r="A3941" s="33"/>
      <c r="B3941" s="158"/>
      <c r="C3941" s="205" t="s">
        <v>4619</v>
      </c>
      <c r="D3941" s="205" t="s">
        <v>368</v>
      </c>
      <c r="E3941" s="206" t="s">
        <v>4620</v>
      </c>
      <c r="F3941" s="207" t="s">
        <v>4621</v>
      </c>
      <c r="G3941" s="208" t="s">
        <v>350</v>
      </c>
      <c r="H3941" s="209">
        <v>3</v>
      </c>
      <c r="I3941" s="210"/>
      <c r="J3941" s="209">
        <f t="shared" ref="J3941:J3982" si="300">ROUND(I3941*H3941,3)</f>
        <v>0</v>
      </c>
      <c r="K3941" s="211"/>
      <c r="L3941" s="212"/>
      <c r="M3941" s="213" t="s">
        <v>1</v>
      </c>
      <c r="N3941" s="214" t="s">
        <v>42</v>
      </c>
      <c r="O3941" s="59"/>
      <c r="P3941" s="168">
        <f t="shared" ref="P3941:P3982" si="301">O3941*H3941</f>
        <v>0</v>
      </c>
      <c r="Q3941" s="168">
        <v>0</v>
      </c>
      <c r="R3941" s="168">
        <f t="shared" ref="R3941:R3982" si="302">Q3941*H3941</f>
        <v>0</v>
      </c>
      <c r="S3941" s="168">
        <v>0</v>
      </c>
      <c r="T3941" s="169">
        <f t="shared" ref="T3941:T3982" si="303">S3941*H3941</f>
        <v>0</v>
      </c>
      <c r="U3941" s="33"/>
      <c r="V3941" s="33"/>
      <c r="W3941" s="33"/>
      <c r="X3941" s="33"/>
      <c r="Y3941" s="33"/>
      <c r="Z3941" s="33"/>
      <c r="AA3941" s="33"/>
      <c r="AB3941" s="33"/>
      <c r="AC3941" s="33"/>
      <c r="AD3941" s="33"/>
      <c r="AE3941" s="33"/>
      <c r="AR3941" s="170" t="s">
        <v>189</v>
      </c>
      <c r="AT3941" s="170" t="s">
        <v>368</v>
      </c>
      <c r="AU3941" s="170" t="s">
        <v>157</v>
      </c>
      <c r="AY3941" s="18" t="s">
        <v>150</v>
      </c>
      <c r="BE3941" s="171">
        <f t="shared" ref="BE3941:BE3982" si="304">IF(N3941="základná",J3941,0)</f>
        <v>0</v>
      </c>
      <c r="BF3941" s="171">
        <f t="shared" ref="BF3941:BF3982" si="305">IF(N3941="znížená",J3941,0)</f>
        <v>0</v>
      </c>
      <c r="BG3941" s="171">
        <f t="shared" ref="BG3941:BG3982" si="306">IF(N3941="zákl. prenesená",J3941,0)</f>
        <v>0</v>
      </c>
      <c r="BH3941" s="171">
        <f t="shared" ref="BH3941:BH3982" si="307">IF(N3941="zníž. prenesená",J3941,0)</f>
        <v>0</v>
      </c>
      <c r="BI3941" s="171">
        <f t="shared" ref="BI3941:BI3982" si="308">IF(N3941="nulová",J3941,0)</f>
        <v>0</v>
      </c>
      <c r="BJ3941" s="18" t="s">
        <v>157</v>
      </c>
      <c r="BK3941" s="172">
        <f t="shared" ref="BK3941:BK3982" si="309">ROUND(I3941*H3941,3)</f>
        <v>0</v>
      </c>
      <c r="BL3941" s="18" t="s">
        <v>156</v>
      </c>
      <c r="BM3941" s="170" t="s">
        <v>4622</v>
      </c>
    </row>
    <row r="3942" spans="1:65" s="2" customFormat="1" ht="16.5" customHeight="1">
      <c r="A3942" s="33"/>
      <c r="B3942" s="158"/>
      <c r="C3942" s="205" t="s">
        <v>4623</v>
      </c>
      <c r="D3942" s="205" t="s">
        <v>368</v>
      </c>
      <c r="E3942" s="206" t="s">
        <v>4624</v>
      </c>
      <c r="F3942" s="207" t="s">
        <v>4625</v>
      </c>
      <c r="G3942" s="208" t="s">
        <v>350</v>
      </c>
      <c r="H3942" s="209">
        <v>3</v>
      </c>
      <c r="I3942" s="210"/>
      <c r="J3942" s="209">
        <f t="shared" si="300"/>
        <v>0</v>
      </c>
      <c r="K3942" s="211"/>
      <c r="L3942" s="212"/>
      <c r="M3942" s="213" t="s">
        <v>1</v>
      </c>
      <c r="N3942" s="214" t="s">
        <v>42</v>
      </c>
      <c r="O3942" s="59"/>
      <c r="P3942" s="168">
        <f t="shared" si="301"/>
        <v>0</v>
      </c>
      <c r="Q3942" s="168">
        <v>0</v>
      </c>
      <c r="R3942" s="168">
        <f t="shared" si="302"/>
        <v>0</v>
      </c>
      <c r="S3942" s="168">
        <v>0</v>
      </c>
      <c r="T3942" s="169">
        <f t="shared" si="303"/>
        <v>0</v>
      </c>
      <c r="U3942" s="33"/>
      <c r="V3942" s="33"/>
      <c r="W3942" s="33"/>
      <c r="X3942" s="33"/>
      <c r="Y3942" s="33"/>
      <c r="Z3942" s="33"/>
      <c r="AA3942" s="33"/>
      <c r="AB3942" s="33"/>
      <c r="AC3942" s="33"/>
      <c r="AD3942" s="33"/>
      <c r="AE3942" s="33"/>
      <c r="AR3942" s="170" t="s">
        <v>189</v>
      </c>
      <c r="AT3942" s="170" t="s">
        <v>368</v>
      </c>
      <c r="AU3942" s="170" t="s">
        <v>157</v>
      </c>
      <c r="AY3942" s="18" t="s">
        <v>150</v>
      </c>
      <c r="BE3942" s="171">
        <f t="shared" si="304"/>
        <v>0</v>
      </c>
      <c r="BF3942" s="171">
        <f t="shared" si="305"/>
        <v>0</v>
      </c>
      <c r="BG3942" s="171">
        <f t="shared" si="306"/>
        <v>0</v>
      </c>
      <c r="BH3942" s="171">
        <f t="shared" si="307"/>
        <v>0</v>
      </c>
      <c r="BI3942" s="171">
        <f t="shared" si="308"/>
        <v>0</v>
      </c>
      <c r="BJ3942" s="18" t="s">
        <v>157</v>
      </c>
      <c r="BK3942" s="172">
        <f t="shared" si="309"/>
        <v>0</v>
      </c>
      <c r="BL3942" s="18" t="s">
        <v>156</v>
      </c>
      <c r="BM3942" s="170" t="s">
        <v>4626</v>
      </c>
    </row>
    <row r="3943" spans="1:65" s="2" customFormat="1" ht="16.5" customHeight="1">
      <c r="A3943" s="33"/>
      <c r="B3943" s="158"/>
      <c r="C3943" s="205" t="s">
        <v>4627</v>
      </c>
      <c r="D3943" s="205" t="s">
        <v>368</v>
      </c>
      <c r="E3943" s="206" t="s">
        <v>4628</v>
      </c>
      <c r="F3943" s="207" t="s">
        <v>4629</v>
      </c>
      <c r="G3943" s="208" t="s">
        <v>350</v>
      </c>
      <c r="H3943" s="209">
        <v>10</v>
      </c>
      <c r="I3943" s="210"/>
      <c r="J3943" s="209">
        <f t="shared" si="300"/>
        <v>0</v>
      </c>
      <c r="K3943" s="211"/>
      <c r="L3943" s="212"/>
      <c r="M3943" s="213" t="s">
        <v>1</v>
      </c>
      <c r="N3943" s="214" t="s">
        <v>42</v>
      </c>
      <c r="O3943" s="59"/>
      <c r="P3943" s="168">
        <f t="shared" si="301"/>
        <v>0</v>
      </c>
      <c r="Q3943" s="168">
        <v>0</v>
      </c>
      <c r="R3943" s="168">
        <f t="shared" si="302"/>
        <v>0</v>
      </c>
      <c r="S3943" s="168">
        <v>0</v>
      </c>
      <c r="T3943" s="169">
        <f t="shared" si="303"/>
        <v>0</v>
      </c>
      <c r="U3943" s="33"/>
      <c r="V3943" s="33"/>
      <c r="W3943" s="33"/>
      <c r="X3943" s="33"/>
      <c r="Y3943" s="33"/>
      <c r="Z3943" s="33"/>
      <c r="AA3943" s="33"/>
      <c r="AB3943" s="33"/>
      <c r="AC3943" s="33"/>
      <c r="AD3943" s="33"/>
      <c r="AE3943" s="33"/>
      <c r="AR3943" s="170" t="s">
        <v>189</v>
      </c>
      <c r="AT3943" s="170" t="s">
        <v>368</v>
      </c>
      <c r="AU3943" s="170" t="s">
        <v>157</v>
      </c>
      <c r="AY3943" s="18" t="s">
        <v>150</v>
      </c>
      <c r="BE3943" s="171">
        <f t="shared" si="304"/>
        <v>0</v>
      </c>
      <c r="BF3943" s="171">
        <f t="shared" si="305"/>
        <v>0</v>
      </c>
      <c r="BG3943" s="171">
        <f t="shared" si="306"/>
        <v>0</v>
      </c>
      <c r="BH3943" s="171">
        <f t="shared" si="307"/>
        <v>0</v>
      </c>
      <c r="BI3943" s="171">
        <f t="shared" si="308"/>
        <v>0</v>
      </c>
      <c r="BJ3943" s="18" t="s">
        <v>157</v>
      </c>
      <c r="BK3943" s="172">
        <f t="shared" si="309"/>
        <v>0</v>
      </c>
      <c r="BL3943" s="18" t="s">
        <v>156</v>
      </c>
      <c r="BM3943" s="170" t="s">
        <v>4630</v>
      </c>
    </row>
    <row r="3944" spans="1:65" s="2" customFormat="1" ht="16.5" customHeight="1">
      <c r="A3944" s="33"/>
      <c r="B3944" s="158"/>
      <c r="C3944" s="205" t="s">
        <v>4631</v>
      </c>
      <c r="D3944" s="205" t="s">
        <v>368</v>
      </c>
      <c r="E3944" s="206" t="s">
        <v>4632</v>
      </c>
      <c r="F3944" s="207" t="s">
        <v>4633</v>
      </c>
      <c r="G3944" s="208" t="s">
        <v>350</v>
      </c>
      <c r="H3944" s="209">
        <v>16</v>
      </c>
      <c r="I3944" s="210"/>
      <c r="J3944" s="209">
        <f t="shared" si="300"/>
        <v>0</v>
      </c>
      <c r="K3944" s="211"/>
      <c r="L3944" s="212"/>
      <c r="M3944" s="213" t="s">
        <v>1</v>
      </c>
      <c r="N3944" s="214" t="s">
        <v>42</v>
      </c>
      <c r="O3944" s="59"/>
      <c r="P3944" s="168">
        <f t="shared" si="301"/>
        <v>0</v>
      </c>
      <c r="Q3944" s="168">
        <v>0</v>
      </c>
      <c r="R3944" s="168">
        <f t="shared" si="302"/>
        <v>0</v>
      </c>
      <c r="S3944" s="168">
        <v>0</v>
      </c>
      <c r="T3944" s="169">
        <f t="shared" si="303"/>
        <v>0</v>
      </c>
      <c r="U3944" s="33"/>
      <c r="V3944" s="33"/>
      <c r="W3944" s="33"/>
      <c r="X3944" s="33"/>
      <c r="Y3944" s="33"/>
      <c r="Z3944" s="33"/>
      <c r="AA3944" s="33"/>
      <c r="AB3944" s="33"/>
      <c r="AC3944" s="33"/>
      <c r="AD3944" s="33"/>
      <c r="AE3944" s="33"/>
      <c r="AR3944" s="170" t="s">
        <v>189</v>
      </c>
      <c r="AT3944" s="170" t="s">
        <v>368</v>
      </c>
      <c r="AU3944" s="170" t="s">
        <v>157</v>
      </c>
      <c r="AY3944" s="18" t="s">
        <v>150</v>
      </c>
      <c r="BE3944" s="171">
        <f t="shared" si="304"/>
        <v>0</v>
      </c>
      <c r="BF3944" s="171">
        <f t="shared" si="305"/>
        <v>0</v>
      </c>
      <c r="BG3944" s="171">
        <f t="shared" si="306"/>
        <v>0</v>
      </c>
      <c r="BH3944" s="171">
        <f t="shared" si="307"/>
        <v>0</v>
      </c>
      <c r="BI3944" s="171">
        <f t="shared" si="308"/>
        <v>0</v>
      </c>
      <c r="BJ3944" s="18" t="s">
        <v>157</v>
      </c>
      <c r="BK3944" s="172">
        <f t="shared" si="309"/>
        <v>0</v>
      </c>
      <c r="BL3944" s="18" t="s">
        <v>156</v>
      </c>
      <c r="BM3944" s="170" t="s">
        <v>4634</v>
      </c>
    </row>
    <row r="3945" spans="1:65" s="2" customFormat="1" ht="16.5" customHeight="1">
      <c r="A3945" s="33"/>
      <c r="B3945" s="158"/>
      <c r="C3945" s="205" t="s">
        <v>4635</v>
      </c>
      <c r="D3945" s="205" t="s">
        <v>368</v>
      </c>
      <c r="E3945" s="206" t="s">
        <v>4636</v>
      </c>
      <c r="F3945" s="207" t="s">
        <v>4637</v>
      </c>
      <c r="G3945" s="208" t="s">
        <v>350</v>
      </c>
      <c r="H3945" s="209">
        <v>42</v>
      </c>
      <c r="I3945" s="210"/>
      <c r="J3945" s="209">
        <f t="shared" si="300"/>
        <v>0</v>
      </c>
      <c r="K3945" s="211"/>
      <c r="L3945" s="212"/>
      <c r="M3945" s="213" t="s">
        <v>1</v>
      </c>
      <c r="N3945" s="214" t="s">
        <v>42</v>
      </c>
      <c r="O3945" s="59"/>
      <c r="P3945" s="168">
        <f t="shared" si="301"/>
        <v>0</v>
      </c>
      <c r="Q3945" s="168">
        <v>0</v>
      </c>
      <c r="R3945" s="168">
        <f t="shared" si="302"/>
        <v>0</v>
      </c>
      <c r="S3945" s="168">
        <v>0</v>
      </c>
      <c r="T3945" s="169">
        <f t="shared" si="303"/>
        <v>0</v>
      </c>
      <c r="U3945" s="33"/>
      <c r="V3945" s="33"/>
      <c r="W3945" s="33"/>
      <c r="X3945" s="33"/>
      <c r="Y3945" s="33"/>
      <c r="Z3945" s="33"/>
      <c r="AA3945" s="33"/>
      <c r="AB3945" s="33"/>
      <c r="AC3945" s="33"/>
      <c r="AD3945" s="33"/>
      <c r="AE3945" s="33"/>
      <c r="AR3945" s="170" t="s">
        <v>189</v>
      </c>
      <c r="AT3945" s="170" t="s">
        <v>368</v>
      </c>
      <c r="AU3945" s="170" t="s">
        <v>157</v>
      </c>
      <c r="AY3945" s="18" t="s">
        <v>150</v>
      </c>
      <c r="BE3945" s="171">
        <f t="shared" si="304"/>
        <v>0</v>
      </c>
      <c r="BF3945" s="171">
        <f t="shared" si="305"/>
        <v>0</v>
      </c>
      <c r="BG3945" s="171">
        <f t="shared" si="306"/>
        <v>0</v>
      </c>
      <c r="BH3945" s="171">
        <f t="shared" si="307"/>
        <v>0</v>
      </c>
      <c r="BI3945" s="171">
        <f t="shared" si="308"/>
        <v>0</v>
      </c>
      <c r="BJ3945" s="18" t="s">
        <v>157</v>
      </c>
      <c r="BK3945" s="172">
        <f t="shared" si="309"/>
        <v>0</v>
      </c>
      <c r="BL3945" s="18" t="s">
        <v>156</v>
      </c>
      <c r="BM3945" s="170" t="s">
        <v>4638</v>
      </c>
    </row>
    <row r="3946" spans="1:65" s="2" customFormat="1" ht="16.5" customHeight="1">
      <c r="A3946" s="33"/>
      <c r="B3946" s="158"/>
      <c r="C3946" s="205" t="s">
        <v>4639</v>
      </c>
      <c r="D3946" s="205" t="s">
        <v>368</v>
      </c>
      <c r="E3946" s="206" t="s">
        <v>4640</v>
      </c>
      <c r="F3946" s="207" t="s">
        <v>4641</v>
      </c>
      <c r="G3946" s="208" t="s">
        <v>350</v>
      </c>
      <c r="H3946" s="209">
        <v>32</v>
      </c>
      <c r="I3946" s="210"/>
      <c r="J3946" s="209">
        <f t="shared" si="300"/>
        <v>0</v>
      </c>
      <c r="K3946" s="211"/>
      <c r="L3946" s="212"/>
      <c r="M3946" s="213" t="s">
        <v>1</v>
      </c>
      <c r="N3946" s="214" t="s">
        <v>42</v>
      </c>
      <c r="O3946" s="59"/>
      <c r="P3946" s="168">
        <f t="shared" si="301"/>
        <v>0</v>
      </c>
      <c r="Q3946" s="168">
        <v>0</v>
      </c>
      <c r="R3946" s="168">
        <f t="shared" si="302"/>
        <v>0</v>
      </c>
      <c r="S3946" s="168">
        <v>0</v>
      </c>
      <c r="T3946" s="169">
        <f t="shared" si="303"/>
        <v>0</v>
      </c>
      <c r="U3946" s="33"/>
      <c r="V3946" s="33"/>
      <c r="W3946" s="33"/>
      <c r="X3946" s="33"/>
      <c r="Y3946" s="33"/>
      <c r="Z3946" s="33"/>
      <c r="AA3946" s="33"/>
      <c r="AB3946" s="33"/>
      <c r="AC3946" s="33"/>
      <c r="AD3946" s="33"/>
      <c r="AE3946" s="33"/>
      <c r="AR3946" s="170" t="s">
        <v>189</v>
      </c>
      <c r="AT3946" s="170" t="s">
        <v>368</v>
      </c>
      <c r="AU3946" s="170" t="s">
        <v>157</v>
      </c>
      <c r="AY3946" s="18" t="s">
        <v>150</v>
      </c>
      <c r="BE3946" s="171">
        <f t="shared" si="304"/>
        <v>0</v>
      </c>
      <c r="BF3946" s="171">
        <f t="shared" si="305"/>
        <v>0</v>
      </c>
      <c r="BG3946" s="171">
        <f t="shared" si="306"/>
        <v>0</v>
      </c>
      <c r="BH3946" s="171">
        <f t="shared" si="307"/>
        <v>0</v>
      </c>
      <c r="BI3946" s="171">
        <f t="shared" si="308"/>
        <v>0</v>
      </c>
      <c r="BJ3946" s="18" t="s">
        <v>157</v>
      </c>
      <c r="BK3946" s="172">
        <f t="shared" si="309"/>
        <v>0</v>
      </c>
      <c r="BL3946" s="18" t="s">
        <v>156</v>
      </c>
      <c r="BM3946" s="170" t="s">
        <v>4642</v>
      </c>
    </row>
    <row r="3947" spans="1:65" s="2" customFormat="1" ht="16.5" customHeight="1">
      <c r="A3947" s="33"/>
      <c r="B3947" s="158"/>
      <c r="C3947" s="205" t="s">
        <v>4643</v>
      </c>
      <c r="D3947" s="205" t="s">
        <v>368</v>
      </c>
      <c r="E3947" s="206" t="s">
        <v>4644</v>
      </c>
      <c r="F3947" s="207" t="s">
        <v>4645</v>
      </c>
      <c r="G3947" s="208" t="s">
        <v>350</v>
      </c>
      <c r="H3947" s="209">
        <v>16</v>
      </c>
      <c r="I3947" s="210"/>
      <c r="J3947" s="209">
        <f t="shared" si="300"/>
        <v>0</v>
      </c>
      <c r="K3947" s="211"/>
      <c r="L3947" s="212"/>
      <c r="M3947" s="213" t="s">
        <v>1</v>
      </c>
      <c r="N3947" s="214" t="s">
        <v>42</v>
      </c>
      <c r="O3947" s="59"/>
      <c r="P3947" s="168">
        <f t="shared" si="301"/>
        <v>0</v>
      </c>
      <c r="Q3947" s="168">
        <v>0</v>
      </c>
      <c r="R3947" s="168">
        <f t="shared" si="302"/>
        <v>0</v>
      </c>
      <c r="S3947" s="168">
        <v>0</v>
      </c>
      <c r="T3947" s="169">
        <f t="shared" si="303"/>
        <v>0</v>
      </c>
      <c r="U3947" s="33"/>
      <c r="V3947" s="33"/>
      <c r="W3947" s="33"/>
      <c r="X3947" s="33"/>
      <c r="Y3947" s="33"/>
      <c r="Z3947" s="33"/>
      <c r="AA3947" s="33"/>
      <c r="AB3947" s="33"/>
      <c r="AC3947" s="33"/>
      <c r="AD3947" s="33"/>
      <c r="AE3947" s="33"/>
      <c r="AR3947" s="170" t="s">
        <v>189</v>
      </c>
      <c r="AT3947" s="170" t="s">
        <v>368</v>
      </c>
      <c r="AU3947" s="170" t="s">
        <v>157</v>
      </c>
      <c r="AY3947" s="18" t="s">
        <v>150</v>
      </c>
      <c r="BE3947" s="171">
        <f t="shared" si="304"/>
        <v>0</v>
      </c>
      <c r="BF3947" s="171">
        <f t="shared" si="305"/>
        <v>0</v>
      </c>
      <c r="BG3947" s="171">
        <f t="shared" si="306"/>
        <v>0</v>
      </c>
      <c r="BH3947" s="171">
        <f t="shared" si="307"/>
        <v>0</v>
      </c>
      <c r="BI3947" s="171">
        <f t="shared" si="308"/>
        <v>0</v>
      </c>
      <c r="BJ3947" s="18" t="s">
        <v>157</v>
      </c>
      <c r="BK3947" s="172">
        <f t="shared" si="309"/>
        <v>0</v>
      </c>
      <c r="BL3947" s="18" t="s">
        <v>156</v>
      </c>
      <c r="BM3947" s="170" t="s">
        <v>4646</v>
      </c>
    </row>
    <row r="3948" spans="1:65" s="2" customFormat="1" ht="16.5" customHeight="1">
      <c r="A3948" s="33"/>
      <c r="B3948" s="158"/>
      <c r="C3948" s="205" t="s">
        <v>4647</v>
      </c>
      <c r="D3948" s="205" t="s">
        <v>368</v>
      </c>
      <c r="E3948" s="206" t="s">
        <v>4648</v>
      </c>
      <c r="F3948" s="207" t="s">
        <v>4649</v>
      </c>
      <c r="G3948" s="208" t="s">
        <v>2481</v>
      </c>
      <c r="H3948" s="209">
        <v>165.48</v>
      </c>
      <c r="I3948" s="210"/>
      <c r="J3948" s="209">
        <f t="shared" si="300"/>
        <v>0</v>
      </c>
      <c r="K3948" s="211"/>
      <c r="L3948" s="212"/>
      <c r="M3948" s="213" t="s">
        <v>1</v>
      </c>
      <c r="N3948" s="214" t="s">
        <v>42</v>
      </c>
      <c r="O3948" s="59"/>
      <c r="P3948" s="168">
        <f t="shared" si="301"/>
        <v>0</v>
      </c>
      <c r="Q3948" s="168">
        <v>0</v>
      </c>
      <c r="R3948" s="168">
        <f t="shared" si="302"/>
        <v>0</v>
      </c>
      <c r="S3948" s="168">
        <v>0</v>
      </c>
      <c r="T3948" s="169">
        <f t="shared" si="303"/>
        <v>0</v>
      </c>
      <c r="U3948" s="33"/>
      <c r="V3948" s="33"/>
      <c r="W3948" s="33"/>
      <c r="X3948" s="33"/>
      <c r="Y3948" s="33"/>
      <c r="Z3948" s="33"/>
      <c r="AA3948" s="33"/>
      <c r="AB3948" s="33"/>
      <c r="AC3948" s="33"/>
      <c r="AD3948" s="33"/>
      <c r="AE3948" s="33"/>
      <c r="AR3948" s="170" t="s">
        <v>189</v>
      </c>
      <c r="AT3948" s="170" t="s">
        <v>368</v>
      </c>
      <c r="AU3948" s="170" t="s">
        <v>157</v>
      </c>
      <c r="AY3948" s="18" t="s">
        <v>150</v>
      </c>
      <c r="BE3948" s="171">
        <f t="shared" si="304"/>
        <v>0</v>
      </c>
      <c r="BF3948" s="171">
        <f t="shared" si="305"/>
        <v>0</v>
      </c>
      <c r="BG3948" s="171">
        <f t="shared" si="306"/>
        <v>0</v>
      </c>
      <c r="BH3948" s="171">
        <f t="shared" si="307"/>
        <v>0</v>
      </c>
      <c r="BI3948" s="171">
        <f t="shared" si="308"/>
        <v>0</v>
      </c>
      <c r="BJ3948" s="18" t="s">
        <v>157</v>
      </c>
      <c r="BK3948" s="172">
        <f t="shared" si="309"/>
        <v>0</v>
      </c>
      <c r="BL3948" s="18" t="s">
        <v>156</v>
      </c>
      <c r="BM3948" s="170" t="s">
        <v>4650</v>
      </c>
    </row>
    <row r="3949" spans="1:65" s="2" customFormat="1" ht="16.5" customHeight="1">
      <c r="A3949" s="33"/>
      <c r="B3949" s="158"/>
      <c r="C3949" s="205" t="s">
        <v>4651</v>
      </c>
      <c r="D3949" s="205" t="s">
        <v>368</v>
      </c>
      <c r="E3949" s="206" t="s">
        <v>4652</v>
      </c>
      <c r="F3949" s="207" t="s">
        <v>4653</v>
      </c>
      <c r="G3949" s="208" t="s">
        <v>350</v>
      </c>
      <c r="H3949" s="209">
        <v>80</v>
      </c>
      <c r="I3949" s="210"/>
      <c r="J3949" s="209">
        <f t="shared" si="300"/>
        <v>0</v>
      </c>
      <c r="K3949" s="211"/>
      <c r="L3949" s="212"/>
      <c r="M3949" s="213" t="s">
        <v>1</v>
      </c>
      <c r="N3949" s="214" t="s">
        <v>42</v>
      </c>
      <c r="O3949" s="59"/>
      <c r="P3949" s="168">
        <f t="shared" si="301"/>
        <v>0</v>
      </c>
      <c r="Q3949" s="168">
        <v>0</v>
      </c>
      <c r="R3949" s="168">
        <f t="shared" si="302"/>
        <v>0</v>
      </c>
      <c r="S3949" s="168">
        <v>0</v>
      </c>
      <c r="T3949" s="169">
        <f t="shared" si="303"/>
        <v>0</v>
      </c>
      <c r="U3949" s="33"/>
      <c r="V3949" s="33"/>
      <c r="W3949" s="33"/>
      <c r="X3949" s="33"/>
      <c r="Y3949" s="33"/>
      <c r="Z3949" s="33"/>
      <c r="AA3949" s="33"/>
      <c r="AB3949" s="33"/>
      <c r="AC3949" s="33"/>
      <c r="AD3949" s="33"/>
      <c r="AE3949" s="33"/>
      <c r="AR3949" s="170" t="s">
        <v>189</v>
      </c>
      <c r="AT3949" s="170" t="s">
        <v>368</v>
      </c>
      <c r="AU3949" s="170" t="s">
        <v>157</v>
      </c>
      <c r="AY3949" s="18" t="s">
        <v>150</v>
      </c>
      <c r="BE3949" s="171">
        <f t="shared" si="304"/>
        <v>0</v>
      </c>
      <c r="BF3949" s="171">
        <f t="shared" si="305"/>
        <v>0</v>
      </c>
      <c r="BG3949" s="171">
        <f t="shared" si="306"/>
        <v>0</v>
      </c>
      <c r="BH3949" s="171">
        <f t="shared" si="307"/>
        <v>0</v>
      </c>
      <c r="BI3949" s="171">
        <f t="shared" si="308"/>
        <v>0</v>
      </c>
      <c r="BJ3949" s="18" t="s">
        <v>157</v>
      </c>
      <c r="BK3949" s="172">
        <f t="shared" si="309"/>
        <v>0</v>
      </c>
      <c r="BL3949" s="18" t="s">
        <v>156</v>
      </c>
      <c r="BM3949" s="170" t="s">
        <v>4654</v>
      </c>
    </row>
    <row r="3950" spans="1:65" s="2" customFormat="1" ht="16.5" customHeight="1">
      <c r="A3950" s="33"/>
      <c r="B3950" s="158"/>
      <c r="C3950" s="205" t="s">
        <v>4655</v>
      </c>
      <c r="D3950" s="205" t="s">
        <v>368</v>
      </c>
      <c r="E3950" s="206" t="s">
        <v>4656</v>
      </c>
      <c r="F3950" s="207" t="s">
        <v>4657</v>
      </c>
      <c r="G3950" s="208" t="s">
        <v>350</v>
      </c>
      <c r="H3950" s="209">
        <v>80</v>
      </c>
      <c r="I3950" s="210"/>
      <c r="J3950" s="209">
        <f t="shared" si="300"/>
        <v>0</v>
      </c>
      <c r="K3950" s="211"/>
      <c r="L3950" s="212"/>
      <c r="M3950" s="213" t="s">
        <v>1</v>
      </c>
      <c r="N3950" s="214" t="s">
        <v>42</v>
      </c>
      <c r="O3950" s="59"/>
      <c r="P3950" s="168">
        <f t="shared" si="301"/>
        <v>0</v>
      </c>
      <c r="Q3950" s="168">
        <v>0</v>
      </c>
      <c r="R3950" s="168">
        <f t="shared" si="302"/>
        <v>0</v>
      </c>
      <c r="S3950" s="168">
        <v>0</v>
      </c>
      <c r="T3950" s="169">
        <f t="shared" si="303"/>
        <v>0</v>
      </c>
      <c r="U3950" s="33"/>
      <c r="V3950" s="33"/>
      <c r="W3950" s="33"/>
      <c r="X3950" s="33"/>
      <c r="Y3950" s="33"/>
      <c r="Z3950" s="33"/>
      <c r="AA3950" s="33"/>
      <c r="AB3950" s="33"/>
      <c r="AC3950" s="33"/>
      <c r="AD3950" s="33"/>
      <c r="AE3950" s="33"/>
      <c r="AR3950" s="170" t="s">
        <v>189</v>
      </c>
      <c r="AT3950" s="170" t="s">
        <v>368</v>
      </c>
      <c r="AU3950" s="170" t="s">
        <v>157</v>
      </c>
      <c r="AY3950" s="18" t="s">
        <v>150</v>
      </c>
      <c r="BE3950" s="171">
        <f t="shared" si="304"/>
        <v>0</v>
      </c>
      <c r="BF3950" s="171">
        <f t="shared" si="305"/>
        <v>0</v>
      </c>
      <c r="BG3950" s="171">
        <f t="shared" si="306"/>
        <v>0</v>
      </c>
      <c r="BH3950" s="171">
        <f t="shared" si="307"/>
        <v>0</v>
      </c>
      <c r="BI3950" s="171">
        <f t="shared" si="308"/>
        <v>0</v>
      </c>
      <c r="BJ3950" s="18" t="s">
        <v>157</v>
      </c>
      <c r="BK3950" s="172">
        <f t="shared" si="309"/>
        <v>0</v>
      </c>
      <c r="BL3950" s="18" t="s">
        <v>156</v>
      </c>
      <c r="BM3950" s="170" t="s">
        <v>4658</v>
      </c>
    </row>
    <row r="3951" spans="1:65" s="2" customFormat="1" ht="16.5" customHeight="1">
      <c r="A3951" s="33"/>
      <c r="B3951" s="158"/>
      <c r="C3951" s="205" t="s">
        <v>4659</v>
      </c>
      <c r="D3951" s="205" t="s">
        <v>368</v>
      </c>
      <c r="E3951" s="206" t="s">
        <v>4660</v>
      </c>
      <c r="F3951" s="207" t="s">
        <v>4661</v>
      </c>
      <c r="G3951" s="208" t="s">
        <v>350</v>
      </c>
      <c r="H3951" s="209">
        <v>12</v>
      </c>
      <c r="I3951" s="210"/>
      <c r="J3951" s="209">
        <f t="shared" si="300"/>
        <v>0</v>
      </c>
      <c r="K3951" s="211"/>
      <c r="L3951" s="212"/>
      <c r="M3951" s="213" t="s">
        <v>1</v>
      </c>
      <c r="N3951" s="214" t="s">
        <v>42</v>
      </c>
      <c r="O3951" s="59"/>
      <c r="P3951" s="168">
        <f t="shared" si="301"/>
        <v>0</v>
      </c>
      <c r="Q3951" s="168">
        <v>0</v>
      </c>
      <c r="R3951" s="168">
        <f t="shared" si="302"/>
        <v>0</v>
      </c>
      <c r="S3951" s="168">
        <v>0</v>
      </c>
      <c r="T3951" s="169">
        <f t="shared" si="303"/>
        <v>0</v>
      </c>
      <c r="U3951" s="33"/>
      <c r="V3951" s="33"/>
      <c r="W3951" s="33"/>
      <c r="X3951" s="33"/>
      <c r="Y3951" s="33"/>
      <c r="Z3951" s="33"/>
      <c r="AA3951" s="33"/>
      <c r="AB3951" s="33"/>
      <c r="AC3951" s="33"/>
      <c r="AD3951" s="33"/>
      <c r="AE3951" s="33"/>
      <c r="AR3951" s="170" t="s">
        <v>189</v>
      </c>
      <c r="AT3951" s="170" t="s">
        <v>368</v>
      </c>
      <c r="AU3951" s="170" t="s">
        <v>157</v>
      </c>
      <c r="AY3951" s="18" t="s">
        <v>150</v>
      </c>
      <c r="BE3951" s="171">
        <f t="shared" si="304"/>
        <v>0</v>
      </c>
      <c r="BF3951" s="171">
        <f t="shared" si="305"/>
        <v>0</v>
      </c>
      <c r="BG3951" s="171">
        <f t="shared" si="306"/>
        <v>0</v>
      </c>
      <c r="BH3951" s="171">
        <f t="shared" si="307"/>
        <v>0</v>
      </c>
      <c r="BI3951" s="171">
        <f t="shared" si="308"/>
        <v>0</v>
      </c>
      <c r="BJ3951" s="18" t="s">
        <v>157</v>
      </c>
      <c r="BK3951" s="172">
        <f t="shared" si="309"/>
        <v>0</v>
      </c>
      <c r="BL3951" s="18" t="s">
        <v>156</v>
      </c>
      <c r="BM3951" s="170" t="s">
        <v>4662</v>
      </c>
    </row>
    <row r="3952" spans="1:65" s="2" customFormat="1" ht="16.5" customHeight="1">
      <c r="A3952" s="33"/>
      <c r="B3952" s="158"/>
      <c r="C3952" s="205" t="s">
        <v>4663</v>
      </c>
      <c r="D3952" s="205" t="s">
        <v>368</v>
      </c>
      <c r="E3952" s="206" t="s">
        <v>4664</v>
      </c>
      <c r="F3952" s="207" t="s">
        <v>4665</v>
      </c>
      <c r="G3952" s="208" t="s">
        <v>459</v>
      </c>
      <c r="H3952" s="209">
        <v>80</v>
      </c>
      <c r="I3952" s="210"/>
      <c r="J3952" s="209">
        <f t="shared" si="300"/>
        <v>0</v>
      </c>
      <c r="K3952" s="211"/>
      <c r="L3952" s="212"/>
      <c r="M3952" s="213" t="s">
        <v>1</v>
      </c>
      <c r="N3952" s="214" t="s">
        <v>42</v>
      </c>
      <c r="O3952" s="59"/>
      <c r="P3952" s="168">
        <f t="shared" si="301"/>
        <v>0</v>
      </c>
      <c r="Q3952" s="168">
        <v>0</v>
      </c>
      <c r="R3952" s="168">
        <f t="shared" si="302"/>
        <v>0</v>
      </c>
      <c r="S3952" s="168">
        <v>0</v>
      </c>
      <c r="T3952" s="169">
        <f t="shared" si="303"/>
        <v>0</v>
      </c>
      <c r="U3952" s="33"/>
      <c r="V3952" s="33"/>
      <c r="W3952" s="33"/>
      <c r="X3952" s="33"/>
      <c r="Y3952" s="33"/>
      <c r="Z3952" s="33"/>
      <c r="AA3952" s="33"/>
      <c r="AB3952" s="33"/>
      <c r="AC3952" s="33"/>
      <c r="AD3952" s="33"/>
      <c r="AE3952" s="33"/>
      <c r="AR3952" s="170" t="s">
        <v>189</v>
      </c>
      <c r="AT3952" s="170" t="s">
        <v>368</v>
      </c>
      <c r="AU3952" s="170" t="s">
        <v>157</v>
      </c>
      <c r="AY3952" s="18" t="s">
        <v>150</v>
      </c>
      <c r="BE3952" s="171">
        <f t="shared" si="304"/>
        <v>0</v>
      </c>
      <c r="BF3952" s="171">
        <f t="shared" si="305"/>
        <v>0</v>
      </c>
      <c r="BG3952" s="171">
        <f t="shared" si="306"/>
        <v>0</v>
      </c>
      <c r="BH3952" s="171">
        <f t="shared" si="307"/>
        <v>0</v>
      </c>
      <c r="BI3952" s="171">
        <f t="shared" si="308"/>
        <v>0</v>
      </c>
      <c r="BJ3952" s="18" t="s">
        <v>157</v>
      </c>
      <c r="BK3952" s="172">
        <f t="shared" si="309"/>
        <v>0</v>
      </c>
      <c r="BL3952" s="18" t="s">
        <v>156</v>
      </c>
      <c r="BM3952" s="170" t="s">
        <v>4666</v>
      </c>
    </row>
    <row r="3953" spans="1:65" s="2" customFormat="1" ht="16.5" customHeight="1">
      <c r="A3953" s="33"/>
      <c r="B3953" s="158"/>
      <c r="C3953" s="205" t="s">
        <v>4667</v>
      </c>
      <c r="D3953" s="205" t="s">
        <v>368</v>
      </c>
      <c r="E3953" s="206" t="s">
        <v>4668</v>
      </c>
      <c r="F3953" s="207" t="s">
        <v>4669</v>
      </c>
      <c r="G3953" s="208" t="s">
        <v>350</v>
      </c>
      <c r="H3953" s="209">
        <v>50</v>
      </c>
      <c r="I3953" s="210"/>
      <c r="J3953" s="209">
        <f t="shared" si="300"/>
        <v>0</v>
      </c>
      <c r="K3953" s="211"/>
      <c r="L3953" s="212"/>
      <c r="M3953" s="213" t="s">
        <v>1</v>
      </c>
      <c r="N3953" s="214" t="s">
        <v>42</v>
      </c>
      <c r="O3953" s="59"/>
      <c r="P3953" s="168">
        <f t="shared" si="301"/>
        <v>0</v>
      </c>
      <c r="Q3953" s="168">
        <v>0</v>
      </c>
      <c r="R3953" s="168">
        <f t="shared" si="302"/>
        <v>0</v>
      </c>
      <c r="S3953" s="168">
        <v>0</v>
      </c>
      <c r="T3953" s="169">
        <f t="shared" si="303"/>
        <v>0</v>
      </c>
      <c r="U3953" s="33"/>
      <c r="V3953" s="33"/>
      <c r="W3953" s="33"/>
      <c r="X3953" s="33"/>
      <c r="Y3953" s="33"/>
      <c r="Z3953" s="33"/>
      <c r="AA3953" s="33"/>
      <c r="AB3953" s="33"/>
      <c r="AC3953" s="33"/>
      <c r="AD3953" s="33"/>
      <c r="AE3953" s="33"/>
      <c r="AR3953" s="170" t="s">
        <v>189</v>
      </c>
      <c r="AT3953" s="170" t="s">
        <v>368</v>
      </c>
      <c r="AU3953" s="170" t="s">
        <v>157</v>
      </c>
      <c r="AY3953" s="18" t="s">
        <v>150</v>
      </c>
      <c r="BE3953" s="171">
        <f t="shared" si="304"/>
        <v>0</v>
      </c>
      <c r="BF3953" s="171">
        <f t="shared" si="305"/>
        <v>0</v>
      </c>
      <c r="BG3953" s="171">
        <f t="shared" si="306"/>
        <v>0</v>
      </c>
      <c r="BH3953" s="171">
        <f t="shared" si="307"/>
        <v>0</v>
      </c>
      <c r="BI3953" s="171">
        <f t="shared" si="308"/>
        <v>0</v>
      </c>
      <c r="BJ3953" s="18" t="s">
        <v>157</v>
      </c>
      <c r="BK3953" s="172">
        <f t="shared" si="309"/>
        <v>0</v>
      </c>
      <c r="BL3953" s="18" t="s">
        <v>156</v>
      </c>
      <c r="BM3953" s="170" t="s">
        <v>4670</v>
      </c>
    </row>
    <row r="3954" spans="1:65" s="2" customFormat="1" ht="16.5" customHeight="1">
      <c r="A3954" s="33"/>
      <c r="B3954" s="158"/>
      <c r="C3954" s="205" t="s">
        <v>4671</v>
      </c>
      <c r="D3954" s="205" t="s">
        <v>368</v>
      </c>
      <c r="E3954" s="206" t="s">
        <v>4672</v>
      </c>
      <c r="F3954" s="207" t="s">
        <v>4673</v>
      </c>
      <c r="G3954" s="208" t="s">
        <v>350</v>
      </c>
      <c r="H3954" s="209">
        <v>16</v>
      </c>
      <c r="I3954" s="210"/>
      <c r="J3954" s="209">
        <f t="shared" si="300"/>
        <v>0</v>
      </c>
      <c r="K3954" s="211"/>
      <c r="L3954" s="212"/>
      <c r="M3954" s="213" t="s">
        <v>1</v>
      </c>
      <c r="N3954" s="214" t="s">
        <v>42</v>
      </c>
      <c r="O3954" s="59"/>
      <c r="P3954" s="168">
        <f t="shared" si="301"/>
        <v>0</v>
      </c>
      <c r="Q3954" s="168">
        <v>0</v>
      </c>
      <c r="R3954" s="168">
        <f t="shared" si="302"/>
        <v>0</v>
      </c>
      <c r="S3954" s="168">
        <v>0</v>
      </c>
      <c r="T3954" s="169">
        <f t="shared" si="303"/>
        <v>0</v>
      </c>
      <c r="U3954" s="33"/>
      <c r="V3954" s="33"/>
      <c r="W3954" s="33"/>
      <c r="X3954" s="33"/>
      <c r="Y3954" s="33"/>
      <c r="Z3954" s="33"/>
      <c r="AA3954" s="33"/>
      <c r="AB3954" s="33"/>
      <c r="AC3954" s="33"/>
      <c r="AD3954" s="33"/>
      <c r="AE3954" s="33"/>
      <c r="AR3954" s="170" t="s">
        <v>189</v>
      </c>
      <c r="AT3954" s="170" t="s">
        <v>368</v>
      </c>
      <c r="AU3954" s="170" t="s">
        <v>157</v>
      </c>
      <c r="AY3954" s="18" t="s">
        <v>150</v>
      </c>
      <c r="BE3954" s="171">
        <f t="shared" si="304"/>
        <v>0</v>
      </c>
      <c r="BF3954" s="171">
        <f t="shared" si="305"/>
        <v>0</v>
      </c>
      <c r="BG3954" s="171">
        <f t="shared" si="306"/>
        <v>0</v>
      </c>
      <c r="BH3954" s="171">
        <f t="shared" si="307"/>
        <v>0</v>
      </c>
      <c r="BI3954" s="171">
        <f t="shared" si="308"/>
        <v>0</v>
      </c>
      <c r="BJ3954" s="18" t="s">
        <v>157</v>
      </c>
      <c r="BK3954" s="172">
        <f t="shared" si="309"/>
        <v>0</v>
      </c>
      <c r="BL3954" s="18" t="s">
        <v>156</v>
      </c>
      <c r="BM3954" s="170" t="s">
        <v>4674</v>
      </c>
    </row>
    <row r="3955" spans="1:65" s="2" customFormat="1" ht="16.5" customHeight="1">
      <c r="A3955" s="33"/>
      <c r="B3955" s="158"/>
      <c r="C3955" s="205" t="s">
        <v>4675</v>
      </c>
      <c r="D3955" s="205" t="s">
        <v>368</v>
      </c>
      <c r="E3955" s="206" t="s">
        <v>4676</v>
      </c>
      <c r="F3955" s="207" t="s">
        <v>4677</v>
      </c>
      <c r="G3955" s="208" t="s">
        <v>2481</v>
      </c>
      <c r="H3955" s="209">
        <v>125</v>
      </c>
      <c r="I3955" s="210"/>
      <c r="J3955" s="209">
        <f t="shared" si="300"/>
        <v>0</v>
      </c>
      <c r="K3955" s="211"/>
      <c r="L3955" s="212"/>
      <c r="M3955" s="213" t="s">
        <v>1</v>
      </c>
      <c r="N3955" s="214" t="s">
        <v>42</v>
      </c>
      <c r="O3955" s="59"/>
      <c r="P3955" s="168">
        <f t="shared" si="301"/>
        <v>0</v>
      </c>
      <c r="Q3955" s="168">
        <v>0</v>
      </c>
      <c r="R3955" s="168">
        <f t="shared" si="302"/>
        <v>0</v>
      </c>
      <c r="S3955" s="168">
        <v>0</v>
      </c>
      <c r="T3955" s="169">
        <f t="shared" si="303"/>
        <v>0</v>
      </c>
      <c r="U3955" s="33"/>
      <c r="V3955" s="33"/>
      <c r="W3955" s="33"/>
      <c r="X3955" s="33"/>
      <c r="Y3955" s="33"/>
      <c r="Z3955" s="33"/>
      <c r="AA3955" s="33"/>
      <c r="AB3955" s="33"/>
      <c r="AC3955" s="33"/>
      <c r="AD3955" s="33"/>
      <c r="AE3955" s="33"/>
      <c r="AR3955" s="170" t="s">
        <v>189</v>
      </c>
      <c r="AT3955" s="170" t="s">
        <v>368</v>
      </c>
      <c r="AU3955" s="170" t="s">
        <v>157</v>
      </c>
      <c r="AY3955" s="18" t="s">
        <v>150</v>
      </c>
      <c r="BE3955" s="171">
        <f t="shared" si="304"/>
        <v>0</v>
      </c>
      <c r="BF3955" s="171">
        <f t="shared" si="305"/>
        <v>0</v>
      </c>
      <c r="BG3955" s="171">
        <f t="shared" si="306"/>
        <v>0</v>
      </c>
      <c r="BH3955" s="171">
        <f t="shared" si="307"/>
        <v>0</v>
      </c>
      <c r="BI3955" s="171">
        <f t="shared" si="308"/>
        <v>0</v>
      </c>
      <c r="BJ3955" s="18" t="s">
        <v>157</v>
      </c>
      <c r="BK3955" s="172">
        <f t="shared" si="309"/>
        <v>0</v>
      </c>
      <c r="BL3955" s="18" t="s">
        <v>156</v>
      </c>
      <c r="BM3955" s="170" t="s">
        <v>4678</v>
      </c>
    </row>
    <row r="3956" spans="1:65" s="2" customFormat="1" ht="16.5" customHeight="1">
      <c r="A3956" s="33"/>
      <c r="B3956" s="158"/>
      <c r="C3956" s="205" t="s">
        <v>4679</v>
      </c>
      <c r="D3956" s="205" t="s">
        <v>368</v>
      </c>
      <c r="E3956" s="206" t="s">
        <v>4680</v>
      </c>
      <c r="F3956" s="207" t="s">
        <v>4681</v>
      </c>
      <c r="G3956" s="208" t="s">
        <v>350</v>
      </c>
      <c r="H3956" s="209">
        <v>16</v>
      </c>
      <c r="I3956" s="210"/>
      <c r="J3956" s="209">
        <f t="shared" si="300"/>
        <v>0</v>
      </c>
      <c r="K3956" s="211"/>
      <c r="L3956" s="212"/>
      <c r="M3956" s="213" t="s">
        <v>1</v>
      </c>
      <c r="N3956" s="214" t="s">
        <v>42</v>
      </c>
      <c r="O3956" s="59"/>
      <c r="P3956" s="168">
        <f t="shared" si="301"/>
        <v>0</v>
      </c>
      <c r="Q3956" s="168">
        <v>0</v>
      </c>
      <c r="R3956" s="168">
        <f t="shared" si="302"/>
        <v>0</v>
      </c>
      <c r="S3956" s="168">
        <v>0</v>
      </c>
      <c r="T3956" s="169">
        <f t="shared" si="303"/>
        <v>0</v>
      </c>
      <c r="U3956" s="33"/>
      <c r="V3956" s="33"/>
      <c r="W3956" s="33"/>
      <c r="X3956" s="33"/>
      <c r="Y3956" s="33"/>
      <c r="Z3956" s="33"/>
      <c r="AA3956" s="33"/>
      <c r="AB3956" s="33"/>
      <c r="AC3956" s="33"/>
      <c r="AD3956" s="33"/>
      <c r="AE3956" s="33"/>
      <c r="AR3956" s="170" t="s">
        <v>189</v>
      </c>
      <c r="AT3956" s="170" t="s">
        <v>368</v>
      </c>
      <c r="AU3956" s="170" t="s">
        <v>157</v>
      </c>
      <c r="AY3956" s="18" t="s">
        <v>150</v>
      </c>
      <c r="BE3956" s="171">
        <f t="shared" si="304"/>
        <v>0</v>
      </c>
      <c r="BF3956" s="171">
        <f t="shared" si="305"/>
        <v>0</v>
      </c>
      <c r="BG3956" s="171">
        <f t="shared" si="306"/>
        <v>0</v>
      </c>
      <c r="BH3956" s="171">
        <f t="shared" si="307"/>
        <v>0</v>
      </c>
      <c r="BI3956" s="171">
        <f t="shared" si="308"/>
        <v>0</v>
      </c>
      <c r="BJ3956" s="18" t="s">
        <v>157</v>
      </c>
      <c r="BK3956" s="172">
        <f t="shared" si="309"/>
        <v>0</v>
      </c>
      <c r="BL3956" s="18" t="s">
        <v>156</v>
      </c>
      <c r="BM3956" s="170" t="s">
        <v>4682</v>
      </c>
    </row>
    <row r="3957" spans="1:65" s="2" customFormat="1" ht="16.5" customHeight="1">
      <c r="A3957" s="33"/>
      <c r="B3957" s="158"/>
      <c r="C3957" s="205" t="s">
        <v>4683</v>
      </c>
      <c r="D3957" s="205" t="s">
        <v>368</v>
      </c>
      <c r="E3957" s="206" t="s">
        <v>4684</v>
      </c>
      <c r="F3957" s="207" t="s">
        <v>4685</v>
      </c>
      <c r="G3957" s="208" t="s">
        <v>350</v>
      </c>
      <c r="H3957" s="209">
        <v>16</v>
      </c>
      <c r="I3957" s="210"/>
      <c r="J3957" s="209">
        <f t="shared" si="300"/>
        <v>0</v>
      </c>
      <c r="K3957" s="211"/>
      <c r="L3957" s="212"/>
      <c r="M3957" s="213" t="s">
        <v>1</v>
      </c>
      <c r="N3957" s="214" t="s">
        <v>42</v>
      </c>
      <c r="O3957" s="59"/>
      <c r="P3957" s="168">
        <f t="shared" si="301"/>
        <v>0</v>
      </c>
      <c r="Q3957" s="168">
        <v>0</v>
      </c>
      <c r="R3957" s="168">
        <f t="shared" si="302"/>
        <v>0</v>
      </c>
      <c r="S3957" s="168">
        <v>0</v>
      </c>
      <c r="T3957" s="169">
        <f t="shared" si="303"/>
        <v>0</v>
      </c>
      <c r="U3957" s="33"/>
      <c r="V3957" s="33"/>
      <c r="W3957" s="33"/>
      <c r="X3957" s="33"/>
      <c r="Y3957" s="33"/>
      <c r="Z3957" s="33"/>
      <c r="AA3957" s="33"/>
      <c r="AB3957" s="33"/>
      <c r="AC3957" s="33"/>
      <c r="AD3957" s="33"/>
      <c r="AE3957" s="33"/>
      <c r="AR3957" s="170" t="s">
        <v>189</v>
      </c>
      <c r="AT3957" s="170" t="s">
        <v>368</v>
      </c>
      <c r="AU3957" s="170" t="s">
        <v>157</v>
      </c>
      <c r="AY3957" s="18" t="s">
        <v>150</v>
      </c>
      <c r="BE3957" s="171">
        <f t="shared" si="304"/>
        <v>0</v>
      </c>
      <c r="BF3957" s="171">
        <f t="shared" si="305"/>
        <v>0</v>
      </c>
      <c r="BG3957" s="171">
        <f t="shared" si="306"/>
        <v>0</v>
      </c>
      <c r="BH3957" s="171">
        <f t="shared" si="307"/>
        <v>0</v>
      </c>
      <c r="BI3957" s="171">
        <f t="shared" si="308"/>
        <v>0</v>
      </c>
      <c r="BJ3957" s="18" t="s">
        <v>157</v>
      </c>
      <c r="BK3957" s="172">
        <f t="shared" si="309"/>
        <v>0</v>
      </c>
      <c r="BL3957" s="18" t="s">
        <v>156</v>
      </c>
      <c r="BM3957" s="170" t="s">
        <v>4686</v>
      </c>
    </row>
    <row r="3958" spans="1:65" s="2" customFormat="1" ht="16.5" customHeight="1">
      <c r="A3958" s="33"/>
      <c r="B3958" s="158"/>
      <c r="C3958" s="159" t="s">
        <v>4687</v>
      </c>
      <c r="D3958" s="159" t="s">
        <v>152</v>
      </c>
      <c r="E3958" s="160" t="s">
        <v>4688</v>
      </c>
      <c r="F3958" s="161" t="s">
        <v>4689</v>
      </c>
      <c r="G3958" s="162" t="s">
        <v>1757</v>
      </c>
      <c r="H3958" s="164"/>
      <c r="I3958" s="164"/>
      <c r="J3958" s="163">
        <f t="shared" si="300"/>
        <v>0</v>
      </c>
      <c r="K3958" s="165"/>
      <c r="L3958" s="34"/>
      <c r="M3958" s="166" t="s">
        <v>1</v>
      </c>
      <c r="N3958" s="167" t="s">
        <v>42</v>
      </c>
      <c r="O3958" s="59"/>
      <c r="P3958" s="168">
        <f t="shared" si="301"/>
        <v>0</v>
      </c>
      <c r="Q3958" s="168">
        <v>0</v>
      </c>
      <c r="R3958" s="168">
        <f t="shared" si="302"/>
        <v>0</v>
      </c>
      <c r="S3958" s="168">
        <v>0</v>
      </c>
      <c r="T3958" s="169">
        <f t="shared" si="303"/>
        <v>0</v>
      </c>
      <c r="U3958" s="33"/>
      <c r="V3958" s="33"/>
      <c r="W3958" s="33"/>
      <c r="X3958" s="33"/>
      <c r="Y3958" s="33"/>
      <c r="Z3958" s="33"/>
      <c r="AA3958" s="33"/>
      <c r="AB3958" s="33"/>
      <c r="AC3958" s="33"/>
      <c r="AD3958" s="33"/>
      <c r="AE3958" s="33"/>
      <c r="AR3958" s="170" t="s">
        <v>156</v>
      </c>
      <c r="AT3958" s="170" t="s">
        <v>152</v>
      </c>
      <c r="AU3958" s="170" t="s">
        <v>157</v>
      </c>
      <c r="AY3958" s="18" t="s">
        <v>150</v>
      </c>
      <c r="BE3958" s="171">
        <f t="shared" si="304"/>
        <v>0</v>
      </c>
      <c r="BF3958" s="171">
        <f t="shared" si="305"/>
        <v>0</v>
      </c>
      <c r="BG3958" s="171">
        <f t="shared" si="306"/>
        <v>0</v>
      </c>
      <c r="BH3958" s="171">
        <f t="shared" si="307"/>
        <v>0</v>
      </c>
      <c r="BI3958" s="171">
        <f t="shared" si="308"/>
        <v>0</v>
      </c>
      <c r="BJ3958" s="18" t="s">
        <v>157</v>
      </c>
      <c r="BK3958" s="172">
        <f t="shared" si="309"/>
        <v>0</v>
      </c>
      <c r="BL3958" s="18" t="s">
        <v>156</v>
      </c>
      <c r="BM3958" s="170" t="s">
        <v>4690</v>
      </c>
    </row>
    <row r="3959" spans="1:65" s="2" customFormat="1" ht="16.5" customHeight="1">
      <c r="A3959" s="33"/>
      <c r="B3959" s="158"/>
      <c r="C3959" s="159" t="s">
        <v>4691</v>
      </c>
      <c r="D3959" s="159" t="s">
        <v>152</v>
      </c>
      <c r="E3959" s="160" t="s">
        <v>4692</v>
      </c>
      <c r="F3959" s="161" t="s">
        <v>4693</v>
      </c>
      <c r="G3959" s="162" t="s">
        <v>1757</v>
      </c>
      <c r="H3959" s="164"/>
      <c r="I3959" s="164"/>
      <c r="J3959" s="163">
        <f t="shared" si="300"/>
        <v>0</v>
      </c>
      <c r="K3959" s="165"/>
      <c r="L3959" s="34"/>
      <c r="M3959" s="166" t="s">
        <v>1</v>
      </c>
      <c r="N3959" s="167" t="s">
        <v>42</v>
      </c>
      <c r="O3959" s="59"/>
      <c r="P3959" s="168">
        <f t="shared" si="301"/>
        <v>0</v>
      </c>
      <c r="Q3959" s="168">
        <v>0</v>
      </c>
      <c r="R3959" s="168">
        <f t="shared" si="302"/>
        <v>0</v>
      </c>
      <c r="S3959" s="168">
        <v>0</v>
      </c>
      <c r="T3959" s="169">
        <f t="shared" si="303"/>
        <v>0</v>
      </c>
      <c r="U3959" s="33"/>
      <c r="V3959" s="33"/>
      <c r="W3959" s="33"/>
      <c r="X3959" s="33"/>
      <c r="Y3959" s="33"/>
      <c r="Z3959" s="33"/>
      <c r="AA3959" s="33"/>
      <c r="AB3959" s="33"/>
      <c r="AC3959" s="33"/>
      <c r="AD3959" s="33"/>
      <c r="AE3959" s="33"/>
      <c r="AR3959" s="170" t="s">
        <v>156</v>
      </c>
      <c r="AT3959" s="170" t="s">
        <v>152</v>
      </c>
      <c r="AU3959" s="170" t="s">
        <v>157</v>
      </c>
      <c r="AY3959" s="18" t="s">
        <v>150</v>
      </c>
      <c r="BE3959" s="171">
        <f t="shared" si="304"/>
        <v>0</v>
      </c>
      <c r="BF3959" s="171">
        <f t="shared" si="305"/>
        <v>0</v>
      </c>
      <c r="BG3959" s="171">
        <f t="shared" si="306"/>
        <v>0</v>
      </c>
      <c r="BH3959" s="171">
        <f t="shared" si="307"/>
        <v>0</v>
      </c>
      <c r="BI3959" s="171">
        <f t="shared" si="308"/>
        <v>0</v>
      </c>
      <c r="BJ3959" s="18" t="s">
        <v>157</v>
      </c>
      <c r="BK3959" s="172">
        <f t="shared" si="309"/>
        <v>0</v>
      </c>
      <c r="BL3959" s="18" t="s">
        <v>156</v>
      </c>
      <c r="BM3959" s="170" t="s">
        <v>4694</v>
      </c>
    </row>
    <row r="3960" spans="1:65" s="2" customFormat="1" ht="16.5" customHeight="1">
      <c r="A3960" s="33"/>
      <c r="B3960" s="158"/>
      <c r="C3960" s="159" t="s">
        <v>4695</v>
      </c>
      <c r="D3960" s="159" t="s">
        <v>152</v>
      </c>
      <c r="E3960" s="160" t="s">
        <v>4696</v>
      </c>
      <c r="F3960" s="161" t="s">
        <v>4697</v>
      </c>
      <c r="G3960" s="162" t="s">
        <v>350</v>
      </c>
      <c r="H3960" s="163">
        <v>3</v>
      </c>
      <c r="I3960" s="164"/>
      <c r="J3960" s="163">
        <f t="shared" si="300"/>
        <v>0</v>
      </c>
      <c r="K3960" s="165"/>
      <c r="L3960" s="34"/>
      <c r="M3960" s="166" t="s">
        <v>1</v>
      </c>
      <c r="N3960" s="167" t="s">
        <v>42</v>
      </c>
      <c r="O3960" s="59"/>
      <c r="P3960" s="168">
        <f t="shared" si="301"/>
        <v>0</v>
      </c>
      <c r="Q3960" s="168">
        <v>0</v>
      </c>
      <c r="R3960" s="168">
        <f t="shared" si="302"/>
        <v>0</v>
      </c>
      <c r="S3960" s="168">
        <v>0</v>
      </c>
      <c r="T3960" s="169">
        <f t="shared" si="303"/>
        <v>0</v>
      </c>
      <c r="U3960" s="33"/>
      <c r="V3960" s="33"/>
      <c r="W3960" s="33"/>
      <c r="X3960" s="33"/>
      <c r="Y3960" s="33"/>
      <c r="Z3960" s="33"/>
      <c r="AA3960" s="33"/>
      <c r="AB3960" s="33"/>
      <c r="AC3960" s="33"/>
      <c r="AD3960" s="33"/>
      <c r="AE3960" s="33"/>
      <c r="AR3960" s="170" t="s">
        <v>156</v>
      </c>
      <c r="AT3960" s="170" t="s">
        <v>152</v>
      </c>
      <c r="AU3960" s="170" t="s">
        <v>157</v>
      </c>
      <c r="AY3960" s="18" t="s">
        <v>150</v>
      </c>
      <c r="BE3960" s="171">
        <f t="shared" si="304"/>
        <v>0</v>
      </c>
      <c r="BF3960" s="171">
        <f t="shared" si="305"/>
        <v>0</v>
      </c>
      <c r="BG3960" s="171">
        <f t="shared" si="306"/>
        <v>0</v>
      </c>
      <c r="BH3960" s="171">
        <f t="shared" si="307"/>
        <v>0</v>
      </c>
      <c r="BI3960" s="171">
        <f t="shared" si="308"/>
        <v>0</v>
      </c>
      <c r="BJ3960" s="18" t="s">
        <v>157</v>
      </c>
      <c r="BK3960" s="172">
        <f t="shared" si="309"/>
        <v>0</v>
      </c>
      <c r="BL3960" s="18" t="s">
        <v>156</v>
      </c>
      <c r="BM3960" s="170" t="s">
        <v>4698</v>
      </c>
    </row>
    <row r="3961" spans="1:65" s="2" customFormat="1" ht="16.5" customHeight="1">
      <c r="A3961" s="33"/>
      <c r="B3961" s="158"/>
      <c r="C3961" s="159" t="s">
        <v>4699</v>
      </c>
      <c r="D3961" s="159" t="s">
        <v>152</v>
      </c>
      <c r="E3961" s="160" t="s">
        <v>4700</v>
      </c>
      <c r="F3961" s="161" t="s">
        <v>4625</v>
      </c>
      <c r="G3961" s="162" t="s">
        <v>350</v>
      </c>
      <c r="H3961" s="163">
        <v>1</v>
      </c>
      <c r="I3961" s="164"/>
      <c r="J3961" s="163">
        <f t="shared" si="300"/>
        <v>0</v>
      </c>
      <c r="K3961" s="165"/>
      <c r="L3961" s="34"/>
      <c r="M3961" s="166" t="s">
        <v>1</v>
      </c>
      <c r="N3961" s="167" t="s">
        <v>42</v>
      </c>
      <c r="O3961" s="59"/>
      <c r="P3961" s="168">
        <f t="shared" si="301"/>
        <v>0</v>
      </c>
      <c r="Q3961" s="168">
        <v>0</v>
      </c>
      <c r="R3961" s="168">
        <f t="shared" si="302"/>
        <v>0</v>
      </c>
      <c r="S3961" s="168">
        <v>0</v>
      </c>
      <c r="T3961" s="169">
        <f t="shared" si="303"/>
        <v>0</v>
      </c>
      <c r="U3961" s="33"/>
      <c r="V3961" s="33"/>
      <c r="W3961" s="33"/>
      <c r="X3961" s="33"/>
      <c r="Y3961" s="33"/>
      <c r="Z3961" s="33"/>
      <c r="AA3961" s="33"/>
      <c r="AB3961" s="33"/>
      <c r="AC3961" s="33"/>
      <c r="AD3961" s="33"/>
      <c r="AE3961" s="33"/>
      <c r="AR3961" s="170" t="s">
        <v>156</v>
      </c>
      <c r="AT3961" s="170" t="s">
        <v>152</v>
      </c>
      <c r="AU3961" s="170" t="s">
        <v>157</v>
      </c>
      <c r="AY3961" s="18" t="s">
        <v>150</v>
      </c>
      <c r="BE3961" s="171">
        <f t="shared" si="304"/>
        <v>0</v>
      </c>
      <c r="BF3961" s="171">
        <f t="shared" si="305"/>
        <v>0</v>
      </c>
      <c r="BG3961" s="171">
        <f t="shared" si="306"/>
        <v>0</v>
      </c>
      <c r="BH3961" s="171">
        <f t="shared" si="307"/>
        <v>0</v>
      </c>
      <c r="BI3961" s="171">
        <f t="shared" si="308"/>
        <v>0</v>
      </c>
      <c r="BJ3961" s="18" t="s">
        <v>157</v>
      </c>
      <c r="BK3961" s="172">
        <f t="shared" si="309"/>
        <v>0</v>
      </c>
      <c r="BL3961" s="18" t="s">
        <v>156</v>
      </c>
      <c r="BM3961" s="170" t="s">
        <v>4701</v>
      </c>
    </row>
    <row r="3962" spans="1:65" s="2" customFormat="1" ht="16.5" customHeight="1">
      <c r="A3962" s="33"/>
      <c r="B3962" s="158"/>
      <c r="C3962" s="159" t="s">
        <v>4702</v>
      </c>
      <c r="D3962" s="159" t="s">
        <v>152</v>
      </c>
      <c r="E3962" s="160" t="s">
        <v>4703</v>
      </c>
      <c r="F3962" s="161" t="s">
        <v>4629</v>
      </c>
      <c r="G3962" s="162" t="s">
        <v>350</v>
      </c>
      <c r="H3962" s="163">
        <v>15</v>
      </c>
      <c r="I3962" s="164"/>
      <c r="J3962" s="163">
        <f t="shared" si="300"/>
        <v>0</v>
      </c>
      <c r="K3962" s="165"/>
      <c r="L3962" s="34"/>
      <c r="M3962" s="166" t="s">
        <v>1</v>
      </c>
      <c r="N3962" s="167" t="s">
        <v>42</v>
      </c>
      <c r="O3962" s="59"/>
      <c r="P3962" s="168">
        <f t="shared" si="301"/>
        <v>0</v>
      </c>
      <c r="Q3962" s="168">
        <v>0</v>
      </c>
      <c r="R3962" s="168">
        <f t="shared" si="302"/>
        <v>0</v>
      </c>
      <c r="S3962" s="168">
        <v>0</v>
      </c>
      <c r="T3962" s="169">
        <f t="shared" si="303"/>
        <v>0</v>
      </c>
      <c r="U3962" s="33"/>
      <c r="V3962" s="33"/>
      <c r="W3962" s="33"/>
      <c r="X3962" s="33"/>
      <c r="Y3962" s="33"/>
      <c r="Z3962" s="33"/>
      <c r="AA3962" s="33"/>
      <c r="AB3962" s="33"/>
      <c r="AC3962" s="33"/>
      <c r="AD3962" s="33"/>
      <c r="AE3962" s="33"/>
      <c r="AR3962" s="170" t="s">
        <v>156</v>
      </c>
      <c r="AT3962" s="170" t="s">
        <v>152</v>
      </c>
      <c r="AU3962" s="170" t="s">
        <v>157</v>
      </c>
      <c r="AY3962" s="18" t="s">
        <v>150</v>
      </c>
      <c r="BE3962" s="171">
        <f t="shared" si="304"/>
        <v>0</v>
      </c>
      <c r="BF3962" s="171">
        <f t="shared" si="305"/>
        <v>0</v>
      </c>
      <c r="BG3962" s="171">
        <f t="shared" si="306"/>
        <v>0</v>
      </c>
      <c r="BH3962" s="171">
        <f t="shared" si="307"/>
        <v>0</v>
      </c>
      <c r="BI3962" s="171">
        <f t="shared" si="308"/>
        <v>0</v>
      </c>
      <c r="BJ3962" s="18" t="s">
        <v>157</v>
      </c>
      <c r="BK3962" s="172">
        <f t="shared" si="309"/>
        <v>0</v>
      </c>
      <c r="BL3962" s="18" t="s">
        <v>156</v>
      </c>
      <c r="BM3962" s="170" t="s">
        <v>4704</v>
      </c>
    </row>
    <row r="3963" spans="1:65" s="2" customFormat="1" ht="16.5" customHeight="1">
      <c r="A3963" s="33"/>
      <c r="B3963" s="158"/>
      <c r="C3963" s="159" t="s">
        <v>4705</v>
      </c>
      <c r="D3963" s="159" t="s">
        <v>152</v>
      </c>
      <c r="E3963" s="160" t="s">
        <v>4706</v>
      </c>
      <c r="F3963" s="161" t="s">
        <v>4633</v>
      </c>
      <c r="G3963" s="162" t="s">
        <v>350</v>
      </c>
      <c r="H3963" s="163">
        <v>10</v>
      </c>
      <c r="I3963" s="164"/>
      <c r="J3963" s="163">
        <f t="shared" si="300"/>
        <v>0</v>
      </c>
      <c r="K3963" s="165"/>
      <c r="L3963" s="34"/>
      <c r="M3963" s="166" t="s">
        <v>1</v>
      </c>
      <c r="N3963" s="167" t="s">
        <v>42</v>
      </c>
      <c r="O3963" s="59"/>
      <c r="P3963" s="168">
        <f t="shared" si="301"/>
        <v>0</v>
      </c>
      <c r="Q3963" s="168">
        <v>0</v>
      </c>
      <c r="R3963" s="168">
        <f t="shared" si="302"/>
        <v>0</v>
      </c>
      <c r="S3963" s="168">
        <v>0</v>
      </c>
      <c r="T3963" s="169">
        <f t="shared" si="303"/>
        <v>0</v>
      </c>
      <c r="U3963" s="33"/>
      <c r="V3963" s="33"/>
      <c r="W3963" s="33"/>
      <c r="X3963" s="33"/>
      <c r="Y3963" s="33"/>
      <c r="Z3963" s="33"/>
      <c r="AA3963" s="33"/>
      <c r="AB3963" s="33"/>
      <c r="AC3963" s="33"/>
      <c r="AD3963" s="33"/>
      <c r="AE3963" s="33"/>
      <c r="AR3963" s="170" t="s">
        <v>156</v>
      </c>
      <c r="AT3963" s="170" t="s">
        <v>152</v>
      </c>
      <c r="AU3963" s="170" t="s">
        <v>157</v>
      </c>
      <c r="AY3963" s="18" t="s">
        <v>150</v>
      </c>
      <c r="BE3963" s="171">
        <f t="shared" si="304"/>
        <v>0</v>
      </c>
      <c r="BF3963" s="171">
        <f t="shared" si="305"/>
        <v>0</v>
      </c>
      <c r="BG3963" s="171">
        <f t="shared" si="306"/>
        <v>0</v>
      </c>
      <c r="BH3963" s="171">
        <f t="shared" si="307"/>
        <v>0</v>
      </c>
      <c r="BI3963" s="171">
        <f t="shared" si="308"/>
        <v>0</v>
      </c>
      <c r="BJ3963" s="18" t="s">
        <v>157</v>
      </c>
      <c r="BK3963" s="172">
        <f t="shared" si="309"/>
        <v>0</v>
      </c>
      <c r="BL3963" s="18" t="s">
        <v>156</v>
      </c>
      <c r="BM3963" s="170" t="s">
        <v>4707</v>
      </c>
    </row>
    <row r="3964" spans="1:65" s="2" customFormat="1" ht="16.5" customHeight="1">
      <c r="A3964" s="33"/>
      <c r="B3964" s="158"/>
      <c r="C3964" s="159" t="s">
        <v>4708</v>
      </c>
      <c r="D3964" s="159" t="s">
        <v>152</v>
      </c>
      <c r="E3964" s="160" t="s">
        <v>4709</v>
      </c>
      <c r="F3964" s="161" t="s">
        <v>4637</v>
      </c>
      <c r="G3964" s="162" t="s">
        <v>350</v>
      </c>
      <c r="H3964" s="163">
        <v>42</v>
      </c>
      <c r="I3964" s="164"/>
      <c r="J3964" s="163">
        <f t="shared" si="300"/>
        <v>0</v>
      </c>
      <c r="K3964" s="165"/>
      <c r="L3964" s="34"/>
      <c r="M3964" s="166" t="s">
        <v>1</v>
      </c>
      <c r="N3964" s="167" t="s">
        <v>42</v>
      </c>
      <c r="O3964" s="59"/>
      <c r="P3964" s="168">
        <f t="shared" si="301"/>
        <v>0</v>
      </c>
      <c r="Q3964" s="168">
        <v>0</v>
      </c>
      <c r="R3964" s="168">
        <f t="shared" si="302"/>
        <v>0</v>
      </c>
      <c r="S3964" s="168">
        <v>0</v>
      </c>
      <c r="T3964" s="169">
        <f t="shared" si="303"/>
        <v>0</v>
      </c>
      <c r="U3964" s="33"/>
      <c r="V3964" s="33"/>
      <c r="W3964" s="33"/>
      <c r="X3964" s="33"/>
      <c r="Y3964" s="33"/>
      <c r="Z3964" s="33"/>
      <c r="AA3964" s="33"/>
      <c r="AB3964" s="33"/>
      <c r="AC3964" s="33"/>
      <c r="AD3964" s="33"/>
      <c r="AE3964" s="33"/>
      <c r="AR3964" s="170" t="s">
        <v>156</v>
      </c>
      <c r="AT3964" s="170" t="s">
        <v>152</v>
      </c>
      <c r="AU3964" s="170" t="s">
        <v>157</v>
      </c>
      <c r="AY3964" s="18" t="s">
        <v>150</v>
      </c>
      <c r="BE3964" s="171">
        <f t="shared" si="304"/>
        <v>0</v>
      </c>
      <c r="BF3964" s="171">
        <f t="shared" si="305"/>
        <v>0</v>
      </c>
      <c r="BG3964" s="171">
        <f t="shared" si="306"/>
        <v>0</v>
      </c>
      <c r="BH3964" s="171">
        <f t="shared" si="307"/>
        <v>0</v>
      </c>
      <c r="BI3964" s="171">
        <f t="shared" si="308"/>
        <v>0</v>
      </c>
      <c r="BJ3964" s="18" t="s">
        <v>157</v>
      </c>
      <c r="BK3964" s="172">
        <f t="shared" si="309"/>
        <v>0</v>
      </c>
      <c r="BL3964" s="18" t="s">
        <v>156</v>
      </c>
      <c r="BM3964" s="170" t="s">
        <v>4710</v>
      </c>
    </row>
    <row r="3965" spans="1:65" s="2" customFormat="1" ht="16.5" customHeight="1">
      <c r="A3965" s="33"/>
      <c r="B3965" s="158"/>
      <c r="C3965" s="159" t="s">
        <v>4711</v>
      </c>
      <c r="D3965" s="159" t="s">
        <v>152</v>
      </c>
      <c r="E3965" s="160" t="s">
        <v>4712</v>
      </c>
      <c r="F3965" s="161" t="s">
        <v>4713</v>
      </c>
      <c r="G3965" s="162" t="s">
        <v>350</v>
      </c>
      <c r="H3965" s="163">
        <v>10</v>
      </c>
      <c r="I3965" s="164"/>
      <c r="J3965" s="163">
        <f t="shared" si="300"/>
        <v>0</v>
      </c>
      <c r="K3965" s="165"/>
      <c r="L3965" s="34"/>
      <c r="M3965" s="166" t="s">
        <v>1</v>
      </c>
      <c r="N3965" s="167" t="s">
        <v>42</v>
      </c>
      <c r="O3965" s="59"/>
      <c r="P3965" s="168">
        <f t="shared" si="301"/>
        <v>0</v>
      </c>
      <c r="Q3965" s="168">
        <v>0</v>
      </c>
      <c r="R3965" s="168">
        <f t="shared" si="302"/>
        <v>0</v>
      </c>
      <c r="S3965" s="168">
        <v>0</v>
      </c>
      <c r="T3965" s="169">
        <f t="shared" si="303"/>
        <v>0</v>
      </c>
      <c r="U3965" s="33"/>
      <c r="V3965" s="33"/>
      <c r="W3965" s="33"/>
      <c r="X3965" s="33"/>
      <c r="Y3965" s="33"/>
      <c r="Z3965" s="33"/>
      <c r="AA3965" s="33"/>
      <c r="AB3965" s="33"/>
      <c r="AC3965" s="33"/>
      <c r="AD3965" s="33"/>
      <c r="AE3965" s="33"/>
      <c r="AR3965" s="170" t="s">
        <v>156</v>
      </c>
      <c r="AT3965" s="170" t="s">
        <v>152</v>
      </c>
      <c r="AU3965" s="170" t="s">
        <v>157</v>
      </c>
      <c r="AY3965" s="18" t="s">
        <v>150</v>
      </c>
      <c r="BE3965" s="171">
        <f t="shared" si="304"/>
        <v>0</v>
      </c>
      <c r="BF3965" s="171">
        <f t="shared" si="305"/>
        <v>0</v>
      </c>
      <c r="BG3965" s="171">
        <f t="shared" si="306"/>
        <v>0</v>
      </c>
      <c r="BH3965" s="171">
        <f t="shared" si="307"/>
        <v>0</v>
      </c>
      <c r="BI3965" s="171">
        <f t="shared" si="308"/>
        <v>0</v>
      </c>
      <c r="BJ3965" s="18" t="s">
        <v>157</v>
      </c>
      <c r="BK3965" s="172">
        <f t="shared" si="309"/>
        <v>0</v>
      </c>
      <c r="BL3965" s="18" t="s">
        <v>156</v>
      </c>
      <c r="BM3965" s="170" t="s">
        <v>4714</v>
      </c>
    </row>
    <row r="3966" spans="1:65" s="2" customFormat="1" ht="16.5" customHeight="1">
      <c r="A3966" s="33"/>
      <c r="B3966" s="158"/>
      <c r="C3966" s="159" t="s">
        <v>4715</v>
      </c>
      <c r="D3966" s="159" t="s">
        <v>152</v>
      </c>
      <c r="E3966" s="160" t="s">
        <v>4716</v>
      </c>
      <c r="F3966" s="161" t="s">
        <v>4717</v>
      </c>
      <c r="G3966" s="162" t="s">
        <v>459</v>
      </c>
      <c r="H3966" s="163">
        <v>420</v>
      </c>
      <c r="I3966" s="164"/>
      <c r="J3966" s="163">
        <f t="shared" si="300"/>
        <v>0</v>
      </c>
      <c r="K3966" s="165"/>
      <c r="L3966" s="34"/>
      <c r="M3966" s="166" t="s">
        <v>1</v>
      </c>
      <c r="N3966" s="167" t="s">
        <v>42</v>
      </c>
      <c r="O3966" s="59"/>
      <c r="P3966" s="168">
        <f t="shared" si="301"/>
        <v>0</v>
      </c>
      <c r="Q3966" s="168">
        <v>0</v>
      </c>
      <c r="R3966" s="168">
        <f t="shared" si="302"/>
        <v>0</v>
      </c>
      <c r="S3966" s="168">
        <v>0</v>
      </c>
      <c r="T3966" s="169">
        <f t="shared" si="303"/>
        <v>0</v>
      </c>
      <c r="U3966" s="33"/>
      <c r="V3966" s="33"/>
      <c r="W3966" s="33"/>
      <c r="X3966" s="33"/>
      <c r="Y3966" s="33"/>
      <c r="Z3966" s="33"/>
      <c r="AA3966" s="33"/>
      <c r="AB3966" s="33"/>
      <c r="AC3966" s="33"/>
      <c r="AD3966" s="33"/>
      <c r="AE3966" s="33"/>
      <c r="AR3966" s="170" t="s">
        <v>156</v>
      </c>
      <c r="AT3966" s="170" t="s">
        <v>152</v>
      </c>
      <c r="AU3966" s="170" t="s">
        <v>157</v>
      </c>
      <c r="AY3966" s="18" t="s">
        <v>150</v>
      </c>
      <c r="BE3966" s="171">
        <f t="shared" si="304"/>
        <v>0</v>
      </c>
      <c r="BF3966" s="171">
        <f t="shared" si="305"/>
        <v>0</v>
      </c>
      <c r="BG3966" s="171">
        <f t="shared" si="306"/>
        <v>0</v>
      </c>
      <c r="BH3966" s="171">
        <f t="shared" si="307"/>
        <v>0</v>
      </c>
      <c r="BI3966" s="171">
        <f t="shared" si="308"/>
        <v>0</v>
      </c>
      <c r="BJ3966" s="18" t="s">
        <v>157</v>
      </c>
      <c r="BK3966" s="172">
        <f t="shared" si="309"/>
        <v>0</v>
      </c>
      <c r="BL3966" s="18" t="s">
        <v>156</v>
      </c>
      <c r="BM3966" s="170" t="s">
        <v>4718</v>
      </c>
    </row>
    <row r="3967" spans="1:65" s="2" customFormat="1" ht="16.5" customHeight="1">
      <c r="A3967" s="33"/>
      <c r="B3967" s="158"/>
      <c r="C3967" s="159" t="s">
        <v>4719</v>
      </c>
      <c r="D3967" s="159" t="s">
        <v>152</v>
      </c>
      <c r="E3967" s="160" t="s">
        <v>4720</v>
      </c>
      <c r="F3967" s="161" t="s">
        <v>4661</v>
      </c>
      <c r="G3967" s="162" t="s">
        <v>350</v>
      </c>
      <c r="H3967" s="163">
        <v>20</v>
      </c>
      <c r="I3967" s="164"/>
      <c r="J3967" s="163">
        <f t="shared" si="300"/>
        <v>0</v>
      </c>
      <c r="K3967" s="165"/>
      <c r="L3967" s="34"/>
      <c r="M3967" s="166" t="s">
        <v>1</v>
      </c>
      <c r="N3967" s="167" t="s">
        <v>42</v>
      </c>
      <c r="O3967" s="59"/>
      <c r="P3967" s="168">
        <f t="shared" si="301"/>
        <v>0</v>
      </c>
      <c r="Q3967" s="168">
        <v>0</v>
      </c>
      <c r="R3967" s="168">
        <f t="shared" si="302"/>
        <v>0</v>
      </c>
      <c r="S3967" s="168">
        <v>0</v>
      </c>
      <c r="T3967" s="169">
        <f t="shared" si="303"/>
        <v>0</v>
      </c>
      <c r="U3967" s="33"/>
      <c r="V3967" s="33"/>
      <c r="W3967" s="33"/>
      <c r="X3967" s="33"/>
      <c r="Y3967" s="33"/>
      <c r="Z3967" s="33"/>
      <c r="AA3967" s="33"/>
      <c r="AB3967" s="33"/>
      <c r="AC3967" s="33"/>
      <c r="AD3967" s="33"/>
      <c r="AE3967" s="33"/>
      <c r="AR3967" s="170" t="s">
        <v>156</v>
      </c>
      <c r="AT3967" s="170" t="s">
        <v>152</v>
      </c>
      <c r="AU3967" s="170" t="s">
        <v>157</v>
      </c>
      <c r="AY3967" s="18" t="s">
        <v>150</v>
      </c>
      <c r="BE3967" s="171">
        <f t="shared" si="304"/>
        <v>0</v>
      </c>
      <c r="BF3967" s="171">
        <f t="shared" si="305"/>
        <v>0</v>
      </c>
      <c r="BG3967" s="171">
        <f t="shared" si="306"/>
        <v>0</v>
      </c>
      <c r="BH3967" s="171">
        <f t="shared" si="307"/>
        <v>0</v>
      </c>
      <c r="BI3967" s="171">
        <f t="shared" si="308"/>
        <v>0</v>
      </c>
      <c r="BJ3967" s="18" t="s">
        <v>157</v>
      </c>
      <c r="BK3967" s="172">
        <f t="shared" si="309"/>
        <v>0</v>
      </c>
      <c r="BL3967" s="18" t="s">
        <v>156</v>
      </c>
      <c r="BM3967" s="170" t="s">
        <v>4721</v>
      </c>
    </row>
    <row r="3968" spans="1:65" s="2" customFormat="1" ht="16.5" customHeight="1">
      <c r="A3968" s="33"/>
      <c r="B3968" s="158"/>
      <c r="C3968" s="159" t="s">
        <v>4722</v>
      </c>
      <c r="D3968" s="159" t="s">
        <v>152</v>
      </c>
      <c r="E3968" s="160" t="s">
        <v>4723</v>
      </c>
      <c r="F3968" s="161" t="s">
        <v>4665</v>
      </c>
      <c r="G3968" s="162" t="s">
        <v>459</v>
      </c>
      <c r="H3968" s="163">
        <v>50</v>
      </c>
      <c r="I3968" s="164"/>
      <c r="J3968" s="163">
        <f t="shared" si="300"/>
        <v>0</v>
      </c>
      <c r="K3968" s="165"/>
      <c r="L3968" s="34"/>
      <c r="M3968" s="166" t="s">
        <v>1</v>
      </c>
      <c r="N3968" s="167" t="s">
        <v>42</v>
      </c>
      <c r="O3968" s="59"/>
      <c r="P3968" s="168">
        <f t="shared" si="301"/>
        <v>0</v>
      </c>
      <c r="Q3968" s="168">
        <v>0</v>
      </c>
      <c r="R3968" s="168">
        <f t="shared" si="302"/>
        <v>0</v>
      </c>
      <c r="S3968" s="168">
        <v>0</v>
      </c>
      <c r="T3968" s="169">
        <f t="shared" si="303"/>
        <v>0</v>
      </c>
      <c r="U3968" s="33"/>
      <c r="V3968" s="33"/>
      <c r="W3968" s="33"/>
      <c r="X3968" s="33"/>
      <c r="Y3968" s="33"/>
      <c r="Z3968" s="33"/>
      <c r="AA3968" s="33"/>
      <c r="AB3968" s="33"/>
      <c r="AC3968" s="33"/>
      <c r="AD3968" s="33"/>
      <c r="AE3968" s="33"/>
      <c r="AR3968" s="170" t="s">
        <v>156</v>
      </c>
      <c r="AT3968" s="170" t="s">
        <v>152</v>
      </c>
      <c r="AU3968" s="170" t="s">
        <v>157</v>
      </c>
      <c r="AY3968" s="18" t="s">
        <v>150</v>
      </c>
      <c r="BE3968" s="171">
        <f t="shared" si="304"/>
        <v>0</v>
      </c>
      <c r="BF3968" s="171">
        <f t="shared" si="305"/>
        <v>0</v>
      </c>
      <c r="BG3968" s="171">
        <f t="shared" si="306"/>
        <v>0</v>
      </c>
      <c r="BH3968" s="171">
        <f t="shared" si="307"/>
        <v>0</v>
      </c>
      <c r="BI3968" s="171">
        <f t="shared" si="308"/>
        <v>0</v>
      </c>
      <c r="BJ3968" s="18" t="s">
        <v>157</v>
      </c>
      <c r="BK3968" s="172">
        <f t="shared" si="309"/>
        <v>0</v>
      </c>
      <c r="BL3968" s="18" t="s">
        <v>156</v>
      </c>
      <c r="BM3968" s="170" t="s">
        <v>4724</v>
      </c>
    </row>
    <row r="3969" spans="1:65" s="2" customFormat="1" ht="16.5" customHeight="1">
      <c r="A3969" s="33"/>
      <c r="B3969" s="158"/>
      <c r="C3969" s="159" t="s">
        <v>4725</v>
      </c>
      <c r="D3969" s="159" t="s">
        <v>152</v>
      </c>
      <c r="E3969" s="160" t="s">
        <v>4726</v>
      </c>
      <c r="F3969" s="161" t="s">
        <v>4727</v>
      </c>
      <c r="G3969" s="162" t="s">
        <v>350</v>
      </c>
      <c r="H3969" s="163">
        <v>10</v>
      </c>
      <c r="I3969" s="164"/>
      <c r="J3969" s="163">
        <f t="shared" si="300"/>
        <v>0</v>
      </c>
      <c r="K3969" s="165"/>
      <c r="L3969" s="34"/>
      <c r="M3969" s="166" t="s">
        <v>1</v>
      </c>
      <c r="N3969" s="167" t="s">
        <v>42</v>
      </c>
      <c r="O3969" s="59"/>
      <c r="P3969" s="168">
        <f t="shared" si="301"/>
        <v>0</v>
      </c>
      <c r="Q3969" s="168">
        <v>0</v>
      </c>
      <c r="R3969" s="168">
        <f t="shared" si="302"/>
        <v>0</v>
      </c>
      <c r="S3969" s="168">
        <v>0</v>
      </c>
      <c r="T3969" s="169">
        <f t="shared" si="303"/>
        <v>0</v>
      </c>
      <c r="U3969" s="33"/>
      <c r="V3969" s="33"/>
      <c r="W3969" s="33"/>
      <c r="X3969" s="33"/>
      <c r="Y3969" s="33"/>
      <c r="Z3969" s="33"/>
      <c r="AA3969" s="33"/>
      <c r="AB3969" s="33"/>
      <c r="AC3969" s="33"/>
      <c r="AD3969" s="33"/>
      <c r="AE3969" s="33"/>
      <c r="AR3969" s="170" t="s">
        <v>156</v>
      </c>
      <c r="AT3969" s="170" t="s">
        <v>152</v>
      </c>
      <c r="AU3969" s="170" t="s">
        <v>157</v>
      </c>
      <c r="AY3969" s="18" t="s">
        <v>150</v>
      </c>
      <c r="BE3969" s="171">
        <f t="shared" si="304"/>
        <v>0</v>
      </c>
      <c r="BF3969" s="171">
        <f t="shared" si="305"/>
        <v>0</v>
      </c>
      <c r="BG3969" s="171">
        <f t="shared" si="306"/>
        <v>0</v>
      </c>
      <c r="BH3969" s="171">
        <f t="shared" si="307"/>
        <v>0</v>
      </c>
      <c r="BI3969" s="171">
        <f t="shared" si="308"/>
        <v>0</v>
      </c>
      <c r="BJ3969" s="18" t="s">
        <v>157</v>
      </c>
      <c r="BK3969" s="172">
        <f t="shared" si="309"/>
        <v>0</v>
      </c>
      <c r="BL3969" s="18" t="s">
        <v>156</v>
      </c>
      <c r="BM3969" s="170" t="s">
        <v>4728</v>
      </c>
    </row>
    <row r="3970" spans="1:65" s="2" customFormat="1" ht="16.5" customHeight="1">
      <c r="A3970" s="33"/>
      <c r="B3970" s="158"/>
      <c r="C3970" s="159" t="s">
        <v>4729</v>
      </c>
      <c r="D3970" s="159" t="s">
        <v>152</v>
      </c>
      <c r="E3970" s="160" t="s">
        <v>4730</v>
      </c>
      <c r="F3970" s="161" t="s">
        <v>4641</v>
      </c>
      <c r="G3970" s="162" t="s">
        <v>350</v>
      </c>
      <c r="H3970" s="163">
        <v>20</v>
      </c>
      <c r="I3970" s="164"/>
      <c r="J3970" s="163">
        <f t="shared" si="300"/>
        <v>0</v>
      </c>
      <c r="K3970" s="165"/>
      <c r="L3970" s="34"/>
      <c r="M3970" s="166" t="s">
        <v>1</v>
      </c>
      <c r="N3970" s="167" t="s">
        <v>42</v>
      </c>
      <c r="O3970" s="59"/>
      <c r="P3970" s="168">
        <f t="shared" si="301"/>
        <v>0</v>
      </c>
      <c r="Q3970" s="168">
        <v>0</v>
      </c>
      <c r="R3970" s="168">
        <f t="shared" si="302"/>
        <v>0</v>
      </c>
      <c r="S3970" s="168">
        <v>0</v>
      </c>
      <c r="T3970" s="169">
        <f t="shared" si="303"/>
        <v>0</v>
      </c>
      <c r="U3970" s="33"/>
      <c r="V3970" s="33"/>
      <c r="W3970" s="33"/>
      <c r="X3970" s="33"/>
      <c r="Y3970" s="33"/>
      <c r="Z3970" s="33"/>
      <c r="AA3970" s="33"/>
      <c r="AB3970" s="33"/>
      <c r="AC3970" s="33"/>
      <c r="AD3970" s="33"/>
      <c r="AE3970" s="33"/>
      <c r="AR3970" s="170" t="s">
        <v>156</v>
      </c>
      <c r="AT3970" s="170" t="s">
        <v>152</v>
      </c>
      <c r="AU3970" s="170" t="s">
        <v>157</v>
      </c>
      <c r="AY3970" s="18" t="s">
        <v>150</v>
      </c>
      <c r="BE3970" s="171">
        <f t="shared" si="304"/>
        <v>0</v>
      </c>
      <c r="BF3970" s="171">
        <f t="shared" si="305"/>
        <v>0</v>
      </c>
      <c r="BG3970" s="171">
        <f t="shared" si="306"/>
        <v>0</v>
      </c>
      <c r="BH3970" s="171">
        <f t="shared" si="307"/>
        <v>0</v>
      </c>
      <c r="BI3970" s="171">
        <f t="shared" si="308"/>
        <v>0</v>
      </c>
      <c r="BJ3970" s="18" t="s">
        <v>157</v>
      </c>
      <c r="BK3970" s="172">
        <f t="shared" si="309"/>
        <v>0</v>
      </c>
      <c r="BL3970" s="18" t="s">
        <v>156</v>
      </c>
      <c r="BM3970" s="170" t="s">
        <v>4731</v>
      </c>
    </row>
    <row r="3971" spans="1:65" s="2" customFormat="1" ht="16.5" customHeight="1">
      <c r="A3971" s="33"/>
      <c r="B3971" s="158"/>
      <c r="C3971" s="159" t="s">
        <v>4732</v>
      </c>
      <c r="D3971" s="159" t="s">
        <v>152</v>
      </c>
      <c r="E3971" s="160" t="s">
        <v>4733</v>
      </c>
      <c r="F3971" s="161" t="s">
        <v>4677</v>
      </c>
      <c r="G3971" s="162" t="s">
        <v>459</v>
      </c>
      <c r="H3971" s="163">
        <v>250</v>
      </c>
      <c r="I3971" s="164"/>
      <c r="J3971" s="163">
        <f t="shared" si="300"/>
        <v>0</v>
      </c>
      <c r="K3971" s="165"/>
      <c r="L3971" s="34"/>
      <c r="M3971" s="166" t="s">
        <v>1</v>
      </c>
      <c r="N3971" s="167" t="s">
        <v>42</v>
      </c>
      <c r="O3971" s="59"/>
      <c r="P3971" s="168">
        <f t="shared" si="301"/>
        <v>0</v>
      </c>
      <c r="Q3971" s="168">
        <v>0</v>
      </c>
      <c r="R3971" s="168">
        <f t="shared" si="302"/>
        <v>0</v>
      </c>
      <c r="S3971" s="168">
        <v>0</v>
      </c>
      <c r="T3971" s="169">
        <f t="shared" si="303"/>
        <v>0</v>
      </c>
      <c r="U3971" s="33"/>
      <c r="V3971" s="33"/>
      <c r="W3971" s="33"/>
      <c r="X3971" s="33"/>
      <c r="Y3971" s="33"/>
      <c r="Z3971" s="33"/>
      <c r="AA3971" s="33"/>
      <c r="AB3971" s="33"/>
      <c r="AC3971" s="33"/>
      <c r="AD3971" s="33"/>
      <c r="AE3971" s="33"/>
      <c r="AR3971" s="170" t="s">
        <v>156</v>
      </c>
      <c r="AT3971" s="170" t="s">
        <v>152</v>
      </c>
      <c r="AU3971" s="170" t="s">
        <v>157</v>
      </c>
      <c r="AY3971" s="18" t="s">
        <v>150</v>
      </c>
      <c r="BE3971" s="171">
        <f t="shared" si="304"/>
        <v>0</v>
      </c>
      <c r="BF3971" s="171">
        <f t="shared" si="305"/>
        <v>0</v>
      </c>
      <c r="BG3971" s="171">
        <f t="shared" si="306"/>
        <v>0</v>
      </c>
      <c r="BH3971" s="171">
        <f t="shared" si="307"/>
        <v>0</v>
      </c>
      <c r="BI3971" s="171">
        <f t="shared" si="308"/>
        <v>0</v>
      </c>
      <c r="BJ3971" s="18" t="s">
        <v>157</v>
      </c>
      <c r="BK3971" s="172">
        <f t="shared" si="309"/>
        <v>0</v>
      </c>
      <c r="BL3971" s="18" t="s">
        <v>156</v>
      </c>
      <c r="BM3971" s="170" t="s">
        <v>4734</v>
      </c>
    </row>
    <row r="3972" spans="1:65" s="2" customFormat="1" ht="16.5" customHeight="1">
      <c r="A3972" s="33"/>
      <c r="B3972" s="158"/>
      <c r="C3972" s="159" t="s">
        <v>4735</v>
      </c>
      <c r="D3972" s="159" t="s">
        <v>152</v>
      </c>
      <c r="E3972" s="160" t="s">
        <v>4736</v>
      </c>
      <c r="F3972" s="161" t="s">
        <v>4737</v>
      </c>
      <c r="G3972" s="162" t="s">
        <v>4738</v>
      </c>
      <c r="H3972" s="163">
        <v>15</v>
      </c>
      <c r="I3972" s="164"/>
      <c r="J3972" s="163">
        <f t="shared" si="300"/>
        <v>0</v>
      </c>
      <c r="K3972" s="165"/>
      <c r="L3972" s="34"/>
      <c r="M3972" s="166" t="s">
        <v>1</v>
      </c>
      <c r="N3972" s="167" t="s">
        <v>42</v>
      </c>
      <c r="O3972" s="59"/>
      <c r="P3972" s="168">
        <f t="shared" si="301"/>
        <v>0</v>
      </c>
      <c r="Q3972" s="168">
        <v>0</v>
      </c>
      <c r="R3972" s="168">
        <f t="shared" si="302"/>
        <v>0</v>
      </c>
      <c r="S3972" s="168">
        <v>0</v>
      </c>
      <c r="T3972" s="169">
        <f t="shared" si="303"/>
        <v>0</v>
      </c>
      <c r="U3972" s="33"/>
      <c r="V3972" s="33"/>
      <c r="W3972" s="33"/>
      <c r="X3972" s="33"/>
      <c r="Y3972" s="33"/>
      <c r="Z3972" s="33"/>
      <c r="AA3972" s="33"/>
      <c r="AB3972" s="33"/>
      <c r="AC3972" s="33"/>
      <c r="AD3972" s="33"/>
      <c r="AE3972" s="33"/>
      <c r="AR3972" s="170" t="s">
        <v>156</v>
      </c>
      <c r="AT3972" s="170" t="s">
        <v>152</v>
      </c>
      <c r="AU3972" s="170" t="s">
        <v>157</v>
      </c>
      <c r="AY3972" s="18" t="s">
        <v>150</v>
      </c>
      <c r="BE3972" s="171">
        <f t="shared" si="304"/>
        <v>0</v>
      </c>
      <c r="BF3972" s="171">
        <f t="shared" si="305"/>
        <v>0</v>
      </c>
      <c r="BG3972" s="171">
        <f t="shared" si="306"/>
        <v>0</v>
      </c>
      <c r="BH3972" s="171">
        <f t="shared" si="307"/>
        <v>0</v>
      </c>
      <c r="BI3972" s="171">
        <f t="shared" si="308"/>
        <v>0</v>
      </c>
      <c r="BJ3972" s="18" t="s">
        <v>157</v>
      </c>
      <c r="BK3972" s="172">
        <f t="shared" si="309"/>
        <v>0</v>
      </c>
      <c r="BL3972" s="18" t="s">
        <v>156</v>
      </c>
      <c r="BM3972" s="170" t="s">
        <v>4739</v>
      </c>
    </row>
    <row r="3973" spans="1:65" s="2" customFormat="1" ht="16.5" customHeight="1">
      <c r="A3973" s="33"/>
      <c r="B3973" s="158"/>
      <c r="C3973" s="159" t="s">
        <v>4740</v>
      </c>
      <c r="D3973" s="159" t="s">
        <v>152</v>
      </c>
      <c r="E3973" s="160" t="s">
        <v>4741</v>
      </c>
      <c r="F3973" s="161" t="s">
        <v>4742</v>
      </c>
      <c r="G3973" s="162" t="s">
        <v>459</v>
      </c>
      <c r="H3973" s="163">
        <v>230</v>
      </c>
      <c r="I3973" s="164"/>
      <c r="J3973" s="163">
        <f t="shared" si="300"/>
        <v>0</v>
      </c>
      <c r="K3973" s="165"/>
      <c r="L3973" s="34"/>
      <c r="M3973" s="166" t="s">
        <v>1</v>
      </c>
      <c r="N3973" s="167" t="s">
        <v>42</v>
      </c>
      <c r="O3973" s="59"/>
      <c r="P3973" s="168">
        <f t="shared" si="301"/>
        <v>0</v>
      </c>
      <c r="Q3973" s="168">
        <v>0</v>
      </c>
      <c r="R3973" s="168">
        <f t="shared" si="302"/>
        <v>0</v>
      </c>
      <c r="S3973" s="168">
        <v>0</v>
      </c>
      <c r="T3973" s="169">
        <f t="shared" si="303"/>
        <v>0</v>
      </c>
      <c r="U3973" s="33"/>
      <c r="V3973" s="33"/>
      <c r="W3973" s="33"/>
      <c r="X3973" s="33"/>
      <c r="Y3973" s="33"/>
      <c r="Z3973" s="33"/>
      <c r="AA3973" s="33"/>
      <c r="AB3973" s="33"/>
      <c r="AC3973" s="33"/>
      <c r="AD3973" s="33"/>
      <c r="AE3973" s="33"/>
      <c r="AR3973" s="170" t="s">
        <v>156</v>
      </c>
      <c r="AT3973" s="170" t="s">
        <v>152</v>
      </c>
      <c r="AU3973" s="170" t="s">
        <v>157</v>
      </c>
      <c r="AY3973" s="18" t="s">
        <v>150</v>
      </c>
      <c r="BE3973" s="171">
        <f t="shared" si="304"/>
        <v>0</v>
      </c>
      <c r="BF3973" s="171">
        <f t="shared" si="305"/>
        <v>0</v>
      </c>
      <c r="BG3973" s="171">
        <f t="shared" si="306"/>
        <v>0</v>
      </c>
      <c r="BH3973" s="171">
        <f t="shared" si="307"/>
        <v>0</v>
      </c>
      <c r="BI3973" s="171">
        <f t="shared" si="308"/>
        <v>0</v>
      </c>
      <c r="BJ3973" s="18" t="s">
        <v>157</v>
      </c>
      <c r="BK3973" s="172">
        <f t="shared" si="309"/>
        <v>0</v>
      </c>
      <c r="BL3973" s="18" t="s">
        <v>156</v>
      </c>
      <c r="BM3973" s="170" t="s">
        <v>4743</v>
      </c>
    </row>
    <row r="3974" spans="1:65" s="2" customFormat="1" ht="16.5" customHeight="1">
      <c r="A3974" s="33"/>
      <c r="B3974" s="158"/>
      <c r="C3974" s="159" t="s">
        <v>4744</v>
      </c>
      <c r="D3974" s="159" t="s">
        <v>152</v>
      </c>
      <c r="E3974" s="160" t="s">
        <v>4745</v>
      </c>
      <c r="F3974" s="161" t="s">
        <v>4746</v>
      </c>
      <c r="G3974" s="162" t="s">
        <v>459</v>
      </c>
      <c r="H3974" s="163">
        <v>230</v>
      </c>
      <c r="I3974" s="164"/>
      <c r="J3974" s="163">
        <f t="shared" si="300"/>
        <v>0</v>
      </c>
      <c r="K3974" s="165"/>
      <c r="L3974" s="34"/>
      <c r="M3974" s="166" t="s">
        <v>1</v>
      </c>
      <c r="N3974" s="167" t="s">
        <v>42</v>
      </c>
      <c r="O3974" s="59"/>
      <c r="P3974" s="168">
        <f t="shared" si="301"/>
        <v>0</v>
      </c>
      <c r="Q3974" s="168">
        <v>0</v>
      </c>
      <c r="R3974" s="168">
        <f t="shared" si="302"/>
        <v>0</v>
      </c>
      <c r="S3974" s="168">
        <v>0</v>
      </c>
      <c r="T3974" s="169">
        <f t="shared" si="303"/>
        <v>0</v>
      </c>
      <c r="U3974" s="33"/>
      <c r="V3974" s="33"/>
      <c r="W3974" s="33"/>
      <c r="X3974" s="33"/>
      <c r="Y3974" s="33"/>
      <c r="Z3974" s="33"/>
      <c r="AA3974" s="33"/>
      <c r="AB3974" s="33"/>
      <c r="AC3974" s="33"/>
      <c r="AD3974" s="33"/>
      <c r="AE3974" s="33"/>
      <c r="AR3974" s="170" t="s">
        <v>156</v>
      </c>
      <c r="AT3974" s="170" t="s">
        <v>152</v>
      </c>
      <c r="AU3974" s="170" t="s">
        <v>157</v>
      </c>
      <c r="AY3974" s="18" t="s">
        <v>150</v>
      </c>
      <c r="BE3974" s="171">
        <f t="shared" si="304"/>
        <v>0</v>
      </c>
      <c r="BF3974" s="171">
        <f t="shared" si="305"/>
        <v>0</v>
      </c>
      <c r="BG3974" s="171">
        <f t="shared" si="306"/>
        <v>0</v>
      </c>
      <c r="BH3974" s="171">
        <f t="shared" si="307"/>
        <v>0</v>
      </c>
      <c r="BI3974" s="171">
        <f t="shared" si="308"/>
        <v>0</v>
      </c>
      <c r="BJ3974" s="18" t="s">
        <v>157</v>
      </c>
      <c r="BK3974" s="172">
        <f t="shared" si="309"/>
        <v>0</v>
      </c>
      <c r="BL3974" s="18" t="s">
        <v>156</v>
      </c>
      <c r="BM3974" s="170" t="s">
        <v>4747</v>
      </c>
    </row>
    <row r="3975" spans="1:65" s="2" customFormat="1" ht="16.5" customHeight="1">
      <c r="A3975" s="33"/>
      <c r="B3975" s="158"/>
      <c r="C3975" s="159" t="s">
        <v>4748</v>
      </c>
      <c r="D3975" s="159" t="s">
        <v>152</v>
      </c>
      <c r="E3975" s="160" t="s">
        <v>4749</v>
      </c>
      <c r="F3975" s="161" t="s">
        <v>4750</v>
      </c>
      <c r="G3975" s="162" t="s">
        <v>155</v>
      </c>
      <c r="H3975" s="163">
        <v>80.5</v>
      </c>
      <c r="I3975" s="164"/>
      <c r="J3975" s="163">
        <f t="shared" si="300"/>
        <v>0</v>
      </c>
      <c r="K3975" s="165"/>
      <c r="L3975" s="34"/>
      <c r="M3975" s="166" t="s">
        <v>1</v>
      </c>
      <c r="N3975" s="167" t="s">
        <v>42</v>
      </c>
      <c r="O3975" s="59"/>
      <c r="P3975" s="168">
        <f t="shared" si="301"/>
        <v>0</v>
      </c>
      <c r="Q3975" s="168">
        <v>0</v>
      </c>
      <c r="R3975" s="168">
        <f t="shared" si="302"/>
        <v>0</v>
      </c>
      <c r="S3975" s="168">
        <v>0</v>
      </c>
      <c r="T3975" s="169">
        <f t="shared" si="303"/>
        <v>0</v>
      </c>
      <c r="U3975" s="33"/>
      <c r="V3975" s="33"/>
      <c r="W3975" s="33"/>
      <c r="X3975" s="33"/>
      <c r="Y3975" s="33"/>
      <c r="Z3975" s="33"/>
      <c r="AA3975" s="33"/>
      <c r="AB3975" s="33"/>
      <c r="AC3975" s="33"/>
      <c r="AD3975" s="33"/>
      <c r="AE3975" s="33"/>
      <c r="AR3975" s="170" t="s">
        <v>156</v>
      </c>
      <c r="AT3975" s="170" t="s">
        <v>152</v>
      </c>
      <c r="AU3975" s="170" t="s">
        <v>157</v>
      </c>
      <c r="AY3975" s="18" t="s">
        <v>150</v>
      </c>
      <c r="BE3975" s="171">
        <f t="shared" si="304"/>
        <v>0</v>
      </c>
      <c r="BF3975" s="171">
        <f t="shared" si="305"/>
        <v>0</v>
      </c>
      <c r="BG3975" s="171">
        <f t="shared" si="306"/>
        <v>0</v>
      </c>
      <c r="BH3975" s="171">
        <f t="shared" si="307"/>
        <v>0</v>
      </c>
      <c r="BI3975" s="171">
        <f t="shared" si="308"/>
        <v>0</v>
      </c>
      <c r="BJ3975" s="18" t="s">
        <v>157</v>
      </c>
      <c r="BK3975" s="172">
        <f t="shared" si="309"/>
        <v>0</v>
      </c>
      <c r="BL3975" s="18" t="s">
        <v>156</v>
      </c>
      <c r="BM3975" s="170" t="s">
        <v>4751</v>
      </c>
    </row>
    <row r="3976" spans="1:65" s="2" customFormat="1" ht="16.5" customHeight="1">
      <c r="A3976" s="33"/>
      <c r="B3976" s="158"/>
      <c r="C3976" s="159" t="s">
        <v>4752</v>
      </c>
      <c r="D3976" s="159" t="s">
        <v>152</v>
      </c>
      <c r="E3976" s="160" t="s">
        <v>4753</v>
      </c>
      <c r="F3976" s="161" t="s">
        <v>4754</v>
      </c>
      <c r="G3976" s="162" t="s">
        <v>4755</v>
      </c>
      <c r="H3976" s="163">
        <v>0.23</v>
      </c>
      <c r="I3976" s="164"/>
      <c r="J3976" s="163">
        <f t="shared" si="300"/>
        <v>0</v>
      </c>
      <c r="K3976" s="165"/>
      <c r="L3976" s="34"/>
      <c r="M3976" s="166" t="s">
        <v>1</v>
      </c>
      <c r="N3976" s="167" t="s">
        <v>42</v>
      </c>
      <c r="O3976" s="59"/>
      <c r="P3976" s="168">
        <f t="shared" si="301"/>
        <v>0</v>
      </c>
      <c r="Q3976" s="168">
        <v>0</v>
      </c>
      <c r="R3976" s="168">
        <f t="shared" si="302"/>
        <v>0</v>
      </c>
      <c r="S3976" s="168">
        <v>0</v>
      </c>
      <c r="T3976" s="169">
        <f t="shared" si="303"/>
        <v>0</v>
      </c>
      <c r="U3976" s="33"/>
      <c r="V3976" s="33"/>
      <c r="W3976" s="33"/>
      <c r="X3976" s="33"/>
      <c r="Y3976" s="33"/>
      <c r="Z3976" s="33"/>
      <c r="AA3976" s="33"/>
      <c r="AB3976" s="33"/>
      <c r="AC3976" s="33"/>
      <c r="AD3976" s="33"/>
      <c r="AE3976" s="33"/>
      <c r="AR3976" s="170" t="s">
        <v>156</v>
      </c>
      <c r="AT3976" s="170" t="s">
        <v>152</v>
      </c>
      <c r="AU3976" s="170" t="s">
        <v>157</v>
      </c>
      <c r="AY3976" s="18" t="s">
        <v>150</v>
      </c>
      <c r="BE3976" s="171">
        <f t="shared" si="304"/>
        <v>0</v>
      </c>
      <c r="BF3976" s="171">
        <f t="shared" si="305"/>
        <v>0</v>
      </c>
      <c r="BG3976" s="171">
        <f t="shared" si="306"/>
        <v>0</v>
      </c>
      <c r="BH3976" s="171">
        <f t="shared" si="307"/>
        <v>0</v>
      </c>
      <c r="BI3976" s="171">
        <f t="shared" si="308"/>
        <v>0</v>
      </c>
      <c r="BJ3976" s="18" t="s">
        <v>157</v>
      </c>
      <c r="BK3976" s="172">
        <f t="shared" si="309"/>
        <v>0</v>
      </c>
      <c r="BL3976" s="18" t="s">
        <v>156</v>
      </c>
      <c r="BM3976" s="170" t="s">
        <v>4756</v>
      </c>
    </row>
    <row r="3977" spans="1:65" s="2" customFormat="1" ht="16.5" customHeight="1">
      <c r="A3977" s="33"/>
      <c r="B3977" s="158"/>
      <c r="C3977" s="159" t="s">
        <v>4757</v>
      </c>
      <c r="D3977" s="159" t="s">
        <v>152</v>
      </c>
      <c r="E3977" s="160" t="s">
        <v>4758</v>
      </c>
      <c r="F3977" s="161" t="s">
        <v>4759</v>
      </c>
      <c r="G3977" s="162" t="s">
        <v>155</v>
      </c>
      <c r="H3977" s="163">
        <v>10.5</v>
      </c>
      <c r="I3977" s="164"/>
      <c r="J3977" s="163">
        <f t="shared" si="300"/>
        <v>0</v>
      </c>
      <c r="K3977" s="165"/>
      <c r="L3977" s="34"/>
      <c r="M3977" s="166" t="s">
        <v>1</v>
      </c>
      <c r="N3977" s="167" t="s">
        <v>42</v>
      </c>
      <c r="O3977" s="59"/>
      <c r="P3977" s="168">
        <f t="shared" si="301"/>
        <v>0</v>
      </c>
      <c r="Q3977" s="168">
        <v>0</v>
      </c>
      <c r="R3977" s="168">
        <f t="shared" si="302"/>
        <v>0</v>
      </c>
      <c r="S3977" s="168">
        <v>0</v>
      </c>
      <c r="T3977" s="169">
        <f t="shared" si="303"/>
        <v>0</v>
      </c>
      <c r="U3977" s="33"/>
      <c r="V3977" s="33"/>
      <c r="W3977" s="33"/>
      <c r="X3977" s="33"/>
      <c r="Y3977" s="33"/>
      <c r="Z3977" s="33"/>
      <c r="AA3977" s="33"/>
      <c r="AB3977" s="33"/>
      <c r="AC3977" s="33"/>
      <c r="AD3977" s="33"/>
      <c r="AE3977" s="33"/>
      <c r="AR3977" s="170" t="s">
        <v>156</v>
      </c>
      <c r="AT3977" s="170" t="s">
        <v>152</v>
      </c>
      <c r="AU3977" s="170" t="s">
        <v>157</v>
      </c>
      <c r="AY3977" s="18" t="s">
        <v>150</v>
      </c>
      <c r="BE3977" s="171">
        <f t="shared" si="304"/>
        <v>0</v>
      </c>
      <c r="BF3977" s="171">
        <f t="shared" si="305"/>
        <v>0</v>
      </c>
      <c r="BG3977" s="171">
        <f t="shared" si="306"/>
        <v>0</v>
      </c>
      <c r="BH3977" s="171">
        <f t="shared" si="307"/>
        <v>0</v>
      </c>
      <c r="BI3977" s="171">
        <f t="shared" si="308"/>
        <v>0</v>
      </c>
      <c r="BJ3977" s="18" t="s">
        <v>157</v>
      </c>
      <c r="BK3977" s="172">
        <f t="shared" si="309"/>
        <v>0</v>
      </c>
      <c r="BL3977" s="18" t="s">
        <v>156</v>
      </c>
      <c r="BM3977" s="170" t="s">
        <v>4760</v>
      </c>
    </row>
    <row r="3978" spans="1:65" s="2" customFormat="1" ht="16.5" customHeight="1">
      <c r="A3978" s="33"/>
      <c r="B3978" s="158"/>
      <c r="C3978" s="159" t="s">
        <v>4761</v>
      </c>
      <c r="D3978" s="159" t="s">
        <v>152</v>
      </c>
      <c r="E3978" s="160" t="s">
        <v>4762</v>
      </c>
      <c r="F3978" s="161" t="s">
        <v>4763</v>
      </c>
      <c r="G3978" s="162" t="s">
        <v>165</v>
      </c>
      <c r="H3978" s="163">
        <v>10</v>
      </c>
      <c r="I3978" s="164"/>
      <c r="J3978" s="163">
        <f t="shared" si="300"/>
        <v>0</v>
      </c>
      <c r="K3978" s="165"/>
      <c r="L3978" s="34"/>
      <c r="M3978" s="166" t="s">
        <v>1</v>
      </c>
      <c r="N3978" s="167" t="s">
        <v>42</v>
      </c>
      <c r="O3978" s="59"/>
      <c r="P3978" s="168">
        <f t="shared" si="301"/>
        <v>0</v>
      </c>
      <c r="Q3978" s="168">
        <v>0</v>
      </c>
      <c r="R3978" s="168">
        <f t="shared" si="302"/>
        <v>0</v>
      </c>
      <c r="S3978" s="168">
        <v>0</v>
      </c>
      <c r="T3978" s="169">
        <f t="shared" si="303"/>
        <v>0</v>
      </c>
      <c r="U3978" s="33"/>
      <c r="V3978" s="33"/>
      <c r="W3978" s="33"/>
      <c r="X3978" s="33"/>
      <c r="Y3978" s="33"/>
      <c r="Z3978" s="33"/>
      <c r="AA3978" s="33"/>
      <c r="AB3978" s="33"/>
      <c r="AC3978" s="33"/>
      <c r="AD3978" s="33"/>
      <c r="AE3978" s="33"/>
      <c r="AR3978" s="170" t="s">
        <v>156</v>
      </c>
      <c r="AT3978" s="170" t="s">
        <v>152</v>
      </c>
      <c r="AU3978" s="170" t="s">
        <v>157</v>
      </c>
      <c r="AY3978" s="18" t="s">
        <v>150</v>
      </c>
      <c r="BE3978" s="171">
        <f t="shared" si="304"/>
        <v>0</v>
      </c>
      <c r="BF3978" s="171">
        <f t="shared" si="305"/>
        <v>0</v>
      </c>
      <c r="BG3978" s="171">
        <f t="shared" si="306"/>
        <v>0</v>
      </c>
      <c r="BH3978" s="171">
        <f t="shared" si="307"/>
        <v>0</v>
      </c>
      <c r="BI3978" s="171">
        <f t="shared" si="308"/>
        <v>0</v>
      </c>
      <c r="BJ3978" s="18" t="s">
        <v>157</v>
      </c>
      <c r="BK3978" s="172">
        <f t="shared" si="309"/>
        <v>0</v>
      </c>
      <c r="BL3978" s="18" t="s">
        <v>156</v>
      </c>
      <c r="BM3978" s="170" t="s">
        <v>4764</v>
      </c>
    </row>
    <row r="3979" spans="1:65" s="2" customFormat="1" ht="16.5" customHeight="1">
      <c r="A3979" s="33"/>
      <c r="B3979" s="158"/>
      <c r="C3979" s="159" t="s">
        <v>4765</v>
      </c>
      <c r="D3979" s="159" t="s">
        <v>152</v>
      </c>
      <c r="E3979" s="160" t="s">
        <v>4766</v>
      </c>
      <c r="F3979" s="161" t="s">
        <v>4767</v>
      </c>
      <c r="G3979" s="162" t="s">
        <v>350</v>
      </c>
      <c r="H3979" s="163">
        <v>16</v>
      </c>
      <c r="I3979" s="164"/>
      <c r="J3979" s="163">
        <f t="shared" si="300"/>
        <v>0</v>
      </c>
      <c r="K3979" s="165"/>
      <c r="L3979" s="34"/>
      <c r="M3979" s="166" t="s">
        <v>1</v>
      </c>
      <c r="N3979" s="167" t="s">
        <v>42</v>
      </c>
      <c r="O3979" s="59"/>
      <c r="P3979" s="168">
        <f t="shared" si="301"/>
        <v>0</v>
      </c>
      <c r="Q3979" s="168">
        <v>0</v>
      </c>
      <c r="R3979" s="168">
        <f t="shared" si="302"/>
        <v>0</v>
      </c>
      <c r="S3979" s="168">
        <v>0</v>
      </c>
      <c r="T3979" s="169">
        <f t="shared" si="303"/>
        <v>0</v>
      </c>
      <c r="U3979" s="33"/>
      <c r="V3979" s="33"/>
      <c r="W3979" s="33"/>
      <c r="X3979" s="33"/>
      <c r="Y3979" s="33"/>
      <c r="Z3979" s="33"/>
      <c r="AA3979" s="33"/>
      <c r="AB3979" s="33"/>
      <c r="AC3979" s="33"/>
      <c r="AD3979" s="33"/>
      <c r="AE3979" s="33"/>
      <c r="AR3979" s="170" t="s">
        <v>156</v>
      </c>
      <c r="AT3979" s="170" t="s">
        <v>152</v>
      </c>
      <c r="AU3979" s="170" t="s">
        <v>157</v>
      </c>
      <c r="AY3979" s="18" t="s">
        <v>150</v>
      </c>
      <c r="BE3979" s="171">
        <f t="shared" si="304"/>
        <v>0</v>
      </c>
      <c r="BF3979" s="171">
        <f t="shared" si="305"/>
        <v>0</v>
      </c>
      <c r="BG3979" s="171">
        <f t="shared" si="306"/>
        <v>0</v>
      </c>
      <c r="BH3979" s="171">
        <f t="shared" si="307"/>
        <v>0</v>
      </c>
      <c r="BI3979" s="171">
        <f t="shared" si="308"/>
        <v>0</v>
      </c>
      <c r="BJ3979" s="18" t="s">
        <v>157</v>
      </c>
      <c r="BK3979" s="172">
        <f t="shared" si="309"/>
        <v>0</v>
      </c>
      <c r="BL3979" s="18" t="s">
        <v>156</v>
      </c>
      <c r="BM3979" s="170" t="s">
        <v>4768</v>
      </c>
    </row>
    <row r="3980" spans="1:65" s="2" customFormat="1" ht="16.5" customHeight="1">
      <c r="A3980" s="33"/>
      <c r="B3980" s="158"/>
      <c r="C3980" s="159" t="s">
        <v>4769</v>
      </c>
      <c r="D3980" s="159" t="s">
        <v>152</v>
      </c>
      <c r="E3980" s="160" t="s">
        <v>4770</v>
      </c>
      <c r="F3980" s="161" t="s">
        <v>4771</v>
      </c>
      <c r="G3980" s="162" t="s">
        <v>459</v>
      </c>
      <c r="H3980" s="163">
        <v>200</v>
      </c>
      <c r="I3980" s="164"/>
      <c r="J3980" s="163">
        <f t="shared" si="300"/>
        <v>0</v>
      </c>
      <c r="K3980" s="165"/>
      <c r="L3980" s="34"/>
      <c r="M3980" s="166" t="s">
        <v>1</v>
      </c>
      <c r="N3980" s="167" t="s">
        <v>42</v>
      </c>
      <c r="O3980" s="59"/>
      <c r="P3980" s="168">
        <f t="shared" si="301"/>
        <v>0</v>
      </c>
      <c r="Q3980" s="168">
        <v>0</v>
      </c>
      <c r="R3980" s="168">
        <f t="shared" si="302"/>
        <v>0</v>
      </c>
      <c r="S3980" s="168">
        <v>0</v>
      </c>
      <c r="T3980" s="169">
        <f t="shared" si="303"/>
        <v>0</v>
      </c>
      <c r="U3980" s="33"/>
      <c r="V3980" s="33"/>
      <c r="W3980" s="33"/>
      <c r="X3980" s="33"/>
      <c r="Y3980" s="33"/>
      <c r="Z3980" s="33"/>
      <c r="AA3980" s="33"/>
      <c r="AB3980" s="33"/>
      <c r="AC3980" s="33"/>
      <c r="AD3980" s="33"/>
      <c r="AE3980" s="33"/>
      <c r="AR3980" s="170" t="s">
        <v>156</v>
      </c>
      <c r="AT3980" s="170" t="s">
        <v>152</v>
      </c>
      <c r="AU3980" s="170" t="s">
        <v>157</v>
      </c>
      <c r="AY3980" s="18" t="s">
        <v>150</v>
      </c>
      <c r="BE3980" s="171">
        <f t="shared" si="304"/>
        <v>0</v>
      </c>
      <c r="BF3980" s="171">
        <f t="shared" si="305"/>
        <v>0</v>
      </c>
      <c r="BG3980" s="171">
        <f t="shared" si="306"/>
        <v>0</v>
      </c>
      <c r="BH3980" s="171">
        <f t="shared" si="307"/>
        <v>0</v>
      </c>
      <c r="BI3980" s="171">
        <f t="shared" si="308"/>
        <v>0</v>
      </c>
      <c r="BJ3980" s="18" t="s">
        <v>157</v>
      </c>
      <c r="BK3980" s="172">
        <f t="shared" si="309"/>
        <v>0</v>
      </c>
      <c r="BL3980" s="18" t="s">
        <v>156</v>
      </c>
      <c r="BM3980" s="170" t="s">
        <v>4772</v>
      </c>
    </row>
    <row r="3981" spans="1:65" s="2" customFormat="1" ht="16.5" customHeight="1">
      <c r="A3981" s="33"/>
      <c r="B3981" s="158"/>
      <c r="C3981" s="159" t="s">
        <v>4773</v>
      </c>
      <c r="D3981" s="159" t="s">
        <v>152</v>
      </c>
      <c r="E3981" s="160" t="s">
        <v>4774</v>
      </c>
      <c r="F3981" s="161" t="s">
        <v>4775</v>
      </c>
      <c r="G3981" s="162" t="s">
        <v>459</v>
      </c>
      <c r="H3981" s="163">
        <v>200</v>
      </c>
      <c r="I3981" s="164"/>
      <c r="J3981" s="163">
        <f t="shared" si="300"/>
        <v>0</v>
      </c>
      <c r="K3981" s="165"/>
      <c r="L3981" s="34"/>
      <c r="M3981" s="166" t="s">
        <v>1</v>
      </c>
      <c r="N3981" s="167" t="s">
        <v>42</v>
      </c>
      <c r="O3981" s="59"/>
      <c r="P3981" s="168">
        <f t="shared" si="301"/>
        <v>0</v>
      </c>
      <c r="Q3981" s="168">
        <v>0</v>
      </c>
      <c r="R3981" s="168">
        <f t="shared" si="302"/>
        <v>0</v>
      </c>
      <c r="S3981" s="168">
        <v>0</v>
      </c>
      <c r="T3981" s="169">
        <f t="shared" si="303"/>
        <v>0</v>
      </c>
      <c r="U3981" s="33"/>
      <c r="V3981" s="33"/>
      <c r="W3981" s="33"/>
      <c r="X3981" s="33"/>
      <c r="Y3981" s="33"/>
      <c r="Z3981" s="33"/>
      <c r="AA3981" s="33"/>
      <c r="AB3981" s="33"/>
      <c r="AC3981" s="33"/>
      <c r="AD3981" s="33"/>
      <c r="AE3981" s="33"/>
      <c r="AR3981" s="170" t="s">
        <v>156</v>
      </c>
      <c r="AT3981" s="170" t="s">
        <v>152</v>
      </c>
      <c r="AU3981" s="170" t="s">
        <v>157</v>
      </c>
      <c r="AY3981" s="18" t="s">
        <v>150</v>
      </c>
      <c r="BE3981" s="171">
        <f t="shared" si="304"/>
        <v>0</v>
      </c>
      <c r="BF3981" s="171">
        <f t="shared" si="305"/>
        <v>0</v>
      </c>
      <c r="BG3981" s="171">
        <f t="shared" si="306"/>
        <v>0</v>
      </c>
      <c r="BH3981" s="171">
        <f t="shared" si="307"/>
        <v>0</v>
      </c>
      <c r="BI3981" s="171">
        <f t="shared" si="308"/>
        <v>0</v>
      </c>
      <c r="BJ3981" s="18" t="s">
        <v>157</v>
      </c>
      <c r="BK3981" s="172">
        <f t="shared" si="309"/>
        <v>0</v>
      </c>
      <c r="BL3981" s="18" t="s">
        <v>156</v>
      </c>
      <c r="BM3981" s="170" t="s">
        <v>4776</v>
      </c>
    </row>
    <row r="3982" spans="1:65" s="2" customFormat="1" ht="16.5" customHeight="1">
      <c r="A3982" s="33"/>
      <c r="B3982" s="158"/>
      <c r="C3982" s="159" t="s">
        <v>4777</v>
      </c>
      <c r="D3982" s="159" t="s">
        <v>152</v>
      </c>
      <c r="E3982" s="160" t="s">
        <v>4778</v>
      </c>
      <c r="F3982" s="161" t="s">
        <v>4779</v>
      </c>
      <c r="G3982" s="162" t="s">
        <v>155</v>
      </c>
      <c r="H3982" s="163">
        <v>70</v>
      </c>
      <c r="I3982" s="164"/>
      <c r="J3982" s="163">
        <f t="shared" si="300"/>
        <v>0</v>
      </c>
      <c r="K3982" s="165"/>
      <c r="L3982" s="34"/>
      <c r="M3982" s="166" t="s">
        <v>1</v>
      </c>
      <c r="N3982" s="167" t="s">
        <v>42</v>
      </c>
      <c r="O3982" s="59"/>
      <c r="P3982" s="168">
        <f t="shared" si="301"/>
        <v>0</v>
      </c>
      <c r="Q3982" s="168">
        <v>0</v>
      </c>
      <c r="R3982" s="168">
        <f t="shared" si="302"/>
        <v>0</v>
      </c>
      <c r="S3982" s="168">
        <v>0</v>
      </c>
      <c r="T3982" s="169">
        <f t="shared" si="303"/>
        <v>0</v>
      </c>
      <c r="U3982" s="33"/>
      <c r="V3982" s="33"/>
      <c r="W3982" s="33"/>
      <c r="X3982" s="33"/>
      <c r="Y3982" s="33"/>
      <c r="Z3982" s="33"/>
      <c r="AA3982" s="33"/>
      <c r="AB3982" s="33"/>
      <c r="AC3982" s="33"/>
      <c r="AD3982" s="33"/>
      <c r="AE3982" s="33"/>
      <c r="AR3982" s="170" t="s">
        <v>156</v>
      </c>
      <c r="AT3982" s="170" t="s">
        <v>152</v>
      </c>
      <c r="AU3982" s="170" t="s">
        <v>157</v>
      </c>
      <c r="AY3982" s="18" t="s">
        <v>150</v>
      </c>
      <c r="BE3982" s="171">
        <f t="shared" si="304"/>
        <v>0</v>
      </c>
      <c r="BF3982" s="171">
        <f t="shared" si="305"/>
        <v>0</v>
      </c>
      <c r="BG3982" s="171">
        <f t="shared" si="306"/>
        <v>0</v>
      </c>
      <c r="BH3982" s="171">
        <f t="shared" si="307"/>
        <v>0</v>
      </c>
      <c r="BI3982" s="171">
        <f t="shared" si="308"/>
        <v>0</v>
      </c>
      <c r="BJ3982" s="18" t="s">
        <v>157</v>
      </c>
      <c r="BK3982" s="172">
        <f t="shared" si="309"/>
        <v>0</v>
      </c>
      <c r="BL3982" s="18" t="s">
        <v>156</v>
      </c>
      <c r="BM3982" s="170" t="s">
        <v>4780</v>
      </c>
    </row>
    <row r="3983" spans="1:65" s="12" customFormat="1" ht="22.9" customHeight="1">
      <c r="B3983" s="145"/>
      <c r="D3983" s="146" t="s">
        <v>75</v>
      </c>
      <c r="E3983" s="156" t="s">
        <v>4781</v>
      </c>
      <c r="F3983" s="156" t="s">
        <v>4782</v>
      </c>
      <c r="I3983" s="148"/>
      <c r="J3983" s="157">
        <f>BK3983</f>
        <v>0</v>
      </c>
      <c r="L3983" s="145"/>
      <c r="M3983" s="150"/>
      <c r="N3983" s="151"/>
      <c r="O3983" s="151"/>
      <c r="P3983" s="152">
        <f>SUM(P3984:P4056)</f>
        <v>0</v>
      </c>
      <c r="Q3983" s="151"/>
      <c r="R3983" s="152">
        <f>SUM(R3984:R4056)</f>
        <v>0</v>
      </c>
      <c r="S3983" s="151"/>
      <c r="T3983" s="153">
        <f>SUM(T3984:T4056)</f>
        <v>0</v>
      </c>
      <c r="AR3983" s="146" t="s">
        <v>162</v>
      </c>
      <c r="AT3983" s="154" t="s">
        <v>75</v>
      </c>
      <c r="AU3983" s="154" t="s">
        <v>81</v>
      </c>
      <c r="AY3983" s="146" t="s">
        <v>150</v>
      </c>
      <c r="BK3983" s="155">
        <f>SUM(BK3984:BK4056)</f>
        <v>0</v>
      </c>
    </row>
    <row r="3984" spans="1:65" s="2" customFormat="1" ht="16.5" customHeight="1">
      <c r="A3984" s="33"/>
      <c r="B3984" s="158"/>
      <c r="C3984" s="205" t="s">
        <v>4783</v>
      </c>
      <c r="D3984" s="205" t="s">
        <v>368</v>
      </c>
      <c r="E3984" s="206" t="s">
        <v>4784</v>
      </c>
      <c r="F3984" s="207" t="s">
        <v>4785</v>
      </c>
      <c r="G3984" s="208" t="s">
        <v>350</v>
      </c>
      <c r="H3984" s="209">
        <v>1</v>
      </c>
      <c r="I3984" s="210"/>
      <c r="J3984" s="209">
        <f t="shared" ref="J3984:J4015" si="310">ROUND(I3984*H3984,3)</f>
        <v>0</v>
      </c>
      <c r="K3984" s="211"/>
      <c r="L3984" s="212"/>
      <c r="M3984" s="213" t="s">
        <v>1</v>
      </c>
      <c r="N3984" s="214" t="s">
        <v>42</v>
      </c>
      <c r="O3984" s="59"/>
      <c r="P3984" s="168">
        <f t="shared" ref="P3984:P4015" si="311">O3984*H3984</f>
        <v>0</v>
      </c>
      <c r="Q3984" s="168">
        <v>0</v>
      </c>
      <c r="R3984" s="168">
        <f t="shared" ref="R3984:R4015" si="312">Q3984*H3984</f>
        <v>0</v>
      </c>
      <c r="S3984" s="168">
        <v>0</v>
      </c>
      <c r="T3984" s="169">
        <f t="shared" ref="T3984:T4015" si="313">S3984*H3984</f>
        <v>0</v>
      </c>
      <c r="U3984" s="33"/>
      <c r="V3984" s="33"/>
      <c r="W3984" s="33"/>
      <c r="X3984" s="33"/>
      <c r="Y3984" s="33"/>
      <c r="Z3984" s="33"/>
      <c r="AA3984" s="33"/>
      <c r="AB3984" s="33"/>
      <c r="AC3984" s="33"/>
      <c r="AD3984" s="33"/>
      <c r="AE3984" s="33"/>
      <c r="AR3984" s="170" t="s">
        <v>189</v>
      </c>
      <c r="AT3984" s="170" t="s">
        <v>368</v>
      </c>
      <c r="AU3984" s="170" t="s">
        <v>157</v>
      </c>
      <c r="AY3984" s="18" t="s">
        <v>150</v>
      </c>
      <c r="BE3984" s="171">
        <f t="shared" ref="BE3984:BE4015" si="314">IF(N3984="základná",J3984,0)</f>
        <v>0</v>
      </c>
      <c r="BF3984" s="171">
        <f t="shared" ref="BF3984:BF4015" si="315">IF(N3984="znížená",J3984,0)</f>
        <v>0</v>
      </c>
      <c r="BG3984" s="171">
        <f t="shared" ref="BG3984:BG4015" si="316">IF(N3984="zákl. prenesená",J3984,0)</f>
        <v>0</v>
      </c>
      <c r="BH3984" s="171">
        <f t="shared" ref="BH3984:BH4015" si="317">IF(N3984="zníž. prenesená",J3984,0)</f>
        <v>0</v>
      </c>
      <c r="BI3984" s="171">
        <f t="shared" ref="BI3984:BI4015" si="318">IF(N3984="nulová",J3984,0)</f>
        <v>0</v>
      </c>
      <c r="BJ3984" s="18" t="s">
        <v>157</v>
      </c>
      <c r="BK3984" s="172">
        <f t="shared" ref="BK3984:BK4015" si="319">ROUND(I3984*H3984,3)</f>
        <v>0</v>
      </c>
      <c r="BL3984" s="18" t="s">
        <v>156</v>
      </c>
      <c r="BM3984" s="170" t="s">
        <v>4786</v>
      </c>
    </row>
    <row r="3985" spans="1:65" s="2" customFormat="1" ht="16.5" customHeight="1">
      <c r="A3985" s="33"/>
      <c r="B3985" s="158"/>
      <c r="C3985" s="205" t="s">
        <v>4787</v>
      </c>
      <c r="D3985" s="205" t="s">
        <v>368</v>
      </c>
      <c r="E3985" s="206" t="s">
        <v>4788</v>
      </c>
      <c r="F3985" s="207" t="s">
        <v>4789</v>
      </c>
      <c r="G3985" s="208" t="s">
        <v>350</v>
      </c>
      <c r="H3985" s="209">
        <v>1</v>
      </c>
      <c r="I3985" s="210"/>
      <c r="J3985" s="209">
        <f t="shared" si="310"/>
        <v>0</v>
      </c>
      <c r="K3985" s="211"/>
      <c r="L3985" s="212"/>
      <c r="M3985" s="213" t="s">
        <v>1</v>
      </c>
      <c r="N3985" s="214" t="s">
        <v>42</v>
      </c>
      <c r="O3985" s="59"/>
      <c r="P3985" s="168">
        <f t="shared" si="311"/>
        <v>0</v>
      </c>
      <c r="Q3985" s="168">
        <v>0</v>
      </c>
      <c r="R3985" s="168">
        <f t="shared" si="312"/>
        <v>0</v>
      </c>
      <c r="S3985" s="168">
        <v>0</v>
      </c>
      <c r="T3985" s="169">
        <f t="shared" si="313"/>
        <v>0</v>
      </c>
      <c r="U3985" s="33"/>
      <c r="V3985" s="33"/>
      <c r="W3985" s="33"/>
      <c r="X3985" s="33"/>
      <c r="Y3985" s="33"/>
      <c r="Z3985" s="33"/>
      <c r="AA3985" s="33"/>
      <c r="AB3985" s="33"/>
      <c r="AC3985" s="33"/>
      <c r="AD3985" s="33"/>
      <c r="AE3985" s="33"/>
      <c r="AR3985" s="170" t="s">
        <v>189</v>
      </c>
      <c r="AT3985" s="170" t="s">
        <v>368</v>
      </c>
      <c r="AU3985" s="170" t="s">
        <v>157</v>
      </c>
      <c r="AY3985" s="18" t="s">
        <v>150</v>
      </c>
      <c r="BE3985" s="171">
        <f t="shared" si="314"/>
        <v>0</v>
      </c>
      <c r="BF3985" s="171">
        <f t="shared" si="315"/>
        <v>0</v>
      </c>
      <c r="BG3985" s="171">
        <f t="shared" si="316"/>
        <v>0</v>
      </c>
      <c r="BH3985" s="171">
        <f t="shared" si="317"/>
        <v>0</v>
      </c>
      <c r="BI3985" s="171">
        <f t="shared" si="318"/>
        <v>0</v>
      </c>
      <c r="BJ3985" s="18" t="s">
        <v>157</v>
      </c>
      <c r="BK3985" s="172">
        <f t="shared" si="319"/>
        <v>0</v>
      </c>
      <c r="BL3985" s="18" t="s">
        <v>156</v>
      </c>
      <c r="BM3985" s="170" t="s">
        <v>4790</v>
      </c>
    </row>
    <row r="3986" spans="1:65" s="2" customFormat="1" ht="16.5" customHeight="1">
      <c r="A3986" s="33"/>
      <c r="B3986" s="158"/>
      <c r="C3986" s="205" t="s">
        <v>4791</v>
      </c>
      <c r="D3986" s="205" t="s">
        <v>368</v>
      </c>
      <c r="E3986" s="206" t="s">
        <v>4792</v>
      </c>
      <c r="F3986" s="207" t="s">
        <v>4793</v>
      </c>
      <c r="G3986" s="208" t="s">
        <v>350</v>
      </c>
      <c r="H3986" s="209">
        <v>1</v>
      </c>
      <c r="I3986" s="210"/>
      <c r="J3986" s="209">
        <f t="shared" si="310"/>
        <v>0</v>
      </c>
      <c r="K3986" s="211"/>
      <c r="L3986" s="212"/>
      <c r="M3986" s="213" t="s">
        <v>1</v>
      </c>
      <c r="N3986" s="214" t="s">
        <v>42</v>
      </c>
      <c r="O3986" s="59"/>
      <c r="P3986" s="168">
        <f t="shared" si="311"/>
        <v>0</v>
      </c>
      <c r="Q3986" s="168">
        <v>0</v>
      </c>
      <c r="R3986" s="168">
        <f t="shared" si="312"/>
        <v>0</v>
      </c>
      <c r="S3986" s="168">
        <v>0</v>
      </c>
      <c r="T3986" s="169">
        <f t="shared" si="313"/>
        <v>0</v>
      </c>
      <c r="U3986" s="33"/>
      <c r="V3986" s="33"/>
      <c r="W3986" s="33"/>
      <c r="X3986" s="33"/>
      <c r="Y3986" s="33"/>
      <c r="Z3986" s="33"/>
      <c r="AA3986" s="33"/>
      <c r="AB3986" s="33"/>
      <c r="AC3986" s="33"/>
      <c r="AD3986" s="33"/>
      <c r="AE3986" s="33"/>
      <c r="AR3986" s="170" t="s">
        <v>189</v>
      </c>
      <c r="AT3986" s="170" t="s">
        <v>368</v>
      </c>
      <c r="AU3986" s="170" t="s">
        <v>157</v>
      </c>
      <c r="AY3986" s="18" t="s">
        <v>150</v>
      </c>
      <c r="BE3986" s="171">
        <f t="shared" si="314"/>
        <v>0</v>
      </c>
      <c r="BF3986" s="171">
        <f t="shared" si="315"/>
        <v>0</v>
      </c>
      <c r="BG3986" s="171">
        <f t="shared" si="316"/>
        <v>0</v>
      </c>
      <c r="BH3986" s="171">
        <f t="shared" si="317"/>
        <v>0</v>
      </c>
      <c r="BI3986" s="171">
        <f t="shared" si="318"/>
        <v>0</v>
      </c>
      <c r="BJ3986" s="18" t="s">
        <v>157</v>
      </c>
      <c r="BK3986" s="172">
        <f t="shared" si="319"/>
        <v>0</v>
      </c>
      <c r="BL3986" s="18" t="s">
        <v>156</v>
      </c>
      <c r="BM3986" s="170" t="s">
        <v>4794</v>
      </c>
    </row>
    <row r="3987" spans="1:65" s="2" customFormat="1" ht="16.5" customHeight="1">
      <c r="A3987" s="33"/>
      <c r="B3987" s="158"/>
      <c r="C3987" s="205" t="s">
        <v>4795</v>
      </c>
      <c r="D3987" s="205" t="s">
        <v>368</v>
      </c>
      <c r="E3987" s="206" t="s">
        <v>4796</v>
      </c>
      <c r="F3987" s="207" t="s">
        <v>4797</v>
      </c>
      <c r="G3987" s="208" t="s">
        <v>459</v>
      </c>
      <c r="H3987" s="209">
        <v>50</v>
      </c>
      <c r="I3987" s="210"/>
      <c r="J3987" s="209">
        <f t="shared" si="310"/>
        <v>0</v>
      </c>
      <c r="K3987" s="211"/>
      <c r="L3987" s="212"/>
      <c r="M3987" s="213" t="s">
        <v>1</v>
      </c>
      <c r="N3987" s="214" t="s">
        <v>42</v>
      </c>
      <c r="O3987" s="59"/>
      <c r="P3987" s="168">
        <f t="shared" si="311"/>
        <v>0</v>
      </c>
      <c r="Q3987" s="168">
        <v>0</v>
      </c>
      <c r="R3987" s="168">
        <f t="shared" si="312"/>
        <v>0</v>
      </c>
      <c r="S3987" s="168">
        <v>0</v>
      </c>
      <c r="T3987" s="169">
        <f t="shared" si="313"/>
        <v>0</v>
      </c>
      <c r="U3987" s="33"/>
      <c r="V3987" s="33"/>
      <c r="W3987" s="33"/>
      <c r="X3987" s="33"/>
      <c r="Y3987" s="33"/>
      <c r="Z3987" s="33"/>
      <c r="AA3987" s="33"/>
      <c r="AB3987" s="33"/>
      <c r="AC3987" s="33"/>
      <c r="AD3987" s="33"/>
      <c r="AE3987" s="33"/>
      <c r="AR3987" s="170" t="s">
        <v>189</v>
      </c>
      <c r="AT3987" s="170" t="s">
        <v>368</v>
      </c>
      <c r="AU3987" s="170" t="s">
        <v>157</v>
      </c>
      <c r="AY3987" s="18" t="s">
        <v>150</v>
      </c>
      <c r="BE3987" s="171">
        <f t="shared" si="314"/>
        <v>0</v>
      </c>
      <c r="BF3987" s="171">
        <f t="shared" si="315"/>
        <v>0</v>
      </c>
      <c r="BG3987" s="171">
        <f t="shared" si="316"/>
        <v>0</v>
      </c>
      <c r="BH3987" s="171">
        <f t="shared" si="317"/>
        <v>0</v>
      </c>
      <c r="BI3987" s="171">
        <f t="shared" si="318"/>
        <v>0</v>
      </c>
      <c r="BJ3987" s="18" t="s">
        <v>157</v>
      </c>
      <c r="BK3987" s="172">
        <f t="shared" si="319"/>
        <v>0</v>
      </c>
      <c r="BL3987" s="18" t="s">
        <v>156</v>
      </c>
      <c r="BM3987" s="170" t="s">
        <v>4798</v>
      </c>
    </row>
    <row r="3988" spans="1:65" s="2" customFormat="1" ht="16.5" customHeight="1">
      <c r="A3988" s="33"/>
      <c r="B3988" s="158"/>
      <c r="C3988" s="205" t="s">
        <v>4799</v>
      </c>
      <c r="D3988" s="205" t="s">
        <v>368</v>
      </c>
      <c r="E3988" s="206" t="s">
        <v>4800</v>
      </c>
      <c r="F3988" s="207" t="s">
        <v>4801</v>
      </c>
      <c r="G3988" s="208" t="s">
        <v>459</v>
      </c>
      <c r="H3988" s="209">
        <v>30</v>
      </c>
      <c r="I3988" s="210"/>
      <c r="J3988" s="209">
        <f t="shared" si="310"/>
        <v>0</v>
      </c>
      <c r="K3988" s="211"/>
      <c r="L3988" s="212"/>
      <c r="M3988" s="213" t="s">
        <v>1</v>
      </c>
      <c r="N3988" s="214" t="s">
        <v>42</v>
      </c>
      <c r="O3988" s="59"/>
      <c r="P3988" s="168">
        <f t="shared" si="311"/>
        <v>0</v>
      </c>
      <c r="Q3988" s="168">
        <v>0</v>
      </c>
      <c r="R3988" s="168">
        <f t="shared" si="312"/>
        <v>0</v>
      </c>
      <c r="S3988" s="168">
        <v>0</v>
      </c>
      <c r="T3988" s="169">
        <f t="shared" si="313"/>
        <v>0</v>
      </c>
      <c r="U3988" s="33"/>
      <c r="V3988" s="33"/>
      <c r="W3988" s="33"/>
      <c r="X3988" s="33"/>
      <c r="Y3988" s="33"/>
      <c r="Z3988" s="33"/>
      <c r="AA3988" s="33"/>
      <c r="AB3988" s="33"/>
      <c r="AC3988" s="33"/>
      <c r="AD3988" s="33"/>
      <c r="AE3988" s="33"/>
      <c r="AR3988" s="170" t="s">
        <v>189</v>
      </c>
      <c r="AT3988" s="170" t="s">
        <v>368</v>
      </c>
      <c r="AU3988" s="170" t="s">
        <v>157</v>
      </c>
      <c r="AY3988" s="18" t="s">
        <v>150</v>
      </c>
      <c r="BE3988" s="171">
        <f t="shared" si="314"/>
        <v>0</v>
      </c>
      <c r="BF3988" s="171">
        <f t="shared" si="315"/>
        <v>0</v>
      </c>
      <c r="BG3988" s="171">
        <f t="shared" si="316"/>
        <v>0</v>
      </c>
      <c r="BH3988" s="171">
        <f t="shared" si="317"/>
        <v>0</v>
      </c>
      <c r="BI3988" s="171">
        <f t="shared" si="318"/>
        <v>0</v>
      </c>
      <c r="BJ3988" s="18" t="s">
        <v>157</v>
      </c>
      <c r="BK3988" s="172">
        <f t="shared" si="319"/>
        <v>0</v>
      </c>
      <c r="BL3988" s="18" t="s">
        <v>156</v>
      </c>
      <c r="BM3988" s="170" t="s">
        <v>4802</v>
      </c>
    </row>
    <row r="3989" spans="1:65" s="2" customFormat="1" ht="16.5" customHeight="1">
      <c r="A3989" s="33"/>
      <c r="B3989" s="158"/>
      <c r="C3989" s="205" t="s">
        <v>4803</v>
      </c>
      <c r="D3989" s="205" t="s">
        <v>368</v>
      </c>
      <c r="E3989" s="206" t="s">
        <v>4804</v>
      </c>
      <c r="F3989" s="207" t="s">
        <v>4805</v>
      </c>
      <c r="G3989" s="208" t="s">
        <v>459</v>
      </c>
      <c r="H3989" s="209">
        <v>15</v>
      </c>
      <c r="I3989" s="210"/>
      <c r="J3989" s="209">
        <f t="shared" si="310"/>
        <v>0</v>
      </c>
      <c r="K3989" s="211"/>
      <c r="L3989" s="212"/>
      <c r="M3989" s="213" t="s">
        <v>1</v>
      </c>
      <c r="N3989" s="214" t="s">
        <v>42</v>
      </c>
      <c r="O3989" s="59"/>
      <c r="P3989" s="168">
        <f t="shared" si="311"/>
        <v>0</v>
      </c>
      <c r="Q3989" s="168">
        <v>0</v>
      </c>
      <c r="R3989" s="168">
        <f t="shared" si="312"/>
        <v>0</v>
      </c>
      <c r="S3989" s="168">
        <v>0</v>
      </c>
      <c r="T3989" s="169">
        <f t="shared" si="313"/>
        <v>0</v>
      </c>
      <c r="U3989" s="33"/>
      <c r="V3989" s="33"/>
      <c r="W3989" s="33"/>
      <c r="X3989" s="33"/>
      <c r="Y3989" s="33"/>
      <c r="Z3989" s="33"/>
      <c r="AA3989" s="33"/>
      <c r="AB3989" s="33"/>
      <c r="AC3989" s="33"/>
      <c r="AD3989" s="33"/>
      <c r="AE3989" s="33"/>
      <c r="AR3989" s="170" t="s">
        <v>189</v>
      </c>
      <c r="AT3989" s="170" t="s">
        <v>368</v>
      </c>
      <c r="AU3989" s="170" t="s">
        <v>157</v>
      </c>
      <c r="AY3989" s="18" t="s">
        <v>150</v>
      </c>
      <c r="BE3989" s="171">
        <f t="shared" si="314"/>
        <v>0</v>
      </c>
      <c r="BF3989" s="171">
        <f t="shared" si="315"/>
        <v>0</v>
      </c>
      <c r="BG3989" s="171">
        <f t="shared" si="316"/>
        <v>0</v>
      </c>
      <c r="BH3989" s="171">
        <f t="shared" si="317"/>
        <v>0</v>
      </c>
      <c r="BI3989" s="171">
        <f t="shared" si="318"/>
        <v>0</v>
      </c>
      <c r="BJ3989" s="18" t="s">
        <v>157</v>
      </c>
      <c r="BK3989" s="172">
        <f t="shared" si="319"/>
        <v>0</v>
      </c>
      <c r="BL3989" s="18" t="s">
        <v>156</v>
      </c>
      <c r="BM3989" s="170" t="s">
        <v>4806</v>
      </c>
    </row>
    <row r="3990" spans="1:65" s="2" customFormat="1" ht="16.5" customHeight="1">
      <c r="A3990" s="33"/>
      <c r="B3990" s="158"/>
      <c r="C3990" s="205" t="s">
        <v>4807</v>
      </c>
      <c r="D3990" s="205" t="s">
        <v>368</v>
      </c>
      <c r="E3990" s="206" t="s">
        <v>4808</v>
      </c>
      <c r="F3990" s="207" t="s">
        <v>4809</v>
      </c>
      <c r="G3990" s="208" t="s">
        <v>459</v>
      </c>
      <c r="H3990" s="209">
        <v>20</v>
      </c>
      <c r="I3990" s="210"/>
      <c r="J3990" s="209">
        <f t="shared" si="310"/>
        <v>0</v>
      </c>
      <c r="K3990" s="211"/>
      <c r="L3990" s="212"/>
      <c r="M3990" s="213" t="s">
        <v>1</v>
      </c>
      <c r="N3990" s="214" t="s">
        <v>42</v>
      </c>
      <c r="O3990" s="59"/>
      <c r="P3990" s="168">
        <f t="shared" si="311"/>
        <v>0</v>
      </c>
      <c r="Q3990" s="168">
        <v>0</v>
      </c>
      <c r="R3990" s="168">
        <f t="shared" si="312"/>
        <v>0</v>
      </c>
      <c r="S3990" s="168">
        <v>0</v>
      </c>
      <c r="T3990" s="169">
        <f t="shared" si="313"/>
        <v>0</v>
      </c>
      <c r="U3990" s="33"/>
      <c r="V3990" s="33"/>
      <c r="W3990" s="33"/>
      <c r="X3990" s="33"/>
      <c r="Y3990" s="33"/>
      <c r="Z3990" s="33"/>
      <c r="AA3990" s="33"/>
      <c r="AB3990" s="33"/>
      <c r="AC3990" s="33"/>
      <c r="AD3990" s="33"/>
      <c r="AE3990" s="33"/>
      <c r="AR3990" s="170" t="s">
        <v>189</v>
      </c>
      <c r="AT3990" s="170" t="s">
        <v>368</v>
      </c>
      <c r="AU3990" s="170" t="s">
        <v>157</v>
      </c>
      <c r="AY3990" s="18" t="s">
        <v>150</v>
      </c>
      <c r="BE3990" s="171">
        <f t="shared" si="314"/>
        <v>0</v>
      </c>
      <c r="BF3990" s="171">
        <f t="shared" si="315"/>
        <v>0</v>
      </c>
      <c r="BG3990" s="171">
        <f t="shared" si="316"/>
        <v>0</v>
      </c>
      <c r="BH3990" s="171">
        <f t="shared" si="317"/>
        <v>0</v>
      </c>
      <c r="BI3990" s="171">
        <f t="shared" si="318"/>
        <v>0</v>
      </c>
      <c r="BJ3990" s="18" t="s">
        <v>157</v>
      </c>
      <c r="BK3990" s="172">
        <f t="shared" si="319"/>
        <v>0</v>
      </c>
      <c r="BL3990" s="18" t="s">
        <v>156</v>
      </c>
      <c r="BM3990" s="170" t="s">
        <v>4810</v>
      </c>
    </row>
    <row r="3991" spans="1:65" s="2" customFormat="1" ht="16.5" customHeight="1">
      <c r="A3991" s="33"/>
      <c r="B3991" s="158"/>
      <c r="C3991" s="205" t="s">
        <v>4811</v>
      </c>
      <c r="D3991" s="205" t="s">
        <v>368</v>
      </c>
      <c r="E3991" s="206" t="s">
        <v>4812</v>
      </c>
      <c r="F3991" s="207" t="s">
        <v>4813</v>
      </c>
      <c r="G3991" s="208" t="s">
        <v>350</v>
      </c>
      <c r="H3991" s="209">
        <v>1</v>
      </c>
      <c r="I3991" s="210"/>
      <c r="J3991" s="209">
        <f t="shared" si="310"/>
        <v>0</v>
      </c>
      <c r="K3991" s="211"/>
      <c r="L3991" s="212"/>
      <c r="M3991" s="213" t="s">
        <v>1</v>
      </c>
      <c r="N3991" s="214" t="s">
        <v>42</v>
      </c>
      <c r="O3991" s="59"/>
      <c r="P3991" s="168">
        <f t="shared" si="311"/>
        <v>0</v>
      </c>
      <c r="Q3991" s="168">
        <v>0</v>
      </c>
      <c r="R3991" s="168">
        <f t="shared" si="312"/>
        <v>0</v>
      </c>
      <c r="S3991" s="168">
        <v>0</v>
      </c>
      <c r="T3991" s="169">
        <f t="shared" si="313"/>
        <v>0</v>
      </c>
      <c r="U3991" s="33"/>
      <c r="V3991" s="33"/>
      <c r="W3991" s="33"/>
      <c r="X3991" s="33"/>
      <c r="Y3991" s="33"/>
      <c r="Z3991" s="33"/>
      <c r="AA3991" s="33"/>
      <c r="AB3991" s="33"/>
      <c r="AC3991" s="33"/>
      <c r="AD3991" s="33"/>
      <c r="AE3991" s="33"/>
      <c r="AR3991" s="170" t="s">
        <v>189</v>
      </c>
      <c r="AT3991" s="170" t="s">
        <v>368</v>
      </c>
      <c r="AU3991" s="170" t="s">
        <v>157</v>
      </c>
      <c r="AY3991" s="18" t="s">
        <v>150</v>
      </c>
      <c r="BE3991" s="171">
        <f t="shared" si="314"/>
        <v>0</v>
      </c>
      <c r="BF3991" s="171">
        <f t="shared" si="315"/>
        <v>0</v>
      </c>
      <c r="BG3991" s="171">
        <f t="shared" si="316"/>
        <v>0</v>
      </c>
      <c r="BH3991" s="171">
        <f t="shared" si="317"/>
        <v>0</v>
      </c>
      <c r="BI3991" s="171">
        <f t="shared" si="318"/>
        <v>0</v>
      </c>
      <c r="BJ3991" s="18" t="s">
        <v>157</v>
      </c>
      <c r="BK3991" s="172">
        <f t="shared" si="319"/>
        <v>0</v>
      </c>
      <c r="BL3991" s="18" t="s">
        <v>156</v>
      </c>
      <c r="BM3991" s="170" t="s">
        <v>4814</v>
      </c>
    </row>
    <row r="3992" spans="1:65" s="2" customFormat="1" ht="16.5" customHeight="1">
      <c r="A3992" s="33"/>
      <c r="B3992" s="158"/>
      <c r="C3992" s="205" t="s">
        <v>4815</v>
      </c>
      <c r="D3992" s="205" t="s">
        <v>368</v>
      </c>
      <c r="E3992" s="206" t="s">
        <v>4816</v>
      </c>
      <c r="F3992" s="207" t="s">
        <v>4817</v>
      </c>
      <c r="G3992" s="208" t="s">
        <v>350</v>
      </c>
      <c r="H3992" s="209">
        <v>1</v>
      </c>
      <c r="I3992" s="210"/>
      <c r="J3992" s="209">
        <f t="shared" si="310"/>
        <v>0</v>
      </c>
      <c r="K3992" s="211"/>
      <c r="L3992" s="212"/>
      <c r="M3992" s="213" t="s">
        <v>1</v>
      </c>
      <c r="N3992" s="214" t="s">
        <v>42</v>
      </c>
      <c r="O3992" s="59"/>
      <c r="P3992" s="168">
        <f t="shared" si="311"/>
        <v>0</v>
      </c>
      <c r="Q3992" s="168">
        <v>0</v>
      </c>
      <c r="R3992" s="168">
        <f t="shared" si="312"/>
        <v>0</v>
      </c>
      <c r="S3992" s="168">
        <v>0</v>
      </c>
      <c r="T3992" s="169">
        <f t="shared" si="313"/>
        <v>0</v>
      </c>
      <c r="U3992" s="33"/>
      <c r="V3992" s="33"/>
      <c r="W3992" s="33"/>
      <c r="X3992" s="33"/>
      <c r="Y3992" s="33"/>
      <c r="Z3992" s="33"/>
      <c r="AA3992" s="33"/>
      <c r="AB3992" s="33"/>
      <c r="AC3992" s="33"/>
      <c r="AD3992" s="33"/>
      <c r="AE3992" s="33"/>
      <c r="AR3992" s="170" t="s">
        <v>189</v>
      </c>
      <c r="AT3992" s="170" t="s">
        <v>368</v>
      </c>
      <c r="AU3992" s="170" t="s">
        <v>157</v>
      </c>
      <c r="AY3992" s="18" t="s">
        <v>150</v>
      </c>
      <c r="BE3992" s="171">
        <f t="shared" si="314"/>
        <v>0</v>
      </c>
      <c r="BF3992" s="171">
        <f t="shared" si="315"/>
        <v>0</v>
      </c>
      <c r="BG3992" s="171">
        <f t="shared" si="316"/>
        <v>0</v>
      </c>
      <c r="BH3992" s="171">
        <f t="shared" si="317"/>
        <v>0</v>
      </c>
      <c r="BI3992" s="171">
        <f t="shared" si="318"/>
        <v>0</v>
      </c>
      <c r="BJ3992" s="18" t="s">
        <v>157</v>
      </c>
      <c r="BK3992" s="172">
        <f t="shared" si="319"/>
        <v>0</v>
      </c>
      <c r="BL3992" s="18" t="s">
        <v>156</v>
      </c>
      <c r="BM3992" s="170" t="s">
        <v>4818</v>
      </c>
    </row>
    <row r="3993" spans="1:65" s="2" customFormat="1" ht="16.5" customHeight="1">
      <c r="A3993" s="33"/>
      <c r="B3993" s="158"/>
      <c r="C3993" s="205" t="s">
        <v>4819</v>
      </c>
      <c r="D3993" s="205" t="s">
        <v>368</v>
      </c>
      <c r="E3993" s="206" t="s">
        <v>4820</v>
      </c>
      <c r="F3993" s="207" t="s">
        <v>4821</v>
      </c>
      <c r="G3993" s="208" t="s">
        <v>350</v>
      </c>
      <c r="H3993" s="209">
        <v>74</v>
      </c>
      <c r="I3993" s="210"/>
      <c r="J3993" s="209">
        <f t="shared" si="310"/>
        <v>0</v>
      </c>
      <c r="K3993" s="211"/>
      <c r="L3993" s="212"/>
      <c r="M3993" s="213" t="s">
        <v>1</v>
      </c>
      <c r="N3993" s="214" t="s">
        <v>42</v>
      </c>
      <c r="O3993" s="59"/>
      <c r="P3993" s="168">
        <f t="shared" si="311"/>
        <v>0</v>
      </c>
      <c r="Q3993" s="168">
        <v>0</v>
      </c>
      <c r="R3993" s="168">
        <f t="shared" si="312"/>
        <v>0</v>
      </c>
      <c r="S3993" s="168">
        <v>0</v>
      </c>
      <c r="T3993" s="169">
        <f t="shared" si="313"/>
        <v>0</v>
      </c>
      <c r="U3993" s="33"/>
      <c r="V3993" s="33"/>
      <c r="W3993" s="33"/>
      <c r="X3993" s="33"/>
      <c r="Y3993" s="33"/>
      <c r="Z3993" s="33"/>
      <c r="AA3993" s="33"/>
      <c r="AB3993" s="33"/>
      <c r="AC3993" s="33"/>
      <c r="AD3993" s="33"/>
      <c r="AE3993" s="33"/>
      <c r="AR3993" s="170" t="s">
        <v>189</v>
      </c>
      <c r="AT3993" s="170" t="s">
        <v>368</v>
      </c>
      <c r="AU3993" s="170" t="s">
        <v>157</v>
      </c>
      <c r="AY3993" s="18" t="s">
        <v>150</v>
      </c>
      <c r="BE3993" s="171">
        <f t="shared" si="314"/>
        <v>0</v>
      </c>
      <c r="BF3993" s="171">
        <f t="shared" si="315"/>
        <v>0</v>
      </c>
      <c r="BG3993" s="171">
        <f t="shared" si="316"/>
        <v>0</v>
      </c>
      <c r="BH3993" s="171">
        <f t="shared" si="317"/>
        <v>0</v>
      </c>
      <c r="BI3993" s="171">
        <f t="shared" si="318"/>
        <v>0</v>
      </c>
      <c r="BJ3993" s="18" t="s">
        <v>157</v>
      </c>
      <c r="BK3993" s="172">
        <f t="shared" si="319"/>
        <v>0</v>
      </c>
      <c r="BL3993" s="18" t="s">
        <v>156</v>
      </c>
      <c r="BM3993" s="170" t="s">
        <v>4822</v>
      </c>
    </row>
    <row r="3994" spans="1:65" s="2" customFormat="1" ht="16.5" customHeight="1">
      <c r="A3994" s="33"/>
      <c r="B3994" s="158"/>
      <c r="C3994" s="205" t="s">
        <v>4823</v>
      </c>
      <c r="D3994" s="205" t="s">
        <v>368</v>
      </c>
      <c r="E3994" s="206" t="s">
        <v>4824</v>
      </c>
      <c r="F3994" s="207" t="s">
        <v>4825</v>
      </c>
      <c r="G3994" s="208" t="s">
        <v>2481</v>
      </c>
      <c r="H3994" s="209">
        <v>60</v>
      </c>
      <c r="I3994" s="210"/>
      <c r="J3994" s="209">
        <f t="shared" si="310"/>
        <v>0</v>
      </c>
      <c r="K3994" s="211"/>
      <c r="L3994" s="212"/>
      <c r="M3994" s="213" t="s">
        <v>1</v>
      </c>
      <c r="N3994" s="214" t="s">
        <v>42</v>
      </c>
      <c r="O3994" s="59"/>
      <c r="P3994" s="168">
        <f t="shared" si="311"/>
        <v>0</v>
      </c>
      <c r="Q3994" s="168">
        <v>0</v>
      </c>
      <c r="R3994" s="168">
        <f t="shared" si="312"/>
        <v>0</v>
      </c>
      <c r="S3994" s="168">
        <v>0</v>
      </c>
      <c r="T3994" s="169">
        <f t="shared" si="313"/>
        <v>0</v>
      </c>
      <c r="U3994" s="33"/>
      <c r="V3994" s="33"/>
      <c r="W3994" s="33"/>
      <c r="X3994" s="33"/>
      <c r="Y3994" s="33"/>
      <c r="Z3994" s="33"/>
      <c r="AA3994" s="33"/>
      <c r="AB3994" s="33"/>
      <c r="AC3994" s="33"/>
      <c r="AD3994" s="33"/>
      <c r="AE3994" s="33"/>
      <c r="AR3994" s="170" t="s">
        <v>189</v>
      </c>
      <c r="AT3994" s="170" t="s">
        <v>368</v>
      </c>
      <c r="AU3994" s="170" t="s">
        <v>157</v>
      </c>
      <c r="AY3994" s="18" t="s">
        <v>150</v>
      </c>
      <c r="BE3994" s="171">
        <f t="shared" si="314"/>
        <v>0</v>
      </c>
      <c r="BF3994" s="171">
        <f t="shared" si="315"/>
        <v>0</v>
      </c>
      <c r="BG3994" s="171">
        <f t="shared" si="316"/>
        <v>0</v>
      </c>
      <c r="BH3994" s="171">
        <f t="shared" si="317"/>
        <v>0</v>
      </c>
      <c r="BI3994" s="171">
        <f t="shared" si="318"/>
        <v>0</v>
      </c>
      <c r="BJ3994" s="18" t="s">
        <v>157</v>
      </c>
      <c r="BK3994" s="172">
        <f t="shared" si="319"/>
        <v>0</v>
      </c>
      <c r="BL3994" s="18" t="s">
        <v>156</v>
      </c>
      <c r="BM3994" s="170" t="s">
        <v>4826</v>
      </c>
    </row>
    <row r="3995" spans="1:65" s="2" customFormat="1" ht="16.5" customHeight="1">
      <c r="A3995" s="33"/>
      <c r="B3995" s="158"/>
      <c r="C3995" s="205" t="s">
        <v>4827</v>
      </c>
      <c r="D3995" s="205" t="s">
        <v>368</v>
      </c>
      <c r="E3995" s="206" t="s">
        <v>4828</v>
      </c>
      <c r="F3995" s="207" t="s">
        <v>4829</v>
      </c>
      <c r="G3995" s="208" t="s">
        <v>350</v>
      </c>
      <c r="H3995" s="209">
        <v>2</v>
      </c>
      <c r="I3995" s="210"/>
      <c r="J3995" s="209">
        <f t="shared" si="310"/>
        <v>0</v>
      </c>
      <c r="K3995" s="211"/>
      <c r="L3995" s="212"/>
      <c r="M3995" s="213" t="s">
        <v>1</v>
      </c>
      <c r="N3995" s="214" t="s">
        <v>42</v>
      </c>
      <c r="O3995" s="59"/>
      <c r="P3995" s="168">
        <f t="shared" si="311"/>
        <v>0</v>
      </c>
      <c r="Q3995" s="168">
        <v>0</v>
      </c>
      <c r="R3995" s="168">
        <f t="shared" si="312"/>
        <v>0</v>
      </c>
      <c r="S3995" s="168">
        <v>0</v>
      </c>
      <c r="T3995" s="169">
        <f t="shared" si="313"/>
        <v>0</v>
      </c>
      <c r="U3995" s="33"/>
      <c r="V3995" s="33"/>
      <c r="W3995" s="33"/>
      <c r="X3995" s="33"/>
      <c r="Y3995" s="33"/>
      <c r="Z3995" s="33"/>
      <c r="AA3995" s="33"/>
      <c r="AB3995" s="33"/>
      <c r="AC3995" s="33"/>
      <c r="AD3995" s="33"/>
      <c r="AE3995" s="33"/>
      <c r="AR3995" s="170" t="s">
        <v>189</v>
      </c>
      <c r="AT3995" s="170" t="s">
        <v>368</v>
      </c>
      <c r="AU3995" s="170" t="s">
        <v>157</v>
      </c>
      <c r="AY3995" s="18" t="s">
        <v>150</v>
      </c>
      <c r="BE3995" s="171">
        <f t="shared" si="314"/>
        <v>0</v>
      </c>
      <c r="BF3995" s="171">
        <f t="shared" si="315"/>
        <v>0</v>
      </c>
      <c r="BG3995" s="171">
        <f t="shared" si="316"/>
        <v>0</v>
      </c>
      <c r="BH3995" s="171">
        <f t="shared" si="317"/>
        <v>0</v>
      </c>
      <c r="BI3995" s="171">
        <f t="shared" si="318"/>
        <v>0</v>
      </c>
      <c r="BJ3995" s="18" t="s">
        <v>157</v>
      </c>
      <c r="BK3995" s="172">
        <f t="shared" si="319"/>
        <v>0</v>
      </c>
      <c r="BL3995" s="18" t="s">
        <v>156</v>
      </c>
      <c r="BM3995" s="170" t="s">
        <v>4830</v>
      </c>
    </row>
    <row r="3996" spans="1:65" s="2" customFormat="1" ht="16.5" customHeight="1">
      <c r="A3996" s="33"/>
      <c r="B3996" s="158"/>
      <c r="C3996" s="205" t="s">
        <v>4831</v>
      </c>
      <c r="D3996" s="205" t="s">
        <v>368</v>
      </c>
      <c r="E3996" s="206" t="s">
        <v>4832</v>
      </c>
      <c r="F3996" s="207" t="s">
        <v>4833</v>
      </c>
      <c r="G3996" s="208" t="s">
        <v>350</v>
      </c>
      <c r="H3996" s="209">
        <v>1</v>
      </c>
      <c r="I3996" s="210"/>
      <c r="J3996" s="209">
        <f t="shared" si="310"/>
        <v>0</v>
      </c>
      <c r="K3996" s="211"/>
      <c r="L3996" s="212"/>
      <c r="M3996" s="213" t="s">
        <v>1</v>
      </c>
      <c r="N3996" s="214" t="s">
        <v>42</v>
      </c>
      <c r="O3996" s="59"/>
      <c r="P3996" s="168">
        <f t="shared" si="311"/>
        <v>0</v>
      </c>
      <c r="Q3996" s="168">
        <v>0</v>
      </c>
      <c r="R3996" s="168">
        <f t="shared" si="312"/>
        <v>0</v>
      </c>
      <c r="S3996" s="168">
        <v>0</v>
      </c>
      <c r="T3996" s="169">
        <f t="shared" si="313"/>
        <v>0</v>
      </c>
      <c r="U3996" s="33"/>
      <c r="V3996" s="33"/>
      <c r="W3996" s="33"/>
      <c r="X3996" s="33"/>
      <c r="Y3996" s="33"/>
      <c r="Z3996" s="33"/>
      <c r="AA3996" s="33"/>
      <c r="AB3996" s="33"/>
      <c r="AC3996" s="33"/>
      <c r="AD3996" s="33"/>
      <c r="AE3996" s="33"/>
      <c r="AR3996" s="170" t="s">
        <v>189</v>
      </c>
      <c r="AT3996" s="170" t="s">
        <v>368</v>
      </c>
      <c r="AU3996" s="170" t="s">
        <v>157</v>
      </c>
      <c r="AY3996" s="18" t="s">
        <v>150</v>
      </c>
      <c r="BE3996" s="171">
        <f t="shared" si="314"/>
        <v>0</v>
      </c>
      <c r="BF3996" s="171">
        <f t="shared" si="315"/>
        <v>0</v>
      </c>
      <c r="BG3996" s="171">
        <f t="shared" si="316"/>
        <v>0</v>
      </c>
      <c r="BH3996" s="171">
        <f t="shared" si="317"/>
        <v>0</v>
      </c>
      <c r="BI3996" s="171">
        <f t="shared" si="318"/>
        <v>0</v>
      </c>
      <c r="BJ3996" s="18" t="s">
        <v>157</v>
      </c>
      <c r="BK3996" s="172">
        <f t="shared" si="319"/>
        <v>0</v>
      </c>
      <c r="BL3996" s="18" t="s">
        <v>156</v>
      </c>
      <c r="BM3996" s="170" t="s">
        <v>4834</v>
      </c>
    </row>
    <row r="3997" spans="1:65" s="2" customFormat="1" ht="16.5" customHeight="1">
      <c r="A3997" s="33"/>
      <c r="B3997" s="158"/>
      <c r="C3997" s="205" t="s">
        <v>4835</v>
      </c>
      <c r="D3997" s="205" t="s">
        <v>368</v>
      </c>
      <c r="E3997" s="206" t="s">
        <v>4836</v>
      </c>
      <c r="F3997" s="207" t="s">
        <v>4837</v>
      </c>
      <c r="G3997" s="208" t="s">
        <v>459</v>
      </c>
      <c r="H3997" s="209">
        <v>65</v>
      </c>
      <c r="I3997" s="210"/>
      <c r="J3997" s="209">
        <f t="shared" si="310"/>
        <v>0</v>
      </c>
      <c r="K3997" s="211"/>
      <c r="L3997" s="212"/>
      <c r="M3997" s="213" t="s">
        <v>1</v>
      </c>
      <c r="N3997" s="214" t="s">
        <v>42</v>
      </c>
      <c r="O3997" s="59"/>
      <c r="P3997" s="168">
        <f t="shared" si="311"/>
        <v>0</v>
      </c>
      <c r="Q3997" s="168">
        <v>0</v>
      </c>
      <c r="R3997" s="168">
        <f t="shared" si="312"/>
        <v>0</v>
      </c>
      <c r="S3997" s="168">
        <v>0</v>
      </c>
      <c r="T3997" s="169">
        <f t="shared" si="313"/>
        <v>0</v>
      </c>
      <c r="U3997" s="33"/>
      <c r="V3997" s="33"/>
      <c r="W3997" s="33"/>
      <c r="X3997" s="33"/>
      <c r="Y3997" s="33"/>
      <c r="Z3997" s="33"/>
      <c r="AA3997" s="33"/>
      <c r="AB3997" s="33"/>
      <c r="AC3997" s="33"/>
      <c r="AD3997" s="33"/>
      <c r="AE3997" s="33"/>
      <c r="AR3997" s="170" t="s">
        <v>189</v>
      </c>
      <c r="AT3997" s="170" t="s">
        <v>368</v>
      </c>
      <c r="AU3997" s="170" t="s">
        <v>157</v>
      </c>
      <c r="AY3997" s="18" t="s">
        <v>150</v>
      </c>
      <c r="BE3997" s="171">
        <f t="shared" si="314"/>
        <v>0</v>
      </c>
      <c r="BF3997" s="171">
        <f t="shared" si="315"/>
        <v>0</v>
      </c>
      <c r="BG3997" s="171">
        <f t="shared" si="316"/>
        <v>0</v>
      </c>
      <c r="BH3997" s="171">
        <f t="shared" si="317"/>
        <v>0</v>
      </c>
      <c r="BI3997" s="171">
        <f t="shared" si="318"/>
        <v>0</v>
      </c>
      <c r="BJ3997" s="18" t="s">
        <v>157</v>
      </c>
      <c r="BK3997" s="172">
        <f t="shared" si="319"/>
        <v>0</v>
      </c>
      <c r="BL3997" s="18" t="s">
        <v>156</v>
      </c>
      <c r="BM3997" s="170" t="s">
        <v>4838</v>
      </c>
    </row>
    <row r="3998" spans="1:65" s="2" customFormat="1" ht="16.5" customHeight="1">
      <c r="A3998" s="33"/>
      <c r="B3998" s="158"/>
      <c r="C3998" s="205" t="s">
        <v>4839</v>
      </c>
      <c r="D3998" s="205" t="s">
        <v>368</v>
      </c>
      <c r="E3998" s="206" t="s">
        <v>4840</v>
      </c>
      <c r="F3998" s="207" t="s">
        <v>4841</v>
      </c>
      <c r="G3998" s="208" t="s">
        <v>459</v>
      </c>
      <c r="H3998" s="209">
        <v>150</v>
      </c>
      <c r="I3998" s="210"/>
      <c r="J3998" s="209">
        <f t="shared" si="310"/>
        <v>0</v>
      </c>
      <c r="K3998" s="211"/>
      <c r="L3998" s="212"/>
      <c r="M3998" s="213" t="s">
        <v>1</v>
      </c>
      <c r="N3998" s="214" t="s">
        <v>42</v>
      </c>
      <c r="O3998" s="59"/>
      <c r="P3998" s="168">
        <f t="shared" si="311"/>
        <v>0</v>
      </c>
      <c r="Q3998" s="168">
        <v>0</v>
      </c>
      <c r="R3998" s="168">
        <f t="shared" si="312"/>
        <v>0</v>
      </c>
      <c r="S3998" s="168">
        <v>0</v>
      </c>
      <c r="T3998" s="169">
        <f t="shared" si="313"/>
        <v>0</v>
      </c>
      <c r="U3998" s="33"/>
      <c r="V3998" s="33"/>
      <c r="W3998" s="33"/>
      <c r="X3998" s="33"/>
      <c r="Y3998" s="33"/>
      <c r="Z3998" s="33"/>
      <c r="AA3998" s="33"/>
      <c r="AB3998" s="33"/>
      <c r="AC3998" s="33"/>
      <c r="AD3998" s="33"/>
      <c r="AE3998" s="33"/>
      <c r="AR3998" s="170" t="s">
        <v>189</v>
      </c>
      <c r="AT3998" s="170" t="s">
        <v>368</v>
      </c>
      <c r="AU3998" s="170" t="s">
        <v>157</v>
      </c>
      <c r="AY3998" s="18" t="s">
        <v>150</v>
      </c>
      <c r="BE3998" s="171">
        <f t="shared" si="314"/>
        <v>0</v>
      </c>
      <c r="BF3998" s="171">
        <f t="shared" si="315"/>
        <v>0</v>
      </c>
      <c r="BG3998" s="171">
        <f t="shared" si="316"/>
        <v>0</v>
      </c>
      <c r="BH3998" s="171">
        <f t="shared" si="317"/>
        <v>0</v>
      </c>
      <c r="BI3998" s="171">
        <f t="shared" si="318"/>
        <v>0</v>
      </c>
      <c r="BJ3998" s="18" t="s">
        <v>157</v>
      </c>
      <c r="BK3998" s="172">
        <f t="shared" si="319"/>
        <v>0</v>
      </c>
      <c r="BL3998" s="18" t="s">
        <v>156</v>
      </c>
      <c r="BM3998" s="170" t="s">
        <v>4842</v>
      </c>
    </row>
    <row r="3999" spans="1:65" s="2" customFormat="1" ht="16.5" customHeight="1">
      <c r="A3999" s="33"/>
      <c r="B3999" s="158"/>
      <c r="C3999" s="205" t="s">
        <v>4843</v>
      </c>
      <c r="D3999" s="205" t="s">
        <v>368</v>
      </c>
      <c r="E3999" s="206" t="s">
        <v>4844</v>
      </c>
      <c r="F3999" s="207" t="s">
        <v>4845</v>
      </c>
      <c r="G3999" s="208" t="s">
        <v>459</v>
      </c>
      <c r="H3999" s="209">
        <v>20</v>
      </c>
      <c r="I3999" s="210"/>
      <c r="J3999" s="209">
        <f t="shared" si="310"/>
        <v>0</v>
      </c>
      <c r="K3999" s="211"/>
      <c r="L3999" s="212"/>
      <c r="M3999" s="213" t="s">
        <v>1</v>
      </c>
      <c r="N3999" s="214" t="s">
        <v>42</v>
      </c>
      <c r="O3999" s="59"/>
      <c r="P3999" s="168">
        <f t="shared" si="311"/>
        <v>0</v>
      </c>
      <c r="Q3999" s="168">
        <v>0</v>
      </c>
      <c r="R3999" s="168">
        <f t="shared" si="312"/>
        <v>0</v>
      </c>
      <c r="S3999" s="168">
        <v>0</v>
      </c>
      <c r="T3999" s="169">
        <f t="shared" si="313"/>
        <v>0</v>
      </c>
      <c r="U3999" s="33"/>
      <c r="V3999" s="33"/>
      <c r="W3999" s="33"/>
      <c r="X3999" s="33"/>
      <c r="Y3999" s="33"/>
      <c r="Z3999" s="33"/>
      <c r="AA3999" s="33"/>
      <c r="AB3999" s="33"/>
      <c r="AC3999" s="33"/>
      <c r="AD3999" s="33"/>
      <c r="AE3999" s="33"/>
      <c r="AR3999" s="170" t="s">
        <v>189</v>
      </c>
      <c r="AT3999" s="170" t="s">
        <v>368</v>
      </c>
      <c r="AU3999" s="170" t="s">
        <v>157</v>
      </c>
      <c r="AY3999" s="18" t="s">
        <v>150</v>
      </c>
      <c r="BE3999" s="171">
        <f t="shared" si="314"/>
        <v>0</v>
      </c>
      <c r="BF3999" s="171">
        <f t="shared" si="315"/>
        <v>0</v>
      </c>
      <c r="BG3999" s="171">
        <f t="shared" si="316"/>
        <v>0</v>
      </c>
      <c r="BH3999" s="171">
        <f t="shared" si="317"/>
        <v>0</v>
      </c>
      <c r="BI3999" s="171">
        <f t="shared" si="318"/>
        <v>0</v>
      </c>
      <c r="BJ3999" s="18" t="s">
        <v>157</v>
      </c>
      <c r="BK3999" s="172">
        <f t="shared" si="319"/>
        <v>0</v>
      </c>
      <c r="BL3999" s="18" t="s">
        <v>156</v>
      </c>
      <c r="BM3999" s="170" t="s">
        <v>4846</v>
      </c>
    </row>
    <row r="4000" spans="1:65" s="2" customFormat="1" ht="16.5" customHeight="1">
      <c r="A4000" s="33"/>
      <c r="B4000" s="158"/>
      <c r="C4000" s="205" t="s">
        <v>4847</v>
      </c>
      <c r="D4000" s="205" t="s">
        <v>368</v>
      </c>
      <c r="E4000" s="206" t="s">
        <v>4848</v>
      </c>
      <c r="F4000" s="207" t="s">
        <v>4849</v>
      </c>
      <c r="G4000" s="208" t="s">
        <v>350</v>
      </c>
      <c r="H4000" s="209">
        <v>1</v>
      </c>
      <c r="I4000" s="210"/>
      <c r="J4000" s="209">
        <f t="shared" si="310"/>
        <v>0</v>
      </c>
      <c r="K4000" s="211"/>
      <c r="L4000" s="212"/>
      <c r="M4000" s="213" t="s">
        <v>1</v>
      </c>
      <c r="N4000" s="214" t="s">
        <v>42</v>
      </c>
      <c r="O4000" s="59"/>
      <c r="P4000" s="168">
        <f t="shared" si="311"/>
        <v>0</v>
      </c>
      <c r="Q4000" s="168">
        <v>0</v>
      </c>
      <c r="R4000" s="168">
        <f t="shared" si="312"/>
        <v>0</v>
      </c>
      <c r="S4000" s="168">
        <v>0</v>
      </c>
      <c r="T4000" s="169">
        <f t="shared" si="313"/>
        <v>0</v>
      </c>
      <c r="U4000" s="33"/>
      <c r="V4000" s="33"/>
      <c r="W4000" s="33"/>
      <c r="X4000" s="33"/>
      <c r="Y4000" s="33"/>
      <c r="Z4000" s="33"/>
      <c r="AA4000" s="33"/>
      <c r="AB4000" s="33"/>
      <c r="AC4000" s="33"/>
      <c r="AD4000" s="33"/>
      <c r="AE4000" s="33"/>
      <c r="AR4000" s="170" t="s">
        <v>189</v>
      </c>
      <c r="AT4000" s="170" t="s">
        <v>368</v>
      </c>
      <c r="AU4000" s="170" t="s">
        <v>157</v>
      </c>
      <c r="AY4000" s="18" t="s">
        <v>150</v>
      </c>
      <c r="BE4000" s="171">
        <f t="shared" si="314"/>
        <v>0</v>
      </c>
      <c r="BF4000" s="171">
        <f t="shared" si="315"/>
        <v>0</v>
      </c>
      <c r="BG4000" s="171">
        <f t="shared" si="316"/>
        <v>0</v>
      </c>
      <c r="BH4000" s="171">
        <f t="shared" si="317"/>
        <v>0</v>
      </c>
      <c r="BI4000" s="171">
        <f t="shared" si="318"/>
        <v>0</v>
      </c>
      <c r="BJ4000" s="18" t="s">
        <v>157</v>
      </c>
      <c r="BK4000" s="172">
        <f t="shared" si="319"/>
        <v>0</v>
      </c>
      <c r="BL4000" s="18" t="s">
        <v>156</v>
      </c>
      <c r="BM4000" s="170" t="s">
        <v>4850</v>
      </c>
    </row>
    <row r="4001" spans="1:65" s="2" customFormat="1" ht="16.5" customHeight="1">
      <c r="A4001" s="33"/>
      <c r="B4001" s="158"/>
      <c r="C4001" s="205" t="s">
        <v>4851</v>
      </c>
      <c r="D4001" s="205" t="s">
        <v>368</v>
      </c>
      <c r="E4001" s="206" t="s">
        <v>4852</v>
      </c>
      <c r="F4001" s="207" t="s">
        <v>4853</v>
      </c>
      <c r="G4001" s="208" t="s">
        <v>350</v>
      </c>
      <c r="H4001" s="209">
        <v>2</v>
      </c>
      <c r="I4001" s="210"/>
      <c r="J4001" s="209">
        <f t="shared" si="310"/>
        <v>0</v>
      </c>
      <c r="K4001" s="211"/>
      <c r="L4001" s="212"/>
      <c r="M4001" s="213" t="s">
        <v>1</v>
      </c>
      <c r="N4001" s="214" t="s">
        <v>42</v>
      </c>
      <c r="O4001" s="59"/>
      <c r="P4001" s="168">
        <f t="shared" si="311"/>
        <v>0</v>
      </c>
      <c r="Q4001" s="168">
        <v>0</v>
      </c>
      <c r="R4001" s="168">
        <f t="shared" si="312"/>
        <v>0</v>
      </c>
      <c r="S4001" s="168">
        <v>0</v>
      </c>
      <c r="T4001" s="169">
        <f t="shared" si="313"/>
        <v>0</v>
      </c>
      <c r="U4001" s="33"/>
      <c r="V4001" s="33"/>
      <c r="W4001" s="33"/>
      <c r="X4001" s="33"/>
      <c r="Y4001" s="33"/>
      <c r="Z4001" s="33"/>
      <c r="AA4001" s="33"/>
      <c r="AB4001" s="33"/>
      <c r="AC4001" s="33"/>
      <c r="AD4001" s="33"/>
      <c r="AE4001" s="33"/>
      <c r="AR4001" s="170" t="s">
        <v>189</v>
      </c>
      <c r="AT4001" s="170" t="s">
        <v>368</v>
      </c>
      <c r="AU4001" s="170" t="s">
        <v>157</v>
      </c>
      <c r="AY4001" s="18" t="s">
        <v>150</v>
      </c>
      <c r="BE4001" s="171">
        <f t="shared" si="314"/>
        <v>0</v>
      </c>
      <c r="BF4001" s="171">
        <f t="shared" si="315"/>
        <v>0</v>
      </c>
      <c r="BG4001" s="171">
        <f t="shared" si="316"/>
        <v>0</v>
      </c>
      <c r="BH4001" s="171">
        <f t="shared" si="317"/>
        <v>0</v>
      </c>
      <c r="BI4001" s="171">
        <f t="shared" si="318"/>
        <v>0</v>
      </c>
      <c r="BJ4001" s="18" t="s">
        <v>157</v>
      </c>
      <c r="BK4001" s="172">
        <f t="shared" si="319"/>
        <v>0</v>
      </c>
      <c r="BL4001" s="18" t="s">
        <v>156</v>
      </c>
      <c r="BM4001" s="170" t="s">
        <v>4854</v>
      </c>
    </row>
    <row r="4002" spans="1:65" s="2" customFormat="1" ht="16.5" customHeight="1">
      <c r="A4002" s="33"/>
      <c r="B4002" s="158"/>
      <c r="C4002" s="205" t="s">
        <v>4855</v>
      </c>
      <c r="D4002" s="205" t="s">
        <v>368</v>
      </c>
      <c r="E4002" s="206" t="s">
        <v>4856</v>
      </c>
      <c r="F4002" s="207" t="s">
        <v>4857</v>
      </c>
      <c r="G4002" s="208" t="s">
        <v>350</v>
      </c>
      <c r="H4002" s="209">
        <v>1</v>
      </c>
      <c r="I4002" s="210"/>
      <c r="J4002" s="209">
        <f t="shared" si="310"/>
        <v>0</v>
      </c>
      <c r="K4002" s="211"/>
      <c r="L4002" s="212"/>
      <c r="M4002" s="213" t="s">
        <v>1</v>
      </c>
      <c r="N4002" s="214" t="s">
        <v>42</v>
      </c>
      <c r="O4002" s="59"/>
      <c r="P4002" s="168">
        <f t="shared" si="311"/>
        <v>0</v>
      </c>
      <c r="Q4002" s="168">
        <v>0</v>
      </c>
      <c r="R4002" s="168">
        <f t="shared" si="312"/>
        <v>0</v>
      </c>
      <c r="S4002" s="168">
        <v>0</v>
      </c>
      <c r="T4002" s="169">
        <f t="shared" si="313"/>
        <v>0</v>
      </c>
      <c r="U4002" s="33"/>
      <c r="V4002" s="33"/>
      <c r="W4002" s="33"/>
      <c r="X4002" s="33"/>
      <c r="Y4002" s="33"/>
      <c r="Z4002" s="33"/>
      <c r="AA4002" s="33"/>
      <c r="AB4002" s="33"/>
      <c r="AC4002" s="33"/>
      <c r="AD4002" s="33"/>
      <c r="AE4002" s="33"/>
      <c r="AR4002" s="170" t="s">
        <v>189</v>
      </c>
      <c r="AT4002" s="170" t="s">
        <v>368</v>
      </c>
      <c r="AU4002" s="170" t="s">
        <v>157</v>
      </c>
      <c r="AY4002" s="18" t="s">
        <v>150</v>
      </c>
      <c r="BE4002" s="171">
        <f t="shared" si="314"/>
        <v>0</v>
      </c>
      <c r="BF4002" s="171">
        <f t="shared" si="315"/>
        <v>0</v>
      </c>
      <c r="BG4002" s="171">
        <f t="shared" si="316"/>
        <v>0</v>
      </c>
      <c r="BH4002" s="171">
        <f t="shared" si="317"/>
        <v>0</v>
      </c>
      <c r="BI4002" s="171">
        <f t="shared" si="318"/>
        <v>0</v>
      </c>
      <c r="BJ4002" s="18" t="s">
        <v>157</v>
      </c>
      <c r="BK4002" s="172">
        <f t="shared" si="319"/>
        <v>0</v>
      </c>
      <c r="BL4002" s="18" t="s">
        <v>156</v>
      </c>
      <c r="BM4002" s="170" t="s">
        <v>4858</v>
      </c>
    </row>
    <row r="4003" spans="1:65" s="2" customFormat="1" ht="16.5" customHeight="1">
      <c r="A4003" s="33"/>
      <c r="B4003" s="158"/>
      <c r="C4003" s="205" t="s">
        <v>4859</v>
      </c>
      <c r="D4003" s="205" t="s">
        <v>368</v>
      </c>
      <c r="E4003" s="206" t="s">
        <v>4860</v>
      </c>
      <c r="F4003" s="207" t="s">
        <v>4861</v>
      </c>
      <c r="G4003" s="208" t="s">
        <v>350</v>
      </c>
      <c r="H4003" s="209">
        <v>2</v>
      </c>
      <c r="I4003" s="210"/>
      <c r="J4003" s="209">
        <f t="shared" si="310"/>
        <v>0</v>
      </c>
      <c r="K4003" s="211"/>
      <c r="L4003" s="212"/>
      <c r="M4003" s="213" t="s">
        <v>1</v>
      </c>
      <c r="N4003" s="214" t="s">
        <v>42</v>
      </c>
      <c r="O4003" s="59"/>
      <c r="P4003" s="168">
        <f t="shared" si="311"/>
        <v>0</v>
      </c>
      <c r="Q4003" s="168">
        <v>0</v>
      </c>
      <c r="R4003" s="168">
        <f t="shared" si="312"/>
        <v>0</v>
      </c>
      <c r="S4003" s="168">
        <v>0</v>
      </c>
      <c r="T4003" s="169">
        <f t="shared" si="313"/>
        <v>0</v>
      </c>
      <c r="U4003" s="33"/>
      <c r="V4003" s="33"/>
      <c r="W4003" s="33"/>
      <c r="X4003" s="33"/>
      <c r="Y4003" s="33"/>
      <c r="Z4003" s="33"/>
      <c r="AA4003" s="33"/>
      <c r="AB4003" s="33"/>
      <c r="AC4003" s="33"/>
      <c r="AD4003" s="33"/>
      <c r="AE4003" s="33"/>
      <c r="AR4003" s="170" t="s">
        <v>189</v>
      </c>
      <c r="AT4003" s="170" t="s">
        <v>368</v>
      </c>
      <c r="AU4003" s="170" t="s">
        <v>157</v>
      </c>
      <c r="AY4003" s="18" t="s">
        <v>150</v>
      </c>
      <c r="BE4003" s="171">
        <f t="shared" si="314"/>
        <v>0</v>
      </c>
      <c r="BF4003" s="171">
        <f t="shared" si="315"/>
        <v>0</v>
      </c>
      <c r="BG4003" s="171">
        <f t="shared" si="316"/>
        <v>0</v>
      </c>
      <c r="BH4003" s="171">
        <f t="shared" si="317"/>
        <v>0</v>
      </c>
      <c r="BI4003" s="171">
        <f t="shared" si="318"/>
        <v>0</v>
      </c>
      <c r="BJ4003" s="18" t="s">
        <v>157</v>
      </c>
      <c r="BK4003" s="172">
        <f t="shared" si="319"/>
        <v>0</v>
      </c>
      <c r="BL4003" s="18" t="s">
        <v>156</v>
      </c>
      <c r="BM4003" s="170" t="s">
        <v>4862</v>
      </c>
    </row>
    <row r="4004" spans="1:65" s="2" customFormat="1" ht="16.5" customHeight="1">
      <c r="A4004" s="33"/>
      <c r="B4004" s="158"/>
      <c r="C4004" s="205" t="s">
        <v>4863</v>
      </c>
      <c r="D4004" s="205" t="s">
        <v>368</v>
      </c>
      <c r="E4004" s="206" t="s">
        <v>4864</v>
      </c>
      <c r="F4004" s="207" t="s">
        <v>4865</v>
      </c>
      <c r="G4004" s="208" t="s">
        <v>350</v>
      </c>
      <c r="H4004" s="209">
        <v>1</v>
      </c>
      <c r="I4004" s="210"/>
      <c r="J4004" s="209">
        <f t="shared" si="310"/>
        <v>0</v>
      </c>
      <c r="K4004" s="211"/>
      <c r="L4004" s="212"/>
      <c r="M4004" s="213" t="s">
        <v>1</v>
      </c>
      <c r="N4004" s="214" t="s">
        <v>42</v>
      </c>
      <c r="O4004" s="59"/>
      <c r="P4004" s="168">
        <f t="shared" si="311"/>
        <v>0</v>
      </c>
      <c r="Q4004" s="168">
        <v>0</v>
      </c>
      <c r="R4004" s="168">
        <f t="shared" si="312"/>
        <v>0</v>
      </c>
      <c r="S4004" s="168">
        <v>0</v>
      </c>
      <c r="T4004" s="169">
        <f t="shared" si="313"/>
        <v>0</v>
      </c>
      <c r="U4004" s="33"/>
      <c r="V4004" s="33"/>
      <c r="W4004" s="33"/>
      <c r="X4004" s="33"/>
      <c r="Y4004" s="33"/>
      <c r="Z4004" s="33"/>
      <c r="AA4004" s="33"/>
      <c r="AB4004" s="33"/>
      <c r="AC4004" s="33"/>
      <c r="AD4004" s="33"/>
      <c r="AE4004" s="33"/>
      <c r="AR4004" s="170" t="s">
        <v>189</v>
      </c>
      <c r="AT4004" s="170" t="s">
        <v>368</v>
      </c>
      <c r="AU4004" s="170" t="s">
        <v>157</v>
      </c>
      <c r="AY4004" s="18" t="s">
        <v>150</v>
      </c>
      <c r="BE4004" s="171">
        <f t="shared" si="314"/>
        <v>0</v>
      </c>
      <c r="BF4004" s="171">
        <f t="shared" si="315"/>
        <v>0</v>
      </c>
      <c r="BG4004" s="171">
        <f t="shared" si="316"/>
        <v>0</v>
      </c>
      <c r="BH4004" s="171">
        <f t="shared" si="317"/>
        <v>0</v>
      </c>
      <c r="BI4004" s="171">
        <f t="shared" si="318"/>
        <v>0</v>
      </c>
      <c r="BJ4004" s="18" t="s">
        <v>157</v>
      </c>
      <c r="BK4004" s="172">
        <f t="shared" si="319"/>
        <v>0</v>
      </c>
      <c r="BL4004" s="18" t="s">
        <v>156</v>
      </c>
      <c r="BM4004" s="170" t="s">
        <v>4866</v>
      </c>
    </row>
    <row r="4005" spans="1:65" s="2" customFormat="1" ht="16.5" customHeight="1">
      <c r="A4005" s="33"/>
      <c r="B4005" s="158"/>
      <c r="C4005" s="205" t="s">
        <v>4867</v>
      </c>
      <c r="D4005" s="205" t="s">
        <v>368</v>
      </c>
      <c r="E4005" s="206" t="s">
        <v>4868</v>
      </c>
      <c r="F4005" s="207" t="s">
        <v>4869</v>
      </c>
      <c r="G4005" s="208" t="s">
        <v>2481</v>
      </c>
      <c r="H4005" s="209">
        <v>7.78</v>
      </c>
      <c r="I4005" s="210"/>
      <c r="J4005" s="209">
        <f t="shared" si="310"/>
        <v>0</v>
      </c>
      <c r="K4005" s="211"/>
      <c r="L4005" s="212"/>
      <c r="M4005" s="213" t="s">
        <v>1</v>
      </c>
      <c r="N4005" s="214" t="s">
        <v>42</v>
      </c>
      <c r="O4005" s="59"/>
      <c r="P4005" s="168">
        <f t="shared" si="311"/>
        <v>0</v>
      </c>
      <c r="Q4005" s="168">
        <v>0</v>
      </c>
      <c r="R4005" s="168">
        <f t="shared" si="312"/>
        <v>0</v>
      </c>
      <c r="S4005" s="168">
        <v>0</v>
      </c>
      <c r="T4005" s="169">
        <f t="shared" si="313"/>
        <v>0</v>
      </c>
      <c r="U4005" s="33"/>
      <c r="V4005" s="33"/>
      <c r="W4005" s="33"/>
      <c r="X4005" s="33"/>
      <c r="Y4005" s="33"/>
      <c r="Z4005" s="33"/>
      <c r="AA4005" s="33"/>
      <c r="AB4005" s="33"/>
      <c r="AC4005" s="33"/>
      <c r="AD4005" s="33"/>
      <c r="AE4005" s="33"/>
      <c r="AR4005" s="170" t="s">
        <v>189</v>
      </c>
      <c r="AT4005" s="170" t="s">
        <v>368</v>
      </c>
      <c r="AU4005" s="170" t="s">
        <v>157</v>
      </c>
      <c r="AY4005" s="18" t="s">
        <v>150</v>
      </c>
      <c r="BE4005" s="171">
        <f t="shared" si="314"/>
        <v>0</v>
      </c>
      <c r="BF4005" s="171">
        <f t="shared" si="315"/>
        <v>0</v>
      </c>
      <c r="BG4005" s="171">
        <f t="shared" si="316"/>
        <v>0</v>
      </c>
      <c r="BH4005" s="171">
        <f t="shared" si="317"/>
        <v>0</v>
      </c>
      <c r="BI4005" s="171">
        <f t="shared" si="318"/>
        <v>0</v>
      </c>
      <c r="BJ4005" s="18" t="s">
        <v>157</v>
      </c>
      <c r="BK4005" s="172">
        <f t="shared" si="319"/>
        <v>0</v>
      </c>
      <c r="BL4005" s="18" t="s">
        <v>156</v>
      </c>
      <c r="BM4005" s="170" t="s">
        <v>4870</v>
      </c>
    </row>
    <row r="4006" spans="1:65" s="2" customFormat="1" ht="16.5" customHeight="1">
      <c r="A4006" s="33"/>
      <c r="B4006" s="158"/>
      <c r="C4006" s="205" t="s">
        <v>4871</v>
      </c>
      <c r="D4006" s="205" t="s">
        <v>368</v>
      </c>
      <c r="E4006" s="206" t="s">
        <v>4872</v>
      </c>
      <c r="F4006" s="207" t="s">
        <v>4873</v>
      </c>
      <c r="G4006" s="208" t="s">
        <v>350</v>
      </c>
      <c r="H4006" s="209">
        <v>1</v>
      </c>
      <c r="I4006" s="210"/>
      <c r="J4006" s="209">
        <f t="shared" si="310"/>
        <v>0</v>
      </c>
      <c r="K4006" s="211"/>
      <c r="L4006" s="212"/>
      <c r="M4006" s="213" t="s">
        <v>1</v>
      </c>
      <c r="N4006" s="214" t="s">
        <v>42</v>
      </c>
      <c r="O4006" s="59"/>
      <c r="P4006" s="168">
        <f t="shared" si="311"/>
        <v>0</v>
      </c>
      <c r="Q4006" s="168">
        <v>0</v>
      </c>
      <c r="R4006" s="168">
        <f t="shared" si="312"/>
        <v>0</v>
      </c>
      <c r="S4006" s="168">
        <v>0</v>
      </c>
      <c r="T4006" s="169">
        <f t="shared" si="313"/>
        <v>0</v>
      </c>
      <c r="U4006" s="33"/>
      <c r="V4006" s="33"/>
      <c r="W4006" s="33"/>
      <c r="X4006" s="33"/>
      <c r="Y4006" s="33"/>
      <c r="Z4006" s="33"/>
      <c r="AA4006" s="33"/>
      <c r="AB4006" s="33"/>
      <c r="AC4006" s="33"/>
      <c r="AD4006" s="33"/>
      <c r="AE4006" s="33"/>
      <c r="AR4006" s="170" t="s">
        <v>189</v>
      </c>
      <c r="AT4006" s="170" t="s">
        <v>368</v>
      </c>
      <c r="AU4006" s="170" t="s">
        <v>157</v>
      </c>
      <c r="AY4006" s="18" t="s">
        <v>150</v>
      </c>
      <c r="BE4006" s="171">
        <f t="shared" si="314"/>
        <v>0</v>
      </c>
      <c r="BF4006" s="171">
        <f t="shared" si="315"/>
        <v>0</v>
      </c>
      <c r="BG4006" s="171">
        <f t="shared" si="316"/>
        <v>0</v>
      </c>
      <c r="BH4006" s="171">
        <f t="shared" si="317"/>
        <v>0</v>
      </c>
      <c r="BI4006" s="171">
        <f t="shared" si="318"/>
        <v>0</v>
      </c>
      <c r="BJ4006" s="18" t="s">
        <v>157</v>
      </c>
      <c r="BK4006" s="172">
        <f t="shared" si="319"/>
        <v>0</v>
      </c>
      <c r="BL4006" s="18" t="s">
        <v>156</v>
      </c>
      <c r="BM4006" s="170" t="s">
        <v>4874</v>
      </c>
    </row>
    <row r="4007" spans="1:65" s="2" customFormat="1" ht="16.5" customHeight="1">
      <c r="A4007" s="33"/>
      <c r="B4007" s="158"/>
      <c r="C4007" s="205" t="s">
        <v>4875</v>
      </c>
      <c r="D4007" s="205" t="s">
        <v>368</v>
      </c>
      <c r="E4007" s="206" t="s">
        <v>4876</v>
      </c>
      <c r="F4007" s="207" t="s">
        <v>4877</v>
      </c>
      <c r="G4007" s="208" t="s">
        <v>459</v>
      </c>
      <c r="H4007" s="209">
        <v>30</v>
      </c>
      <c r="I4007" s="210"/>
      <c r="J4007" s="209">
        <f t="shared" si="310"/>
        <v>0</v>
      </c>
      <c r="K4007" s="211"/>
      <c r="L4007" s="212"/>
      <c r="M4007" s="213" t="s">
        <v>1</v>
      </c>
      <c r="N4007" s="214" t="s">
        <v>42</v>
      </c>
      <c r="O4007" s="59"/>
      <c r="P4007" s="168">
        <f t="shared" si="311"/>
        <v>0</v>
      </c>
      <c r="Q4007" s="168">
        <v>0</v>
      </c>
      <c r="R4007" s="168">
        <f t="shared" si="312"/>
        <v>0</v>
      </c>
      <c r="S4007" s="168">
        <v>0</v>
      </c>
      <c r="T4007" s="169">
        <f t="shared" si="313"/>
        <v>0</v>
      </c>
      <c r="U4007" s="33"/>
      <c r="V4007" s="33"/>
      <c r="W4007" s="33"/>
      <c r="X4007" s="33"/>
      <c r="Y4007" s="33"/>
      <c r="Z4007" s="33"/>
      <c r="AA4007" s="33"/>
      <c r="AB4007" s="33"/>
      <c r="AC4007" s="33"/>
      <c r="AD4007" s="33"/>
      <c r="AE4007" s="33"/>
      <c r="AR4007" s="170" t="s">
        <v>189</v>
      </c>
      <c r="AT4007" s="170" t="s">
        <v>368</v>
      </c>
      <c r="AU4007" s="170" t="s">
        <v>157</v>
      </c>
      <c r="AY4007" s="18" t="s">
        <v>150</v>
      </c>
      <c r="BE4007" s="171">
        <f t="shared" si="314"/>
        <v>0</v>
      </c>
      <c r="BF4007" s="171">
        <f t="shared" si="315"/>
        <v>0</v>
      </c>
      <c r="BG4007" s="171">
        <f t="shared" si="316"/>
        <v>0</v>
      </c>
      <c r="BH4007" s="171">
        <f t="shared" si="317"/>
        <v>0</v>
      </c>
      <c r="BI4007" s="171">
        <f t="shared" si="318"/>
        <v>0</v>
      </c>
      <c r="BJ4007" s="18" t="s">
        <v>157</v>
      </c>
      <c r="BK4007" s="172">
        <f t="shared" si="319"/>
        <v>0</v>
      </c>
      <c r="BL4007" s="18" t="s">
        <v>156</v>
      </c>
      <c r="BM4007" s="170" t="s">
        <v>4878</v>
      </c>
    </row>
    <row r="4008" spans="1:65" s="2" customFormat="1" ht="16.5" customHeight="1">
      <c r="A4008" s="33"/>
      <c r="B4008" s="158"/>
      <c r="C4008" s="205" t="s">
        <v>4879</v>
      </c>
      <c r="D4008" s="205" t="s">
        <v>368</v>
      </c>
      <c r="E4008" s="206" t="s">
        <v>4880</v>
      </c>
      <c r="F4008" s="207" t="s">
        <v>4881</v>
      </c>
      <c r="G4008" s="208" t="s">
        <v>459</v>
      </c>
      <c r="H4008" s="209">
        <v>10</v>
      </c>
      <c r="I4008" s="210"/>
      <c r="J4008" s="209">
        <f t="shared" si="310"/>
        <v>0</v>
      </c>
      <c r="K4008" s="211"/>
      <c r="L4008" s="212"/>
      <c r="M4008" s="213" t="s">
        <v>1</v>
      </c>
      <c r="N4008" s="214" t="s">
        <v>42</v>
      </c>
      <c r="O4008" s="59"/>
      <c r="P4008" s="168">
        <f t="shared" si="311"/>
        <v>0</v>
      </c>
      <c r="Q4008" s="168">
        <v>0</v>
      </c>
      <c r="R4008" s="168">
        <f t="shared" si="312"/>
        <v>0</v>
      </c>
      <c r="S4008" s="168">
        <v>0</v>
      </c>
      <c r="T4008" s="169">
        <f t="shared" si="313"/>
        <v>0</v>
      </c>
      <c r="U4008" s="33"/>
      <c r="V4008" s="33"/>
      <c r="W4008" s="33"/>
      <c r="X4008" s="33"/>
      <c r="Y4008" s="33"/>
      <c r="Z4008" s="33"/>
      <c r="AA4008" s="33"/>
      <c r="AB4008" s="33"/>
      <c r="AC4008" s="33"/>
      <c r="AD4008" s="33"/>
      <c r="AE4008" s="33"/>
      <c r="AR4008" s="170" t="s">
        <v>189</v>
      </c>
      <c r="AT4008" s="170" t="s">
        <v>368</v>
      </c>
      <c r="AU4008" s="170" t="s">
        <v>157</v>
      </c>
      <c r="AY4008" s="18" t="s">
        <v>150</v>
      </c>
      <c r="BE4008" s="171">
        <f t="shared" si="314"/>
        <v>0</v>
      </c>
      <c r="BF4008" s="171">
        <f t="shared" si="315"/>
        <v>0</v>
      </c>
      <c r="BG4008" s="171">
        <f t="shared" si="316"/>
        <v>0</v>
      </c>
      <c r="BH4008" s="171">
        <f t="shared" si="317"/>
        <v>0</v>
      </c>
      <c r="BI4008" s="171">
        <f t="shared" si="318"/>
        <v>0</v>
      </c>
      <c r="BJ4008" s="18" t="s">
        <v>157</v>
      </c>
      <c r="BK4008" s="172">
        <f t="shared" si="319"/>
        <v>0</v>
      </c>
      <c r="BL4008" s="18" t="s">
        <v>156</v>
      </c>
      <c r="BM4008" s="170" t="s">
        <v>4882</v>
      </c>
    </row>
    <row r="4009" spans="1:65" s="2" customFormat="1" ht="16.5" customHeight="1">
      <c r="A4009" s="33"/>
      <c r="B4009" s="158"/>
      <c r="C4009" s="205" t="s">
        <v>4883</v>
      </c>
      <c r="D4009" s="205" t="s">
        <v>368</v>
      </c>
      <c r="E4009" s="206" t="s">
        <v>4884</v>
      </c>
      <c r="F4009" s="207" t="s">
        <v>4885</v>
      </c>
      <c r="G4009" s="208" t="s">
        <v>459</v>
      </c>
      <c r="H4009" s="209">
        <v>45</v>
      </c>
      <c r="I4009" s="210"/>
      <c r="J4009" s="209">
        <f t="shared" si="310"/>
        <v>0</v>
      </c>
      <c r="K4009" s="211"/>
      <c r="L4009" s="212"/>
      <c r="M4009" s="213" t="s">
        <v>1</v>
      </c>
      <c r="N4009" s="214" t="s">
        <v>42</v>
      </c>
      <c r="O4009" s="59"/>
      <c r="P4009" s="168">
        <f t="shared" si="311"/>
        <v>0</v>
      </c>
      <c r="Q4009" s="168">
        <v>0</v>
      </c>
      <c r="R4009" s="168">
        <f t="shared" si="312"/>
        <v>0</v>
      </c>
      <c r="S4009" s="168">
        <v>0</v>
      </c>
      <c r="T4009" s="169">
        <f t="shared" si="313"/>
        <v>0</v>
      </c>
      <c r="U4009" s="33"/>
      <c r="V4009" s="33"/>
      <c r="W4009" s="33"/>
      <c r="X4009" s="33"/>
      <c r="Y4009" s="33"/>
      <c r="Z4009" s="33"/>
      <c r="AA4009" s="33"/>
      <c r="AB4009" s="33"/>
      <c r="AC4009" s="33"/>
      <c r="AD4009" s="33"/>
      <c r="AE4009" s="33"/>
      <c r="AR4009" s="170" t="s">
        <v>189</v>
      </c>
      <c r="AT4009" s="170" t="s">
        <v>368</v>
      </c>
      <c r="AU4009" s="170" t="s">
        <v>157</v>
      </c>
      <c r="AY4009" s="18" t="s">
        <v>150</v>
      </c>
      <c r="BE4009" s="171">
        <f t="shared" si="314"/>
        <v>0</v>
      </c>
      <c r="BF4009" s="171">
        <f t="shared" si="315"/>
        <v>0</v>
      </c>
      <c r="BG4009" s="171">
        <f t="shared" si="316"/>
        <v>0</v>
      </c>
      <c r="BH4009" s="171">
        <f t="shared" si="317"/>
        <v>0</v>
      </c>
      <c r="BI4009" s="171">
        <f t="shared" si="318"/>
        <v>0</v>
      </c>
      <c r="BJ4009" s="18" t="s">
        <v>157</v>
      </c>
      <c r="BK4009" s="172">
        <f t="shared" si="319"/>
        <v>0</v>
      </c>
      <c r="BL4009" s="18" t="s">
        <v>156</v>
      </c>
      <c r="BM4009" s="170" t="s">
        <v>4886</v>
      </c>
    </row>
    <row r="4010" spans="1:65" s="2" customFormat="1" ht="16.5" customHeight="1">
      <c r="A4010" s="33"/>
      <c r="B4010" s="158"/>
      <c r="C4010" s="205" t="s">
        <v>4887</v>
      </c>
      <c r="D4010" s="205" t="s">
        <v>368</v>
      </c>
      <c r="E4010" s="206" t="s">
        <v>4888</v>
      </c>
      <c r="F4010" s="207" t="s">
        <v>4889</v>
      </c>
      <c r="G4010" s="208" t="s">
        <v>459</v>
      </c>
      <c r="H4010" s="209">
        <v>10</v>
      </c>
      <c r="I4010" s="210"/>
      <c r="J4010" s="209">
        <f t="shared" si="310"/>
        <v>0</v>
      </c>
      <c r="K4010" s="211"/>
      <c r="L4010" s="212"/>
      <c r="M4010" s="213" t="s">
        <v>1</v>
      </c>
      <c r="N4010" s="214" t="s">
        <v>42</v>
      </c>
      <c r="O4010" s="59"/>
      <c r="P4010" s="168">
        <f t="shared" si="311"/>
        <v>0</v>
      </c>
      <c r="Q4010" s="168">
        <v>0</v>
      </c>
      <c r="R4010" s="168">
        <f t="shared" si="312"/>
        <v>0</v>
      </c>
      <c r="S4010" s="168">
        <v>0</v>
      </c>
      <c r="T4010" s="169">
        <f t="shared" si="313"/>
        <v>0</v>
      </c>
      <c r="U4010" s="33"/>
      <c r="V4010" s="33"/>
      <c r="W4010" s="33"/>
      <c r="X4010" s="33"/>
      <c r="Y4010" s="33"/>
      <c r="Z4010" s="33"/>
      <c r="AA4010" s="33"/>
      <c r="AB4010" s="33"/>
      <c r="AC4010" s="33"/>
      <c r="AD4010" s="33"/>
      <c r="AE4010" s="33"/>
      <c r="AR4010" s="170" t="s">
        <v>189</v>
      </c>
      <c r="AT4010" s="170" t="s">
        <v>368</v>
      </c>
      <c r="AU4010" s="170" t="s">
        <v>157</v>
      </c>
      <c r="AY4010" s="18" t="s">
        <v>150</v>
      </c>
      <c r="BE4010" s="171">
        <f t="shared" si="314"/>
        <v>0</v>
      </c>
      <c r="BF4010" s="171">
        <f t="shared" si="315"/>
        <v>0</v>
      </c>
      <c r="BG4010" s="171">
        <f t="shared" si="316"/>
        <v>0</v>
      </c>
      <c r="BH4010" s="171">
        <f t="shared" si="317"/>
        <v>0</v>
      </c>
      <c r="BI4010" s="171">
        <f t="shared" si="318"/>
        <v>0</v>
      </c>
      <c r="BJ4010" s="18" t="s">
        <v>157</v>
      </c>
      <c r="BK4010" s="172">
        <f t="shared" si="319"/>
        <v>0</v>
      </c>
      <c r="BL4010" s="18" t="s">
        <v>156</v>
      </c>
      <c r="BM4010" s="170" t="s">
        <v>4890</v>
      </c>
    </row>
    <row r="4011" spans="1:65" s="2" customFormat="1" ht="16.5" customHeight="1">
      <c r="A4011" s="33"/>
      <c r="B4011" s="158"/>
      <c r="C4011" s="205" t="s">
        <v>4891</v>
      </c>
      <c r="D4011" s="205" t="s">
        <v>368</v>
      </c>
      <c r="E4011" s="206" t="s">
        <v>4892</v>
      </c>
      <c r="F4011" s="207" t="s">
        <v>4893</v>
      </c>
      <c r="G4011" s="208" t="s">
        <v>459</v>
      </c>
      <c r="H4011" s="209">
        <v>230</v>
      </c>
      <c r="I4011" s="210"/>
      <c r="J4011" s="209">
        <f t="shared" si="310"/>
        <v>0</v>
      </c>
      <c r="K4011" s="211"/>
      <c r="L4011" s="212"/>
      <c r="M4011" s="213" t="s">
        <v>1</v>
      </c>
      <c r="N4011" s="214" t="s">
        <v>42</v>
      </c>
      <c r="O4011" s="59"/>
      <c r="P4011" s="168">
        <f t="shared" si="311"/>
        <v>0</v>
      </c>
      <c r="Q4011" s="168">
        <v>0</v>
      </c>
      <c r="R4011" s="168">
        <f t="shared" si="312"/>
        <v>0</v>
      </c>
      <c r="S4011" s="168">
        <v>0</v>
      </c>
      <c r="T4011" s="169">
        <f t="shared" si="313"/>
        <v>0</v>
      </c>
      <c r="U4011" s="33"/>
      <c r="V4011" s="33"/>
      <c r="W4011" s="33"/>
      <c r="X4011" s="33"/>
      <c r="Y4011" s="33"/>
      <c r="Z4011" s="33"/>
      <c r="AA4011" s="33"/>
      <c r="AB4011" s="33"/>
      <c r="AC4011" s="33"/>
      <c r="AD4011" s="33"/>
      <c r="AE4011" s="33"/>
      <c r="AR4011" s="170" t="s">
        <v>189</v>
      </c>
      <c r="AT4011" s="170" t="s">
        <v>368</v>
      </c>
      <c r="AU4011" s="170" t="s">
        <v>157</v>
      </c>
      <c r="AY4011" s="18" t="s">
        <v>150</v>
      </c>
      <c r="BE4011" s="171">
        <f t="shared" si="314"/>
        <v>0</v>
      </c>
      <c r="BF4011" s="171">
        <f t="shared" si="315"/>
        <v>0</v>
      </c>
      <c r="BG4011" s="171">
        <f t="shared" si="316"/>
        <v>0</v>
      </c>
      <c r="BH4011" s="171">
        <f t="shared" si="317"/>
        <v>0</v>
      </c>
      <c r="BI4011" s="171">
        <f t="shared" si="318"/>
        <v>0</v>
      </c>
      <c r="BJ4011" s="18" t="s">
        <v>157</v>
      </c>
      <c r="BK4011" s="172">
        <f t="shared" si="319"/>
        <v>0</v>
      </c>
      <c r="BL4011" s="18" t="s">
        <v>156</v>
      </c>
      <c r="BM4011" s="170" t="s">
        <v>4894</v>
      </c>
    </row>
    <row r="4012" spans="1:65" s="2" customFormat="1" ht="16.5" customHeight="1">
      <c r="A4012" s="33"/>
      <c r="B4012" s="158"/>
      <c r="C4012" s="205" t="s">
        <v>4895</v>
      </c>
      <c r="D4012" s="205" t="s">
        <v>368</v>
      </c>
      <c r="E4012" s="206" t="s">
        <v>4896</v>
      </c>
      <c r="F4012" s="207" t="s">
        <v>4897</v>
      </c>
      <c r="G4012" s="208" t="s">
        <v>459</v>
      </c>
      <c r="H4012" s="209">
        <v>30</v>
      </c>
      <c r="I4012" s="210"/>
      <c r="J4012" s="209">
        <f t="shared" si="310"/>
        <v>0</v>
      </c>
      <c r="K4012" s="211"/>
      <c r="L4012" s="212"/>
      <c r="M4012" s="213" t="s">
        <v>1</v>
      </c>
      <c r="N4012" s="214" t="s">
        <v>42</v>
      </c>
      <c r="O4012" s="59"/>
      <c r="P4012" s="168">
        <f t="shared" si="311"/>
        <v>0</v>
      </c>
      <c r="Q4012" s="168">
        <v>0</v>
      </c>
      <c r="R4012" s="168">
        <f t="shared" si="312"/>
        <v>0</v>
      </c>
      <c r="S4012" s="168">
        <v>0</v>
      </c>
      <c r="T4012" s="169">
        <f t="shared" si="313"/>
        <v>0</v>
      </c>
      <c r="U4012" s="33"/>
      <c r="V4012" s="33"/>
      <c r="W4012" s="33"/>
      <c r="X4012" s="33"/>
      <c r="Y4012" s="33"/>
      <c r="Z4012" s="33"/>
      <c r="AA4012" s="33"/>
      <c r="AB4012" s="33"/>
      <c r="AC4012" s="33"/>
      <c r="AD4012" s="33"/>
      <c r="AE4012" s="33"/>
      <c r="AR4012" s="170" t="s">
        <v>189</v>
      </c>
      <c r="AT4012" s="170" t="s">
        <v>368</v>
      </c>
      <c r="AU4012" s="170" t="s">
        <v>157</v>
      </c>
      <c r="AY4012" s="18" t="s">
        <v>150</v>
      </c>
      <c r="BE4012" s="171">
        <f t="shared" si="314"/>
        <v>0</v>
      </c>
      <c r="BF4012" s="171">
        <f t="shared" si="315"/>
        <v>0</v>
      </c>
      <c r="BG4012" s="171">
        <f t="shared" si="316"/>
        <v>0</v>
      </c>
      <c r="BH4012" s="171">
        <f t="shared" si="317"/>
        <v>0</v>
      </c>
      <c r="BI4012" s="171">
        <f t="shared" si="318"/>
        <v>0</v>
      </c>
      <c r="BJ4012" s="18" t="s">
        <v>157</v>
      </c>
      <c r="BK4012" s="172">
        <f t="shared" si="319"/>
        <v>0</v>
      </c>
      <c r="BL4012" s="18" t="s">
        <v>156</v>
      </c>
      <c r="BM4012" s="170" t="s">
        <v>4898</v>
      </c>
    </row>
    <row r="4013" spans="1:65" s="2" customFormat="1" ht="16.5" customHeight="1">
      <c r="A4013" s="33"/>
      <c r="B4013" s="158"/>
      <c r="C4013" s="205" t="s">
        <v>4899</v>
      </c>
      <c r="D4013" s="205" t="s">
        <v>368</v>
      </c>
      <c r="E4013" s="206" t="s">
        <v>4900</v>
      </c>
      <c r="F4013" s="207" t="s">
        <v>4901</v>
      </c>
      <c r="G4013" s="208" t="s">
        <v>459</v>
      </c>
      <c r="H4013" s="209">
        <v>45</v>
      </c>
      <c r="I4013" s="210"/>
      <c r="J4013" s="209">
        <f t="shared" si="310"/>
        <v>0</v>
      </c>
      <c r="K4013" s="211"/>
      <c r="L4013" s="212"/>
      <c r="M4013" s="213" t="s">
        <v>1</v>
      </c>
      <c r="N4013" s="214" t="s">
        <v>42</v>
      </c>
      <c r="O4013" s="59"/>
      <c r="P4013" s="168">
        <f t="shared" si="311"/>
        <v>0</v>
      </c>
      <c r="Q4013" s="168">
        <v>0</v>
      </c>
      <c r="R4013" s="168">
        <f t="shared" si="312"/>
        <v>0</v>
      </c>
      <c r="S4013" s="168">
        <v>0</v>
      </c>
      <c r="T4013" s="169">
        <f t="shared" si="313"/>
        <v>0</v>
      </c>
      <c r="U4013" s="33"/>
      <c r="V4013" s="33"/>
      <c r="W4013" s="33"/>
      <c r="X4013" s="33"/>
      <c r="Y4013" s="33"/>
      <c r="Z4013" s="33"/>
      <c r="AA4013" s="33"/>
      <c r="AB4013" s="33"/>
      <c r="AC4013" s="33"/>
      <c r="AD4013" s="33"/>
      <c r="AE4013" s="33"/>
      <c r="AR4013" s="170" t="s">
        <v>189</v>
      </c>
      <c r="AT4013" s="170" t="s">
        <v>368</v>
      </c>
      <c r="AU4013" s="170" t="s">
        <v>157</v>
      </c>
      <c r="AY4013" s="18" t="s">
        <v>150</v>
      </c>
      <c r="BE4013" s="171">
        <f t="shared" si="314"/>
        <v>0</v>
      </c>
      <c r="BF4013" s="171">
        <f t="shared" si="315"/>
        <v>0</v>
      </c>
      <c r="BG4013" s="171">
        <f t="shared" si="316"/>
        <v>0</v>
      </c>
      <c r="BH4013" s="171">
        <f t="shared" si="317"/>
        <v>0</v>
      </c>
      <c r="BI4013" s="171">
        <f t="shared" si="318"/>
        <v>0</v>
      </c>
      <c r="BJ4013" s="18" t="s">
        <v>157</v>
      </c>
      <c r="BK4013" s="172">
        <f t="shared" si="319"/>
        <v>0</v>
      </c>
      <c r="BL4013" s="18" t="s">
        <v>156</v>
      </c>
      <c r="BM4013" s="170" t="s">
        <v>4902</v>
      </c>
    </row>
    <row r="4014" spans="1:65" s="2" customFormat="1" ht="16.5" customHeight="1">
      <c r="A4014" s="33"/>
      <c r="B4014" s="158"/>
      <c r="C4014" s="205" t="s">
        <v>4903</v>
      </c>
      <c r="D4014" s="205" t="s">
        <v>368</v>
      </c>
      <c r="E4014" s="206" t="s">
        <v>4904</v>
      </c>
      <c r="F4014" s="207" t="s">
        <v>4905</v>
      </c>
      <c r="G4014" s="208" t="s">
        <v>459</v>
      </c>
      <c r="H4014" s="209">
        <v>130</v>
      </c>
      <c r="I4014" s="210"/>
      <c r="J4014" s="209">
        <f t="shared" si="310"/>
        <v>0</v>
      </c>
      <c r="K4014" s="211"/>
      <c r="L4014" s="212"/>
      <c r="M4014" s="213" t="s">
        <v>1</v>
      </c>
      <c r="N4014" s="214" t="s">
        <v>42</v>
      </c>
      <c r="O4014" s="59"/>
      <c r="P4014" s="168">
        <f t="shared" si="311"/>
        <v>0</v>
      </c>
      <c r="Q4014" s="168">
        <v>0</v>
      </c>
      <c r="R4014" s="168">
        <f t="shared" si="312"/>
        <v>0</v>
      </c>
      <c r="S4014" s="168">
        <v>0</v>
      </c>
      <c r="T4014" s="169">
        <f t="shared" si="313"/>
        <v>0</v>
      </c>
      <c r="U4014" s="33"/>
      <c r="V4014" s="33"/>
      <c r="W4014" s="33"/>
      <c r="X4014" s="33"/>
      <c r="Y4014" s="33"/>
      <c r="Z4014" s="33"/>
      <c r="AA4014" s="33"/>
      <c r="AB4014" s="33"/>
      <c r="AC4014" s="33"/>
      <c r="AD4014" s="33"/>
      <c r="AE4014" s="33"/>
      <c r="AR4014" s="170" t="s">
        <v>189</v>
      </c>
      <c r="AT4014" s="170" t="s">
        <v>368</v>
      </c>
      <c r="AU4014" s="170" t="s">
        <v>157</v>
      </c>
      <c r="AY4014" s="18" t="s">
        <v>150</v>
      </c>
      <c r="BE4014" s="171">
        <f t="shared" si="314"/>
        <v>0</v>
      </c>
      <c r="BF4014" s="171">
        <f t="shared" si="315"/>
        <v>0</v>
      </c>
      <c r="BG4014" s="171">
        <f t="shared" si="316"/>
        <v>0</v>
      </c>
      <c r="BH4014" s="171">
        <f t="shared" si="317"/>
        <v>0</v>
      </c>
      <c r="BI4014" s="171">
        <f t="shared" si="318"/>
        <v>0</v>
      </c>
      <c r="BJ4014" s="18" t="s">
        <v>157</v>
      </c>
      <c r="BK4014" s="172">
        <f t="shared" si="319"/>
        <v>0</v>
      </c>
      <c r="BL4014" s="18" t="s">
        <v>156</v>
      </c>
      <c r="BM4014" s="170" t="s">
        <v>4906</v>
      </c>
    </row>
    <row r="4015" spans="1:65" s="2" customFormat="1" ht="16.5" customHeight="1">
      <c r="A4015" s="33"/>
      <c r="B4015" s="158"/>
      <c r="C4015" s="205" t="s">
        <v>4907</v>
      </c>
      <c r="D4015" s="205" t="s">
        <v>368</v>
      </c>
      <c r="E4015" s="206" t="s">
        <v>4908</v>
      </c>
      <c r="F4015" s="207" t="s">
        <v>4909</v>
      </c>
      <c r="G4015" s="208" t="s">
        <v>459</v>
      </c>
      <c r="H4015" s="209">
        <v>140</v>
      </c>
      <c r="I4015" s="210"/>
      <c r="J4015" s="209">
        <f t="shared" si="310"/>
        <v>0</v>
      </c>
      <c r="K4015" s="211"/>
      <c r="L4015" s="212"/>
      <c r="M4015" s="213" t="s">
        <v>1</v>
      </c>
      <c r="N4015" s="214" t="s">
        <v>42</v>
      </c>
      <c r="O4015" s="59"/>
      <c r="P4015" s="168">
        <f t="shared" si="311"/>
        <v>0</v>
      </c>
      <c r="Q4015" s="168">
        <v>0</v>
      </c>
      <c r="R4015" s="168">
        <f t="shared" si="312"/>
        <v>0</v>
      </c>
      <c r="S4015" s="168">
        <v>0</v>
      </c>
      <c r="T4015" s="169">
        <f t="shared" si="313"/>
        <v>0</v>
      </c>
      <c r="U4015" s="33"/>
      <c r="V4015" s="33"/>
      <c r="W4015" s="33"/>
      <c r="X4015" s="33"/>
      <c r="Y4015" s="33"/>
      <c r="Z4015" s="33"/>
      <c r="AA4015" s="33"/>
      <c r="AB4015" s="33"/>
      <c r="AC4015" s="33"/>
      <c r="AD4015" s="33"/>
      <c r="AE4015" s="33"/>
      <c r="AR4015" s="170" t="s">
        <v>189</v>
      </c>
      <c r="AT4015" s="170" t="s">
        <v>368</v>
      </c>
      <c r="AU4015" s="170" t="s">
        <v>157</v>
      </c>
      <c r="AY4015" s="18" t="s">
        <v>150</v>
      </c>
      <c r="BE4015" s="171">
        <f t="shared" si="314"/>
        <v>0</v>
      </c>
      <c r="BF4015" s="171">
        <f t="shared" si="315"/>
        <v>0</v>
      </c>
      <c r="BG4015" s="171">
        <f t="shared" si="316"/>
        <v>0</v>
      </c>
      <c r="BH4015" s="171">
        <f t="shared" si="317"/>
        <v>0</v>
      </c>
      <c r="BI4015" s="171">
        <f t="shared" si="318"/>
        <v>0</v>
      </c>
      <c r="BJ4015" s="18" t="s">
        <v>157</v>
      </c>
      <c r="BK4015" s="172">
        <f t="shared" si="319"/>
        <v>0</v>
      </c>
      <c r="BL4015" s="18" t="s">
        <v>156</v>
      </c>
      <c r="BM4015" s="170" t="s">
        <v>4910</v>
      </c>
    </row>
    <row r="4016" spans="1:65" s="2" customFormat="1" ht="16.5" customHeight="1">
      <c r="A4016" s="33"/>
      <c r="B4016" s="158"/>
      <c r="C4016" s="205" t="s">
        <v>4911</v>
      </c>
      <c r="D4016" s="205" t="s">
        <v>368</v>
      </c>
      <c r="E4016" s="206" t="s">
        <v>4912</v>
      </c>
      <c r="F4016" s="207" t="s">
        <v>4913</v>
      </c>
      <c r="G4016" s="208" t="s">
        <v>350</v>
      </c>
      <c r="H4016" s="209">
        <v>15</v>
      </c>
      <c r="I4016" s="210"/>
      <c r="J4016" s="209">
        <f t="shared" ref="J4016:J4047" si="320">ROUND(I4016*H4016,3)</f>
        <v>0</v>
      </c>
      <c r="K4016" s="211"/>
      <c r="L4016" s="212"/>
      <c r="M4016" s="213" t="s">
        <v>1</v>
      </c>
      <c r="N4016" s="214" t="s">
        <v>42</v>
      </c>
      <c r="O4016" s="59"/>
      <c r="P4016" s="168">
        <f t="shared" ref="P4016:P4047" si="321">O4016*H4016</f>
        <v>0</v>
      </c>
      <c r="Q4016" s="168">
        <v>0</v>
      </c>
      <c r="R4016" s="168">
        <f t="shared" ref="R4016:R4047" si="322">Q4016*H4016</f>
        <v>0</v>
      </c>
      <c r="S4016" s="168">
        <v>0</v>
      </c>
      <c r="T4016" s="169">
        <f t="shared" ref="T4016:T4047" si="323">S4016*H4016</f>
        <v>0</v>
      </c>
      <c r="U4016" s="33"/>
      <c r="V4016" s="33"/>
      <c r="W4016" s="33"/>
      <c r="X4016" s="33"/>
      <c r="Y4016" s="33"/>
      <c r="Z4016" s="33"/>
      <c r="AA4016" s="33"/>
      <c r="AB4016" s="33"/>
      <c r="AC4016" s="33"/>
      <c r="AD4016" s="33"/>
      <c r="AE4016" s="33"/>
      <c r="AR4016" s="170" t="s">
        <v>189</v>
      </c>
      <c r="AT4016" s="170" t="s">
        <v>368</v>
      </c>
      <c r="AU4016" s="170" t="s">
        <v>157</v>
      </c>
      <c r="AY4016" s="18" t="s">
        <v>150</v>
      </c>
      <c r="BE4016" s="171">
        <f t="shared" ref="BE4016:BE4047" si="324">IF(N4016="základná",J4016,0)</f>
        <v>0</v>
      </c>
      <c r="BF4016" s="171">
        <f t="shared" ref="BF4016:BF4047" si="325">IF(N4016="znížená",J4016,0)</f>
        <v>0</v>
      </c>
      <c r="BG4016" s="171">
        <f t="shared" ref="BG4016:BG4047" si="326">IF(N4016="zákl. prenesená",J4016,0)</f>
        <v>0</v>
      </c>
      <c r="BH4016" s="171">
        <f t="shared" ref="BH4016:BH4047" si="327">IF(N4016="zníž. prenesená",J4016,0)</f>
        <v>0</v>
      </c>
      <c r="BI4016" s="171">
        <f t="shared" ref="BI4016:BI4047" si="328">IF(N4016="nulová",J4016,0)</f>
        <v>0</v>
      </c>
      <c r="BJ4016" s="18" t="s">
        <v>157</v>
      </c>
      <c r="BK4016" s="172">
        <f t="shared" ref="BK4016:BK4047" si="329">ROUND(I4016*H4016,3)</f>
        <v>0</v>
      </c>
      <c r="BL4016" s="18" t="s">
        <v>156</v>
      </c>
      <c r="BM4016" s="170" t="s">
        <v>4914</v>
      </c>
    </row>
    <row r="4017" spans="1:65" s="2" customFormat="1" ht="16.5" customHeight="1">
      <c r="A4017" s="33"/>
      <c r="B4017" s="158"/>
      <c r="C4017" s="205" t="s">
        <v>4915</v>
      </c>
      <c r="D4017" s="205" t="s">
        <v>368</v>
      </c>
      <c r="E4017" s="206" t="s">
        <v>4688</v>
      </c>
      <c r="F4017" s="207" t="s">
        <v>4689</v>
      </c>
      <c r="G4017" s="208" t="s">
        <v>1757</v>
      </c>
      <c r="H4017" s="210"/>
      <c r="I4017" s="210"/>
      <c r="J4017" s="209">
        <f t="shared" si="320"/>
        <v>0</v>
      </c>
      <c r="K4017" s="211"/>
      <c r="L4017" s="212"/>
      <c r="M4017" s="213" t="s">
        <v>1</v>
      </c>
      <c r="N4017" s="214" t="s">
        <v>42</v>
      </c>
      <c r="O4017" s="59"/>
      <c r="P4017" s="168">
        <f t="shared" si="321"/>
        <v>0</v>
      </c>
      <c r="Q4017" s="168">
        <v>0</v>
      </c>
      <c r="R4017" s="168">
        <f t="shared" si="322"/>
        <v>0</v>
      </c>
      <c r="S4017" s="168">
        <v>0</v>
      </c>
      <c r="T4017" s="169">
        <f t="shared" si="323"/>
        <v>0</v>
      </c>
      <c r="U4017" s="33"/>
      <c r="V4017" s="33"/>
      <c r="W4017" s="33"/>
      <c r="X4017" s="33"/>
      <c r="Y4017" s="33"/>
      <c r="Z4017" s="33"/>
      <c r="AA4017" s="33"/>
      <c r="AB4017" s="33"/>
      <c r="AC4017" s="33"/>
      <c r="AD4017" s="33"/>
      <c r="AE4017" s="33"/>
      <c r="AR4017" s="170" t="s">
        <v>189</v>
      </c>
      <c r="AT4017" s="170" t="s">
        <v>368</v>
      </c>
      <c r="AU4017" s="170" t="s">
        <v>157</v>
      </c>
      <c r="AY4017" s="18" t="s">
        <v>150</v>
      </c>
      <c r="BE4017" s="171">
        <f t="shared" si="324"/>
        <v>0</v>
      </c>
      <c r="BF4017" s="171">
        <f t="shared" si="325"/>
        <v>0</v>
      </c>
      <c r="BG4017" s="171">
        <f t="shared" si="326"/>
        <v>0</v>
      </c>
      <c r="BH4017" s="171">
        <f t="shared" si="327"/>
        <v>0</v>
      </c>
      <c r="BI4017" s="171">
        <f t="shared" si="328"/>
        <v>0</v>
      </c>
      <c r="BJ4017" s="18" t="s">
        <v>157</v>
      </c>
      <c r="BK4017" s="172">
        <f t="shared" si="329"/>
        <v>0</v>
      </c>
      <c r="BL4017" s="18" t="s">
        <v>156</v>
      </c>
      <c r="BM4017" s="170" t="s">
        <v>4916</v>
      </c>
    </row>
    <row r="4018" spans="1:65" s="2" customFormat="1" ht="16.5" customHeight="1">
      <c r="A4018" s="33"/>
      <c r="B4018" s="158"/>
      <c r="C4018" s="205" t="s">
        <v>4917</v>
      </c>
      <c r="D4018" s="205" t="s">
        <v>368</v>
      </c>
      <c r="E4018" s="206" t="s">
        <v>4692</v>
      </c>
      <c r="F4018" s="207" t="s">
        <v>4693</v>
      </c>
      <c r="G4018" s="208" t="s">
        <v>1757</v>
      </c>
      <c r="H4018" s="210"/>
      <c r="I4018" s="210"/>
      <c r="J4018" s="209">
        <f t="shared" si="320"/>
        <v>0</v>
      </c>
      <c r="K4018" s="211"/>
      <c r="L4018" s="212"/>
      <c r="M4018" s="213" t="s">
        <v>1</v>
      </c>
      <c r="N4018" s="214" t="s">
        <v>42</v>
      </c>
      <c r="O4018" s="59"/>
      <c r="P4018" s="168">
        <f t="shared" si="321"/>
        <v>0</v>
      </c>
      <c r="Q4018" s="168">
        <v>0</v>
      </c>
      <c r="R4018" s="168">
        <f t="shared" si="322"/>
        <v>0</v>
      </c>
      <c r="S4018" s="168">
        <v>0</v>
      </c>
      <c r="T4018" s="169">
        <f t="shared" si="323"/>
        <v>0</v>
      </c>
      <c r="U4018" s="33"/>
      <c r="V4018" s="33"/>
      <c r="W4018" s="33"/>
      <c r="X4018" s="33"/>
      <c r="Y4018" s="33"/>
      <c r="Z4018" s="33"/>
      <c r="AA4018" s="33"/>
      <c r="AB4018" s="33"/>
      <c r="AC4018" s="33"/>
      <c r="AD4018" s="33"/>
      <c r="AE4018" s="33"/>
      <c r="AR4018" s="170" t="s">
        <v>189</v>
      </c>
      <c r="AT4018" s="170" t="s">
        <v>368</v>
      </c>
      <c r="AU4018" s="170" t="s">
        <v>157</v>
      </c>
      <c r="AY4018" s="18" t="s">
        <v>150</v>
      </c>
      <c r="BE4018" s="171">
        <f t="shared" si="324"/>
        <v>0</v>
      </c>
      <c r="BF4018" s="171">
        <f t="shared" si="325"/>
        <v>0</v>
      </c>
      <c r="BG4018" s="171">
        <f t="shared" si="326"/>
        <v>0</v>
      </c>
      <c r="BH4018" s="171">
        <f t="shared" si="327"/>
        <v>0</v>
      </c>
      <c r="BI4018" s="171">
        <f t="shared" si="328"/>
        <v>0</v>
      </c>
      <c r="BJ4018" s="18" t="s">
        <v>157</v>
      </c>
      <c r="BK4018" s="172">
        <f t="shared" si="329"/>
        <v>0</v>
      </c>
      <c r="BL4018" s="18" t="s">
        <v>156</v>
      </c>
      <c r="BM4018" s="170" t="s">
        <v>4918</v>
      </c>
    </row>
    <row r="4019" spans="1:65" s="2" customFormat="1" ht="16.5" customHeight="1">
      <c r="A4019" s="33"/>
      <c r="B4019" s="158"/>
      <c r="C4019" s="159" t="s">
        <v>4919</v>
      </c>
      <c r="D4019" s="159" t="s">
        <v>152</v>
      </c>
      <c r="E4019" s="160" t="s">
        <v>1606</v>
      </c>
      <c r="F4019" s="161" t="s">
        <v>4920</v>
      </c>
      <c r="G4019" s="162" t="s">
        <v>459</v>
      </c>
      <c r="H4019" s="163">
        <v>65</v>
      </c>
      <c r="I4019" s="164"/>
      <c r="J4019" s="163">
        <f t="shared" si="320"/>
        <v>0</v>
      </c>
      <c r="K4019" s="165"/>
      <c r="L4019" s="34"/>
      <c r="M4019" s="166" t="s">
        <v>1</v>
      </c>
      <c r="N4019" s="167" t="s">
        <v>42</v>
      </c>
      <c r="O4019" s="59"/>
      <c r="P4019" s="168">
        <f t="shared" si="321"/>
        <v>0</v>
      </c>
      <c r="Q4019" s="168">
        <v>0</v>
      </c>
      <c r="R4019" s="168">
        <f t="shared" si="322"/>
        <v>0</v>
      </c>
      <c r="S4019" s="168">
        <v>0</v>
      </c>
      <c r="T4019" s="169">
        <f t="shared" si="323"/>
        <v>0</v>
      </c>
      <c r="U4019" s="33"/>
      <c r="V4019" s="33"/>
      <c r="W4019" s="33"/>
      <c r="X4019" s="33"/>
      <c r="Y4019" s="33"/>
      <c r="Z4019" s="33"/>
      <c r="AA4019" s="33"/>
      <c r="AB4019" s="33"/>
      <c r="AC4019" s="33"/>
      <c r="AD4019" s="33"/>
      <c r="AE4019" s="33"/>
      <c r="AR4019" s="170" t="s">
        <v>156</v>
      </c>
      <c r="AT4019" s="170" t="s">
        <v>152</v>
      </c>
      <c r="AU4019" s="170" t="s">
        <v>157</v>
      </c>
      <c r="AY4019" s="18" t="s">
        <v>150</v>
      </c>
      <c r="BE4019" s="171">
        <f t="shared" si="324"/>
        <v>0</v>
      </c>
      <c r="BF4019" s="171">
        <f t="shared" si="325"/>
        <v>0</v>
      </c>
      <c r="BG4019" s="171">
        <f t="shared" si="326"/>
        <v>0</v>
      </c>
      <c r="BH4019" s="171">
        <f t="shared" si="327"/>
        <v>0</v>
      </c>
      <c r="BI4019" s="171">
        <f t="shared" si="328"/>
        <v>0</v>
      </c>
      <c r="BJ4019" s="18" t="s">
        <v>157</v>
      </c>
      <c r="BK4019" s="172">
        <f t="shared" si="329"/>
        <v>0</v>
      </c>
      <c r="BL4019" s="18" t="s">
        <v>156</v>
      </c>
      <c r="BM4019" s="170" t="s">
        <v>4921</v>
      </c>
    </row>
    <row r="4020" spans="1:65" s="2" customFormat="1" ht="16.5" customHeight="1">
      <c r="A4020" s="33"/>
      <c r="B4020" s="158"/>
      <c r="C4020" s="159" t="s">
        <v>4922</v>
      </c>
      <c r="D4020" s="159" t="s">
        <v>152</v>
      </c>
      <c r="E4020" s="160" t="s">
        <v>4923</v>
      </c>
      <c r="F4020" s="161" t="s">
        <v>4924</v>
      </c>
      <c r="G4020" s="162" t="s">
        <v>459</v>
      </c>
      <c r="H4020" s="163">
        <v>50</v>
      </c>
      <c r="I4020" s="164"/>
      <c r="J4020" s="163">
        <f t="shared" si="320"/>
        <v>0</v>
      </c>
      <c r="K4020" s="165"/>
      <c r="L4020" s="34"/>
      <c r="M4020" s="166" t="s">
        <v>1</v>
      </c>
      <c r="N4020" s="167" t="s">
        <v>42</v>
      </c>
      <c r="O4020" s="59"/>
      <c r="P4020" s="168">
        <f t="shared" si="321"/>
        <v>0</v>
      </c>
      <c r="Q4020" s="168">
        <v>0</v>
      </c>
      <c r="R4020" s="168">
        <f t="shared" si="322"/>
        <v>0</v>
      </c>
      <c r="S4020" s="168">
        <v>0</v>
      </c>
      <c r="T4020" s="169">
        <f t="shared" si="323"/>
        <v>0</v>
      </c>
      <c r="U4020" s="33"/>
      <c r="V4020" s="33"/>
      <c r="W4020" s="33"/>
      <c r="X4020" s="33"/>
      <c r="Y4020" s="33"/>
      <c r="Z4020" s="33"/>
      <c r="AA4020" s="33"/>
      <c r="AB4020" s="33"/>
      <c r="AC4020" s="33"/>
      <c r="AD4020" s="33"/>
      <c r="AE4020" s="33"/>
      <c r="AR4020" s="170" t="s">
        <v>156</v>
      </c>
      <c r="AT4020" s="170" t="s">
        <v>152</v>
      </c>
      <c r="AU4020" s="170" t="s">
        <v>157</v>
      </c>
      <c r="AY4020" s="18" t="s">
        <v>150</v>
      </c>
      <c r="BE4020" s="171">
        <f t="shared" si="324"/>
        <v>0</v>
      </c>
      <c r="BF4020" s="171">
        <f t="shared" si="325"/>
        <v>0</v>
      </c>
      <c r="BG4020" s="171">
        <f t="shared" si="326"/>
        <v>0</v>
      </c>
      <c r="BH4020" s="171">
        <f t="shared" si="327"/>
        <v>0</v>
      </c>
      <c r="BI4020" s="171">
        <f t="shared" si="328"/>
        <v>0</v>
      </c>
      <c r="BJ4020" s="18" t="s">
        <v>157</v>
      </c>
      <c r="BK4020" s="172">
        <f t="shared" si="329"/>
        <v>0</v>
      </c>
      <c r="BL4020" s="18" t="s">
        <v>156</v>
      </c>
      <c r="BM4020" s="170" t="s">
        <v>4925</v>
      </c>
    </row>
    <row r="4021" spans="1:65" s="2" customFormat="1" ht="16.5" customHeight="1">
      <c r="A4021" s="33"/>
      <c r="B4021" s="158"/>
      <c r="C4021" s="159" t="s">
        <v>4926</v>
      </c>
      <c r="D4021" s="159" t="s">
        <v>152</v>
      </c>
      <c r="E4021" s="160" t="s">
        <v>4927</v>
      </c>
      <c r="F4021" s="161" t="s">
        <v>4928</v>
      </c>
      <c r="G4021" s="162" t="s">
        <v>459</v>
      </c>
      <c r="H4021" s="163">
        <v>30</v>
      </c>
      <c r="I4021" s="164"/>
      <c r="J4021" s="163">
        <f t="shared" si="320"/>
        <v>0</v>
      </c>
      <c r="K4021" s="165"/>
      <c r="L4021" s="34"/>
      <c r="M4021" s="166" t="s">
        <v>1</v>
      </c>
      <c r="N4021" s="167" t="s">
        <v>42</v>
      </c>
      <c r="O4021" s="59"/>
      <c r="P4021" s="168">
        <f t="shared" si="321"/>
        <v>0</v>
      </c>
      <c r="Q4021" s="168">
        <v>0</v>
      </c>
      <c r="R4021" s="168">
        <f t="shared" si="322"/>
        <v>0</v>
      </c>
      <c r="S4021" s="168">
        <v>0</v>
      </c>
      <c r="T4021" s="169">
        <f t="shared" si="323"/>
        <v>0</v>
      </c>
      <c r="U4021" s="33"/>
      <c r="V4021" s="33"/>
      <c r="W4021" s="33"/>
      <c r="X4021" s="33"/>
      <c r="Y4021" s="33"/>
      <c r="Z4021" s="33"/>
      <c r="AA4021" s="33"/>
      <c r="AB4021" s="33"/>
      <c r="AC4021" s="33"/>
      <c r="AD4021" s="33"/>
      <c r="AE4021" s="33"/>
      <c r="AR4021" s="170" t="s">
        <v>156</v>
      </c>
      <c r="AT4021" s="170" t="s">
        <v>152</v>
      </c>
      <c r="AU4021" s="170" t="s">
        <v>157</v>
      </c>
      <c r="AY4021" s="18" t="s">
        <v>150</v>
      </c>
      <c r="BE4021" s="171">
        <f t="shared" si="324"/>
        <v>0</v>
      </c>
      <c r="BF4021" s="171">
        <f t="shared" si="325"/>
        <v>0</v>
      </c>
      <c r="BG4021" s="171">
        <f t="shared" si="326"/>
        <v>0</v>
      </c>
      <c r="BH4021" s="171">
        <f t="shared" si="327"/>
        <v>0</v>
      </c>
      <c r="BI4021" s="171">
        <f t="shared" si="328"/>
        <v>0</v>
      </c>
      <c r="BJ4021" s="18" t="s">
        <v>157</v>
      </c>
      <c r="BK4021" s="172">
        <f t="shared" si="329"/>
        <v>0</v>
      </c>
      <c r="BL4021" s="18" t="s">
        <v>156</v>
      </c>
      <c r="BM4021" s="170" t="s">
        <v>4929</v>
      </c>
    </row>
    <row r="4022" spans="1:65" s="2" customFormat="1" ht="16.5" customHeight="1">
      <c r="A4022" s="33"/>
      <c r="B4022" s="158"/>
      <c r="C4022" s="159" t="s">
        <v>4930</v>
      </c>
      <c r="D4022" s="159" t="s">
        <v>152</v>
      </c>
      <c r="E4022" s="160" t="s">
        <v>4931</v>
      </c>
      <c r="F4022" s="161" t="s">
        <v>4932</v>
      </c>
      <c r="G4022" s="162" t="s">
        <v>459</v>
      </c>
      <c r="H4022" s="163">
        <v>20</v>
      </c>
      <c r="I4022" s="164"/>
      <c r="J4022" s="163">
        <f t="shared" si="320"/>
        <v>0</v>
      </c>
      <c r="K4022" s="165"/>
      <c r="L4022" s="34"/>
      <c r="M4022" s="166" t="s">
        <v>1</v>
      </c>
      <c r="N4022" s="167" t="s">
        <v>42</v>
      </c>
      <c r="O4022" s="59"/>
      <c r="P4022" s="168">
        <f t="shared" si="321"/>
        <v>0</v>
      </c>
      <c r="Q4022" s="168">
        <v>0</v>
      </c>
      <c r="R4022" s="168">
        <f t="shared" si="322"/>
        <v>0</v>
      </c>
      <c r="S4022" s="168">
        <v>0</v>
      </c>
      <c r="T4022" s="169">
        <f t="shared" si="323"/>
        <v>0</v>
      </c>
      <c r="U4022" s="33"/>
      <c r="V4022" s="33"/>
      <c r="W4022" s="33"/>
      <c r="X4022" s="33"/>
      <c r="Y4022" s="33"/>
      <c r="Z4022" s="33"/>
      <c r="AA4022" s="33"/>
      <c r="AB4022" s="33"/>
      <c r="AC4022" s="33"/>
      <c r="AD4022" s="33"/>
      <c r="AE4022" s="33"/>
      <c r="AR4022" s="170" t="s">
        <v>156</v>
      </c>
      <c r="AT4022" s="170" t="s">
        <v>152</v>
      </c>
      <c r="AU4022" s="170" t="s">
        <v>157</v>
      </c>
      <c r="AY4022" s="18" t="s">
        <v>150</v>
      </c>
      <c r="BE4022" s="171">
        <f t="shared" si="324"/>
        <v>0</v>
      </c>
      <c r="BF4022" s="171">
        <f t="shared" si="325"/>
        <v>0</v>
      </c>
      <c r="BG4022" s="171">
        <f t="shared" si="326"/>
        <v>0</v>
      </c>
      <c r="BH4022" s="171">
        <f t="shared" si="327"/>
        <v>0</v>
      </c>
      <c r="BI4022" s="171">
        <f t="shared" si="328"/>
        <v>0</v>
      </c>
      <c r="BJ4022" s="18" t="s">
        <v>157</v>
      </c>
      <c r="BK4022" s="172">
        <f t="shared" si="329"/>
        <v>0</v>
      </c>
      <c r="BL4022" s="18" t="s">
        <v>156</v>
      </c>
      <c r="BM4022" s="170" t="s">
        <v>4933</v>
      </c>
    </row>
    <row r="4023" spans="1:65" s="2" customFormat="1" ht="16.5" customHeight="1">
      <c r="A4023" s="33"/>
      <c r="B4023" s="158"/>
      <c r="C4023" s="159" t="s">
        <v>4934</v>
      </c>
      <c r="D4023" s="159" t="s">
        <v>152</v>
      </c>
      <c r="E4023" s="160" t="s">
        <v>4935</v>
      </c>
      <c r="F4023" s="161" t="s">
        <v>4936</v>
      </c>
      <c r="G4023" s="162" t="s">
        <v>350</v>
      </c>
      <c r="H4023" s="163">
        <v>12</v>
      </c>
      <c r="I4023" s="164"/>
      <c r="J4023" s="163">
        <f t="shared" si="320"/>
        <v>0</v>
      </c>
      <c r="K4023" s="165"/>
      <c r="L4023" s="34"/>
      <c r="M4023" s="166" t="s">
        <v>1</v>
      </c>
      <c r="N4023" s="167" t="s">
        <v>42</v>
      </c>
      <c r="O4023" s="59"/>
      <c r="P4023" s="168">
        <f t="shared" si="321"/>
        <v>0</v>
      </c>
      <c r="Q4023" s="168">
        <v>0</v>
      </c>
      <c r="R4023" s="168">
        <f t="shared" si="322"/>
        <v>0</v>
      </c>
      <c r="S4023" s="168">
        <v>0</v>
      </c>
      <c r="T4023" s="169">
        <f t="shared" si="323"/>
        <v>0</v>
      </c>
      <c r="U4023" s="33"/>
      <c r="V4023" s="33"/>
      <c r="W4023" s="33"/>
      <c r="X4023" s="33"/>
      <c r="Y4023" s="33"/>
      <c r="Z4023" s="33"/>
      <c r="AA4023" s="33"/>
      <c r="AB4023" s="33"/>
      <c r="AC4023" s="33"/>
      <c r="AD4023" s="33"/>
      <c r="AE4023" s="33"/>
      <c r="AR4023" s="170" t="s">
        <v>156</v>
      </c>
      <c r="AT4023" s="170" t="s">
        <v>152</v>
      </c>
      <c r="AU4023" s="170" t="s">
        <v>157</v>
      </c>
      <c r="AY4023" s="18" t="s">
        <v>150</v>
      </c>
      <c r="BE4023" s="171">
        <f t="shared" si="324"/>
        <v>0</v>
      </c>
      <c r="BF4023" s="171">
        <f t="shared" si="325"/>
        <v>0</v>
      </c>
      <c r="BG4023" s="171">
        <f t="shared" si="326"/>
        <v>0</v>
      </c>
      <c r="BH4023" s="171">
        <f t="shared" si="327"/>
        <v>0</v>
      </c>
      <c r="BI4023" s="171">
        <f t="shared" si="328"/>
        <v>0</v>
      </c>
      <c r="BJ4023" s="18" t="s">
        <v>157</v>
      </c>
      <c r="BK4023" s="172">
        <f t="shared" si="329"/>
        <v>0</v>
      </c>
      <c r="BL4023" s="18" t="s">
        <v>156</v>
      </c>
      <c r="BM4023" s="170" t="s">
        <v>4937</v>
      </c>
    </row>
    <row r="4024" spans="1:65" s="2" customFormat="1" ht="16.5" customHeight="1">
      <c r="A4024" s="33"/>
      <c r="B4024" s="158"/>
      <c r="C4024" s="159" t="s">
        <v>4938</v>
      </c>
      <c r="D4024" s="159" t="s">
        <v>152</v>
      </c>
      <c r="E4024" s="160" t="s">
        <v>4939</v>
      </c>
      <c r="F4024" s="161" t="s">
        <v>4940</v>
      </c>
      <c r="G4024" s="162" t="s">
        <v>350</v>
      </c>
      <c r="H4024" s="163">
        <v>66</v>
      </c>
      <c r="I4024" s="164"/>
      <c r="J4024" s="163">
        <f t="shared" si="320"/>
        <v>0</v>
      </c>
      <c r="K4024" s="165"/>
      <c r="L4024" s="34"/>
      <c r="M4024" s="166" t="s">
        <v>1</v>
      </c>
      <c r="N4024" s="167" t="s">
        <v>42</v>
      </c>
      <c r="O4024" s="59"/>
      <c r="P4024" s="168">
        <f t="shared" si="321"/>
        <v>0</v>
      </c>
      <c r="Q4024" s="168">
        <v>0</v>
      </c>
      <c r="R4024" s="168">
        <f t="shared" si="322"/>
        <v>0</v>
      </c>
      <c r="S4024" s="168">
        <v>0</v>
      </c>
      <c r="T4024" s="169">
        <f t="shared" si="323"/>
        <v>0</v>
      </c>
      <c r="U4024" s="33"/>
      <c r="V4024" s="33"/>
      <c r="W4024" s="33"/>
      <c r="X4024" s="33"/>
      <c r="Y4024" s="33"/>
      <c r="Z4024" s="33"/>
      <c r="AA4024" s="33"/>
      <c r="AB4024" s="33"/>
      <c r="AC4024" s="33"/>
      <c r="AD4024" s="33"/>
      <c r="AE4024" s="33"/>
      <c r="AR4024" s="170" t="s">
        <v>156</v>
      </c>
      <c r="AT4024" s="170" t="s">
        <v>152</v>
      </c>
      <c r="AU4024" s="170" t="s">
        <v>157</v>
      </c>
      <c r="AY4024" s="18" t="s">
        <v>150</v>
      </c>
      <c r="BE4024" s="171">
        <f t="shared" si="324"/>
        <v>0</v>
      </c>
      <c r="BF4024" s="171">
        <f t="shared" si="325"/>
        <v>0</v>
      </c>
      <c r="BG4024" s="171">
        <f t="shared" si="326"/>
        <v>0</v>
      </c>
      <c r="BH4024" s="171">
        <f t="shared" si="327"/>
        <v>0</v>
      </c>
      <c r="BI4024" s="171">
        <f t="shared" si="328"/>
        <v>0</v>
      </c>
      <c r="BJ4024" s="18" t="s">
        <v>157</v>
      </c>
      <c r="BK4024" s="172">
        <f t="shared" si="329"/>
        <v>0</v>
      </c>
      <c r="BL4024" s="18" t="s">
        <v>156</v>
      </c>
      <c r="BM4024" s="170" t="s">
        <v>4941</v>
      </c>
    </row>
    <row r="4025" spans="1:65" s="2" customFormat="1" ht="16.5" customHeight="1">
      <c r="A4025" s="33"/>
      <c r="B4025" s="158"/>
      <c r="C4025" s="159" t="s">
        <v>4942</v>
      </c>
      <c r="D4025" s="159" t="s">
        <v>152</v>
      </c>
      <c r="E4025" s="160" t="s">
        <v>4943</v>
      </c>
      <c r="F4025" s="161" t="s">
        <v>4944</v>
      </c>
      <c r="G4025" s="162" t="s">
        <v>350</v>
      </c>
      <c r="H4025" s="163">
        <v>10</v>
      </c>
      <c r="I4025" s="164"/>
      <c r="J4025" s="163">
        <f t="shared" si="320"/>
        <v>0</v>
      </c>
      <c r="K4025" s="165"/>
      <c r="L4025" s="34"/>
      <c r="M4025" s="166" t="s">
        <v>1</v>
      </c>
      <c r="N4025" s="167" t="s">
        <v>42</v>
      </c>
      <c r="O4025" s="59"/>
      <c r="P4025" s="168">
        <f t="shared" si="321"/>
        <v>0</v>
      </c>
      <c r="Q4025" s="168">
        <v>0</v>
      </c>
      <c r="R4025" s="168">
        <f t="shared" si="322"/>
        <v>0</v>
      </c>
      <c r="S4025" s="168">
        <v>0</v>
      </c>
      <c r="T4025" s="169">
        <f t="shared" si="323"/>
        <v>0</v>
      </c>
      <c r="U4025" s="33"/>
      <c r="V4025" s="33"/>
      <c r="W4025" s="33"/>
      <c r="X4025" s="33"/>
      <c r="Y4025" s="33"/>
      <c r="Z4025" s="33"/>
      <c r="AA4025" s="33"/>
      <c r="AB4025" s="33"/>
      <c r="AC4025" s="33"/>
      <c r="AD4025" s="33"/>
      <c r="AE4025" s="33"/>
      <c r="AR4025" s="170" t="s">
        <v>156</v>
      </c>
      <c r="AT4025" s="170" t="s">
        <v>152</v>
      </c>
      <c r="AU4025" s="170" t="s">
        <v>157</v>
      </c>
      <c r="AY4025" s="18" t="s">
        <v>150</v>
      </c>
      <c r="BE4025" s="171">
        <f t="shared" si="324"/>
        <v>0</v>
      </c>
      <c r="BF4025" s="171">
        <f t="shared" si="325"/>
        <v>0</v>
      </c>
      <c r="BG4025" s="171">
        <f t="shared" si="326"/>
        <v>0</v>
      </c>
      <c r="BH4025" s="171">
        <f t="shared" si="327"/>
        <v>0</v>
      </c>
      <c r="BI4025" s="171">
        <f t="shared" si="328"/>
        <v>0</v>
      </c>
      <c r="BJ4025" s="18" t="s">
        <v>157</v>
      </c>
      <c r="BK4025" s="172">
        <f t="shared" si="329"/>
        <v>0</v>
      </c>
      <c r="BL4025" s="18" t="s">
        <v>156</v>
      </c>
      <c r="BM4025" s="170" t="s">
        <v>4945</v>
      </c>
    </row>
    <row r="4026" spans="1:65" s="2" customFormat="1" ht="16.5" customHeight="1">
      <c r="A4026" s="33"/>
      <c r="B4026" s="158"/>
      <c r="C4026" s="159" t="s">
        <v>4946</v>
      </c>
      <c r="D4026" s="159" t="s">
        <v>152</v>
      </c>
      <c r="E4026" s="160" t="s">
        <v>4947</v>
      </c>
      <c r="F4026" s="161" t="s">
        <v>4948</v>
      </c>
      <c r="G4026" s="162" t="s">
        <v>350</v>
      </c>
      <c r="H4026" s="163">
        <v>1</v>
      </c>
      <c r="I4026" s="164"/>
      <c r="J4026" s="163">
        <f t="shared" si="320"/>
        <v>0</v>
      </c>
      <c r="K4026" s="165"/>
      <c r="L4026" s="34"/>
      <c r="M4026" s="166" t="s">
        <v>1</v>
      </c>
      <c r="N4026" s="167" t="s">
        <v>42</v>
      </c>
      <c r="O4026" s="59"/>
      <c r="P4026" s="168">
        <f t="shared" si="321"/>
        <v>0</v>
      </c>
      <c r="Q4026" s="168">
        <v>0</v>
      </c>
      <c r="R4026" s="168">
        <f t="shared" si="322"/>
        <v>0</v>
      </c>
      <c r="S4026" s="168">
        <v>0</v>
      </c>
      <c r="T4026" s="169">
        <f t="shared" si="323"/>
        <v>0</v>
      </c>
      <c r="U4026" s="33"/>
      <c r="V4026" s="33"/>
      <c r="W4026" s="33"/>
      <c r="X4026" s="33"/>
      <c r="Y4026" s="33"/>
      <c r="Z4026" s="33"/>
      <c r="AA4026" s="33"/>
      <c r="AB4026" s="33"/>
      <c r="AC4026" s="33"/>
      <c r="AD4026" s="33"/>
      <c r="AE4026" s="33"/>
      <c r="AR4026" s="170" t="s">
        <v>156</v>
      </c>
      <c r="AT4026" s="170" t="s">
        <v>152</v>
      </c>
      <c r="AU4026" s="170" t="s">
        <v>157</v>
      </c>
      <c r="AY4026" s="18" t="s">
        <v>150</v>
      </c>
      <c r="BE4026" s="171">
        <f t="shared" si="324"/>
        <v>0</v>
      </c>
      <c r="BF4026" s="171">
        <f t="shared" si="325"/>
        <v>0</v>
      </c>
      <c r="BG4026" s="171">
        <f t="shared" si="326"/>
        <v>0</v>
      </c>
      <c r="BH4026" s="171">
        <f t="shared" si="327"/>
        <v>0</v>
      </c>
      <c r="BI4026" s="171">
        <f t="shared" si="328"/>
        <v>0</v>
      </c>
      <c r="BJ4026" s="18" t="s">
        <v>157</v>
      </c>
      <c r="BK4026" s="172">
        <f t="shared" si="329"/>
        <v>0</v>
      </c>
      <c r="BL4026" s="18" t="s">
        <v>156</v>
      </c>
      <c r="BM4026" s="170" t="s">
        <v>4949</v>
      </c>
    </row>
    <row r="4027" spans="1:65" s="2" customFormat="1" ht="16.5" customHeight="1">
      <c r="A4027" s="33"/>
      <c r="B4027" s="158"/>
      <c r="C4027" s="159" t="s">
        <v>4950</v>
      </c>
      <c r="D4027" s="159" t="s">
        <v>152</v>
      </c>
      <c r="E4027" s="160" t="s">
        <v>4951</v>
      </c>
      <c r="F4027" s="161" t="s">
        <v>4952</v>
      </c>
      <c r="G4027" s="162" t="s">
        <v>350</v>
      </c>
      <c r="H4027" s="163">
        <v>1</v>
      </c>
      <c r="I4027" s="164"/>
      <c r="J4027" s="163">
        <f t="shared" si="320"/>
        <v>0</v>
      </c>
      <c r="K4027" s="165"/>
      <c r="L4027" s="34"/>
      <c r="M4027" s="166" t="s">
        <v>1</v>
      </c>
      <c r="N4027" s="167" t="s">
        <v>42</v>
      </c>
      <c r="O4027" s="59"/>
      <c r="P4027" s="168">
        <f t="shared" si="321"/>
        <v>0</v>
      </c>
      <c r="Q4027" s="168">
        <v>0</v>
      </c>
      <c r="R4027" s="168">
        <f t="shared" si="322"/>
        <v>0</v>
      </c>
      <c r="S4027" s="168">
        <v>0</v>
      </c>
      <c r="T4027" s="169">
        <f t="shared" si="323"/>
        <v>0</v>
      </c>
      <c r="U4027" s="33"/>
      <c r="V4027" s="33"/>
      <c r="W4027" s="33"/>
      <c r="X4027" s="33"/>
      <c r="Y4027" s="33"/>
      <c r="Z4027" s="33"/>
      <c r="AA4027" s="33"/>
      <c r="AB4027" s="33"/>
      <c r="AC4027" s="33"/>
      <c r="AD4027" s="33"/>
      <c r="AE4027" s="33"/>
      <c r="AR4027" s="170" t="s">
        <v>156</v>
      </c>
      <c r="AT4027" s="170" t="s">
        <v>152</v>
      </c>
      <c r="AU4027" s="170" t="s">
        <v>157</v>
      </c>
      <c r="AY4027" s="18" t="s">
        <v>150</v>
      </c>
      <c r="BE4027" s="171">
        <f t="shared" si="324"/>
        <v>0</v>
      </c>
      <c r="BF4027" s="171">
        <f t="shared" si="325"/>
        <v>0</v>
      </c>
      <c r="BG4027" s="171">
        <f t="shared" si="326"/>
        <v>0</v>
      </c>
      <c r="BH4027" s="171">
        <f t="shared" si="327"/>
        <v>0</v>
      </c>
      <c r="BI4027" s="171">
        <f t="shared" si="328"/>
        <v>0</v>
      </c>
      <c r="BJ4027" s="18" t="s">
        <v>157</v>
      </c>
      <c r="BK4027" s="172">
        <f t="shared" si="329"/>
        <v>0</v>
      </c>
      <c r="BL4027" s="18" t="s">
        <v>156</v>
      </c>
      <c r="BM4027" s="170" t="s">
        <v>4953</v>
      </c>
    </row>
    <row r="4028" spans="1:65" s="2" customFormat="1" ht="16.5" customHeight="1">
      <c r="A4028" s="33"/>
      <c r="B4028" s="158"/>
      <c r="C4028" s="159" t="s">
        <v>4954</v>
      </c>
      <c r="D4028" s="159" t="s">
        <v>152</v>
      </c>
      <c r="E4028" s="160" t="s">
        <v>4955</v>
      </c>
      <c r="F4028" s="161" t="s">
        <v>4956</v>
      </c>
      <c r="G4028" s="162" t="s">
        <v>350</v>
      </c>
      <c r="H4028" s="163">
        <v>1</v>
      </c>
      <c r="I4028" s="164"/>
      <c r="J4028" s="163">
        <f t="shared" si="320"/>
        <v>0</v>
      </c>
      <c r="K4028" s="165"/>
      <c r="L4028" s="34"/>
      <c r="M4028" s="166" t="s">
        <v>1</v>
      </c>
      <c r="N4028" s="167" t="s">
        <v>42</v>
      </c>
      <c r="O4028" s="59"/>
      <c r="P4028" s="168">
        <f t="shared" si="321"/>
        <v>0</v>
      </c>
      <c r="Q4028" s="168">
        <v>0</v>
      </c>
      <c r="R4028" s="168">
        <f t="shared" si="322"/>
        <v>0</v>
      </c>
      <c r="S4028" s="168">
        <v>0</v>
      </c>
      <c r="T4028" s="169">
        <f t="shared" si="323"/>
        <v>0</v>
      </c>
      <c r="U4028" s="33"/>
      <c r="V4028" s="33"/>
      <c r="W4028" s="33"/>
      <c r="X4028" s="33"/>
      <c r="Y4028" s="33"/>
      <c r="Z4028" s="33"/>
      <c r="AA4028" s="33"/>
      <c r="AB4028" s="33"/>
      <c r="AC4028" s="33"/>
      <c r="AD4028" s="33"/>
      <c r="AE4028" s="33"/>
      <c r="AR4028" s="170" t="s">
        <v>156</v>
      </c>
      <c r="AT4028" s="170" t="s">
        <v>152</v>
      </c>
      <c r="AU4028" s="170" t="s">
        <v>157</v>
      </c>
      <c r="AY4028" s="18" t="s">
        <v>150</v>
      </c>
      <c r="BE4028" s="171">
        <f t="shared" si="324"/>
        <v>0</v>
      </c>
      <c r="BF4028" s="171">
        <f t="shared" si="325"/>
        <v>0</v>
      </c>
      <c r="BG4028" s="171">
        <f t="shared" si="326"/>
        <v>0</v>
      </c>
      <c r="BH4028" s="171">
        <f t="shared" si="327"/>
        <v>0</v>
      </c>
      <c r="BI4028" s="171">
        <f t="shared" si="328"/>
        <v>0</v>
      </c>
      <c r="BJ4028" s="18" t="s">
        <v>157</v>
      </c>
      <c r="BK4028" s="172">
        <f t="shared" si="329"/>
        <v>0</v>
      </c>
      <c r="BL4028" s="18" t="s">
        <v>156</v>
      </c>
      <c r="BM4028" s="170" t="s">
        <v>4957</v>
      </c>
    </row>
    <row r="4029" spans="1:65" s="2" customFormat="1" ht="16.5" customHeight="1">
      <c r="A4029" s="33"/>
      <c r="B4029" s="158"/>
      <c r="C4029" s="159" t="s">
        <v>4958</v>
      </c>
      <c r="D4029" s="159" t="s">
        <v>152</v>
      </c>
      <c r="E4029" s="160" t="s">
        <v>4959</v>
      </c>
      <c r="F4029" s="161" t="s">
        <v>4960</v>
      </c>
      <c r="G4029" s="162" t="s">
        <v>350</v>
      </c>
      <c r="H4029" s="163">
        <v>1</v>
      </c>
      <c r="I4029" s="164"/>
      <c r="J4029" s="163">
        <f t="shared" si="320"/>
        <v>0</v>
      </c>
      <c r="K4029" s="165"/>
      <c r="L4029" s="34"/>
      <c r="M4029" s="166" t="s">
        <v>1</v>
      </c>
      <c r="N4029" s="167" t="s">
        <v>42</v>
      </c>
      <c r="O4029" s="59"/>
      <c r="P4029" s="168">
        <f t="shared" si="321"/>
        <v>0</v>
      </c>
      <c r="Q4029" s="168">
        <v>0</v>
      </c>
      <c r="R4029" s="168">
        <f t="shared" si="322"/>
        <v>0</v>
      </c>
      <c r="S4029" s="168">
        <v>0</v>
      </c>
      <c r="T4029" s="169">
        <f t="shared" si="323"/>
        <v>0</v>
      </c>
      <c r="U4029" s="33"/>
      <c r="V4029" s="33"/>
      <c r="W4029" s="33"/>
      <c r="X4029" s="33"/>
      <c r="Y4029" s="33"/>
      <c r="Z4029" s="33"/>
      <c r="AA4029" s="33"/>
      <c r="AB4029" s="33"/>
      <c r="AC4029" s="33"/>
      <c r="AD4029" s="33"/>
      <c r="AE4029" s="33"/>
      <c r="AR4029" s="170" t="s">
        <v>156</v>
      </c>
      <c r="AT4029" s="170" t="s">
        <v>152</v>
      </c>
      <c r="AU4029" s="170" t="s">
        <v>157</v>
      </c>
      <c r="AY4029" s="18" t="s">
        <v>150</v>
      </c>
      <c r="BE4029" s="171">
        <f t="shared" si="324"/>
        <v>0</v>
      </c>
      <c r="BF4029" s="171">
        <f t="shared" si="325"/>
        <v>0</v>
      </c>
      <c r="BG4029" s="171">
        <f t="shared" si="326"/>
        <v>0</v>
      </c>
      <c r="BH4029" s="171">
        <f t="shared" si="327"/>
        <v>0</v>
      </c>
      <c r="BI4029" s="171">
        <f t="shared" si="328"/>
        <v>0</v>
      </c>
      <c r="BJ4029" s="18" t="s">
        <v>157</v>
      </c>
      <c r="BK4029" s="172">
        <f t="shared" si="329"/>
        <v>0</v>
      </c>
      <c r="BL4029" s="18" t="s">
        <v>156</v>
      </c>
      <c r="BM4029" s="170" t="s">
        <v>4961</v>
      </c>
    </row>
    <row r="4030" spans="1:65" s="2" customFormat="1" ht="16.5" customHeight="1">
      <c r="A4030" s="33"/>
      <c r="B4030" s="158"/>
      <c r="C4030" s="159" t="s">
        <v>4962</v>
      </c>
      <c r="D4030" s="159" t="s">
        <v>152</v>
      </c>
      <c r="E4030" s="160" t="s">
        <v>4963</v>
      </c>
      <c r="F4030" s="161" t="s">
        <v>4964</v>
      </c>
      <c r="G4030" s="162" t="s">
        <v>459</v>
      </c>
      <c r="H4030" s="163">
        <v>44</v>
      </c>
      <c r="I4030" s="164"/>
      <c r="J4030" s="163">
        <f t="shared" si="320"/>
        <v>0</v>
      </c>
      <c r="K4030" s="165"/>
      <c r="L4030" s="34"/>
      <c r="M4030" s="166" t="s">
        <v>1</v>
      </c>
      <c r="N4030" s="167" t="s">
        <v>42</v>
      </c>
      <c r="O4030" s="59"/>
      <c r="P4030" s="168">
        <f t="shared" si="321"/>
        <v>0</v>
      </c>
      <c r="Q4030" s="168">
        <v>0</v>
      </c>
      <c r="R4030" s="168">
        <f t="shared" si="322"/>
        <v>0</v>
      </c>
      <c r="S4030" s="168">
        <v>0</v>
      </c>
      <c r="T4030" s="169">
        <f t="shared" si="323"/>
        <v>0</v>
      </c>
      <c r="U4030" s="33"/>
      <c r="V4030" s="33"/>
      <c r="W4030" s="33"/>
      <c r="X4030" s="33"/>
      <c r="Y4030" s="33"/>
      <c r="Z4030" s="33"/>
      <c r="AA4030" s="33"/>
      <c r="AB4030" s="33"/>
      <c r="AC4030" s="33"/>
      <c r="AD4030" s="33"/>
      <c r="AE4030" s="33"/>
      <c r="AR4030" s="170" t="s">
        <v>156</v>
      </c>
      <c r="AT4030" s="170" t="s">
        <v>152</v>
      </c>
      <c r="AU4030" s="170" t="s">
        <v>157</v>
      </c>
      <c r="AY4030" s="18" t="s">
        <v>150</v>
      </c>
      <c r="BE4030" s="171">
        <f t="shared" si="324"/>
        <v>0</v>
      </c>
      <c r="BF4030" s="171">
        <f t="shared" si="325"/>
        <v>0</v>
      </c>
      <c r="BG4030" s="171">
        <f t="shared" si="326"/>
        <v>0</v>
      </c>
      <c r="BH4030" s="171">
        <f t="shared" si="327"/>
        <v>0</v>
      </c>
      <c r="BI4030" s="171">
        <f t="shared" si="328"/>
        <v>0</v>
      </c>
      <c r="BJ4030" s="18" t="s">
        <v>157</v>
      </c>
      <c r="BK4030" s="172">
        <f t="shared" si="329"/>
        <v>0</v>
      </c>
      <c r="BL4030" s="18" t="s">
        <v>156</v>
      </c>
      <c r="BM4030" s="170" t="s">
        <v>4965</v>
      </c>
    </row>
    <row r="4031" spans="1:65" s="2" customFormat="1" ht="16.5" customHeight="1">
      <c r="A4031" s="33"/>
      <c r="B4031" s="158"/>
      <c r="C4031" s="159" t="s">
        <v>4966</v>
      </c>
      <c r="D4031" s="159" t="s">
        <v>152</v>
      </c>
      <c r="E4031" s="160" t="s">
        <v>4967</v>
      </c>
      <c r="F4031" s="161" t="s">
        <v>4968</v>
      </c>
      <c r="G4031" s="162" t="s">
        <v>459</v>
      </c>
      <c r="H4031" s="163">
        <v>10</v>
      </c>
      <c r="I4031" s="164"/>
      <c r="J4031" s="163">
        <f t="shared" si="320"/>
        <v>0</v>
      </c>
      <c r="K4031" s="165"/>
      <c r="L4031" s="34"/>
      <c r="M4031" s="166" t="s">
        <v>1</v>
      </c>
      <c r="N4031" s="167" t="s">
        <v>42</v>
      </c>
      <c r="O4031" s="59"/>
      <c r="P4031" s="168">
        <f t="shared" si="321"/>
        <v>0</v>
      </c>
      <c r="Q4031" s="168">
        <v>0</v>
      </c>
      <c r="R4031" s="168">
        <f t="shared" si="322"/>
        <v>0</v>
      </c>
      <c r="S4031" s="168">
        <v>0</v>
      </c>
      <c r="T4031" s="169">
        <f t="shared" si="323"/>
        <v>0</v>
      </c>
      <c r="U4031" s="33"/>
      <c r="V4031" s="33"/>
      <c r="W4031" s="33"/>
      <c r="X4031" s="33"/>
      <c r="Y4031" s="33"/>
      <c r="Z4031" s="33"/>
      <c r="AA4031" s="33"/>
      <c r="AB4031" s="33"/>
      <c r="AC4031" s="33"/>
      <c r="AD4031" s="33"/>
      <c r="AE4031" s="33"/>
      <c r="AR4031" s="170" t="s">
        <v>156</v>
      </c>
      <c r="AT4031" s="170" t="s">
        <v>152</v>
      </c>
      <c r="AU4031" s="170" t="s">
        <v>157</v>
      </c>
      <c r="AY4031" s="18" t="s">
        <v>150</v>
      </c>
      <c r="BE4031" s="171">
        <f t="shared" si="324"/>
        <v>0</v>
      </c>
      <c r="BF4031" s="171">
        <f t="shared" si="325"/>
        <v>0</v>
      </c>
      <c r="BG4031" s="171">
        <f t="shared" si="326"/>
        <v>0</v>
      </c>
      <c r="BH4031" s="171">
        <f t="shared" si="327"/>
        <v>0</v>
      </c>
      <c r="BI4031" s="171">
        <f t="shared" si="328"/>
        <v>0</v>
      </c>
      <c r="BJ4031" s="18" t="s">
        <v>157</v>
      </c>
      <c r="BK4031" s="172">
        <f t="shared" si="329"/>
        <v>0</v>
      </c>
      <c r="BL4031" s="18" t="s">
        <v>156</v>
      </c>
      <c r="BM4031" s="170" t="s">
        <v>4969</v>
      </c>
    </row>
    <row r="4032" spans="1:65" s="2" customFormat="1" ht="16.5" customHeight="1">
      <c r="A4032" s="33"/>
      <c r="B4032" s="158"/>
      <c r="C4032" s="159" t="s">
        <v>4970</v>
      </c>
      <c r="D4032" s="159" t="s">
        <v>152</v>
      </c>
      <c r="E4032" s="160" t="s">
        <v>4971</v>
      </c>
      <c r="F4032" s="161" t="s">
        <v>4972</v>
      </c>
      <c r="G4032" s="162" t="s">
        <v>459</v>
      </c>
      <c r="H4032" s="163">
        <v>30</v>
      </c>
      <c r="I4032" s="164"/>
      <c r="J4032" s="163">
        <f t="shared" si="320"/>
        <v>0</v>
      </c>
      <c r="K4032" s="165"/>
      <c r="L4032" s="34"/>
      <c r="M4032" s="166" t="s">
        <v>1</v>
      </c>
      <c r="N4032" s="167" t="s">
        <v>42</v>
      </c>
      <c r="O4032" s="59"/>
      <c r="P4032" s="168">
        <f t="shared" si="321"/>
        <v>0</v>
      </c>
      <c r="Q4032" s="168">
        <v>0</v>
      </c>
      <c r="R4032" s="168">
        <f t="shared" si="322"/>
        <v>0</v>
      </c>
      <c r="S4032" s="168">
        <v>0</v>
      </c>
      <c r="T4032" s="169">
        <f t="shared" si="323"/>
        <v>0</v>
      </c>
      <c r="U4032" s="33"/>
      <c r="V4032" s="33"/>
      <c r="W4032" s="33"/>
      <c r="X4032" s="33"/>
      <c r="Y4032" s="33"/>
      <c r="Z4032" s="33"/>
      <c r="AA4032" s="33"/>
      <c r="AB4032" s="33"/>
      <c r="AC4032" s="33"/>
      <c r="AD4032" s="33"/>
      <c r="AE4032" s="33"/>
      <c r="AR4032" s="170" t="s">
        <v>156</v>
      </c>
      <c r="AT4032" s="170" t="s">
        <v>152</v>
      </c>
      <c r="AU4032" s="170" t="s">
        <v>157</v>
      </c>
      <c r="AY4032" s="18" t="s">
        <v>150</v>
      </c>
      <c r="BE4032" s="171">
        <f t="shared" si="324"/>
        <v>0</v>
      </c>
      <c r="BF4032" s="171">
        <f t="shared" si="325"/>
        <v>0</v>
      </c>
      <c r="BG4032" s="171">
        <f t="shared" si="326"/>
        <v>0</v>
      </c>
      <c r="BH4032" s="171">
        <f t="shared" si="327"/>
        <v>0</v>
      </c>
      <c r="BI4032" s="171">
        <f t="shared" si="328"/>
        <v>0</v>
      </c>
      <c r="BJ4032" s="18" t="s">
        <v>157</v>
      </c>
      <c r="BK4032" s="172">
        <f t="shared" si="329"/>
        <v>0</v>
      </c>
      <c r="BL4032" s="18" t="s">
        <v>156</v>
      </c>
      <c r="BM4032" s="170" t="s">
        <v>4973</v>
      </c>
    </row>
    <row r="4033" spans="1:65" s="2" customFormat="1" ht="16.5" customHeight="1">
      <c r="A4033" s="33"/>
      <c r="B4033" s="158"/>
      <c r="C4033" s="159" t="s">
        <v>4974</v>
      </c>
      <c r="D4033" s="159" t="s">
        <v>152</v>
      </c>
      <c r="E4033" s="160" t="s">
        <v>4975</v>
      </c>
      <c r="F4033" s="161" t="s">
        <v>4976</v>
      </c>
      <c r="G4033" s="162" t="s">
        <v>459</v>
      </c>
      <c r="H4033" s="163">
        <v>15</v>
      </c>
      <c r="I4033" s="164"/>
      <c r="J4033" s="163">
        <f t="shared" si="320"/>
        <v>0</v>
      </c>
      <c r="K4033" s="165"/>
      <c r="L4033" s="34"/>
      <c r="M4033" s="166" t="s">
        <v>1</v>
      </c>
      <c r="N4033" s="167" t="s">
        <v>42</v>
      </c>
      <c r="O4033" s="59"/>
      <c r="P4033" s="168">
        <f t="shared" si="321"/>
        <v>0</v>
      </c>
      <c r="Q4033" s="168">
        <v>0</v>
      </c>
      <c r="R4033" s="168">
        <f t="shared" si="322"/>
        <v>0</v>
      </c>
      <c r="S4033" s="168">
        <v>0</v>
      </c>
      <c r="T4033" s="169">
        <f t="shared" si="323"/>
        <v>0</v>
      </c>
      <c r="U4033" s="33"/>
      <c r="V4033" s="33"/>
      <c r="W4033" s="33"/>
      <c r="X4033" s="33"/>
      <c r="Y4033" s="33"/>
      <c r="Z4033" s="33"/>
      <c r="AA4033" s="33"/>
      <c r="AB4033" s="33"/>
      <c r="AC4033" s="33"/>
      <c r="AD4033" s="33"/>
      <c r="AE4033" s="33"/>
      <c r="AR4033" s="170" t="s">
        <v>156</v>
      </c>
      <c r="AT4033" s="170" t="s">
        <v>152</v>
      </c>
      <c r="AU4033" s="170" t="s">
        <v>157</v>
      </c>
      <c r="AY4033" s="18" t="s">
        <v>150</v>
      </c>
      <c r="BE4033" s="171">
        <f t="shared" si="324"/>
        <v>0</v>
      </c>
      <c r="BF4033" s="171">
        <f t="shared" si="325"/>
        <v>0</v>
      </c>
      <c r="BG4033" s="171">
        <f t="shared" si="326"/>
        <v>0</v>
      </c>
      <c r="BH4033" s="171">
        <f t="shared" si="327"/>
        <v>0</v>
      </c>
      <c r="BI4033" s="171">
        <f t="shared" si="328"/>
        <v>0</v>
      </c>
      <c r="BJ4033" s="18" t="s">
        <v>157</v>
      </c>
      <c r="BK4033" s="172">
        <f t="shared" si="329"/>
        <v>0</v>
      </c>
      <c r="BL4033" s="18" t="s">
        <v>156</v>
      </c>
      <c r="BM4033" s="170" t="s">
        <v>4977</v>
      </c>
    </row>
    <row r="4034" spans="1:65" s="2" customFormat="1" ht="16.5" customHeight="1">
      <c r="A4034" s="33"/>
      <c r="B4034" s="158"/>
      <c r="C4034" s="159" t="s">
        <v>4978</v>
      </c>
      <c r="D4034" s="159" t="s">
        <v>152</v>
      </c>
      <c r="E4034" s="160" t="s">
        <v>4979</v>
      </c>
      <c r="F4034" s="161" t="s">
        <v>4980</v>
      </c>
      <c r="G4034" s="162" t="s">
        <v>459</v>
      </c>
      <c r="H4034" s="163">
        <v>140</v>
      </c>
      <c r="I4034" s="164"/>
      <c r="J4034" s="163">
        <f t="shared" si="320"/>
        <v>0</v>
      </c>
      <c r="K4034" s="165"/>
      <c r="L4034" s="34"/>
      <c r="M4034" s="166" t="s">
        <v>1</v>
      </c>
      <c r="N4034" s="167" t="s">
        <v>42</v>
      </c>
      <c r="O4034" s="59"/>
      <c r="P4034" s="168">
        <f t="shared" si="321"/>
        <v>0</v>
      </c>
      <c r="Q4034" s="168">
        <v>0</v>
      </c>
      <c r="R4034" s="168">
        <f t="shared" si="322"/>
        <v>0</v>
      </c>
      <c r="S4034" s="168">
        <v>0</v>
      </c>
      <c r="T4034" s="169">
        <f t="shared" si="323"/>
        <v>0</v>
      </c>
      <c r="U4034" s="33"/>
      <c r="V4034" s="33"/>
      <c r="W4034" s="33"/>
      <c r="X4034" s="33"/>
      <c r="Y4034" s="33"/>
      <c r="Z4034" s="33"/>
      <c r="AA4034" s="33"/>
      <c r="AB4034" s="33"/>
      <c r="AC4034" s="33"/>
      <c r="AD4034" s="33"/>
      <c r="AE4034" s="33"/>
      <c r="AR4034" s="170" t="s">
        <v>156</v>
      </c>
      <c r="AT4034" s="170" t="s">
        <v>152</v>
      </c>
      <c r="AU4034" s="170" t="s">
        <v>157</v>
      </c>
      <c r="AY4034" s="18" t="s">
        <v>150</v>
      </c>
      <c r="BE4034" s="171">
        <f t="shared" si="324"/>
        <v>0</v>
      </c>
      <c r="BF4034" s="171">
        <f t="shared" si="325"/>
        <v>0</v>
      </c>
      <c r="BG4034" s="171">
        <f t="shared" si="326"/>
        <v>0</v>
      </c>
      <c r="BH4034" s="171">
        <f t="shared" si="327"/>
        <v>0</v>
      </c>
      <c r="BI4034" s="171">
        <f t="shared" si="328"/>
        <v>0</v>
      </c>
      <c r="BJ4034" s="18" t="s">
        <v>157</v>
      </c>
      <c r="BK4034" s="172">
        <f t="shared" si="329"/>
        <v>0</v>
      </c>
      <c r="BL4034" s="18" t="s">
        <v>156</v>
      </c>
      <c r="BM4034" s="170" t="s">
        <v>4981</v>
      </c>
    </row>
    <row r="4035" spans="1:65" s="2" customFormat="1" ht="16.5" customHeight="1">
      <c r="A4035" s="33"/>
      <c r="B4035" s="158"/>
      <c r="C4035" s="159" t="s">
        <v>4982</v>
      </c>
      <c r="D4035" s="159" t="s">
        <v>152</v>
      </c>
      <c r="E4035" s="160" t="s">
        <v>4983</v>
      </c>
      <c r="F4035" s="161" t="s">
        <v>4984</v>
      </c>
      <c r="G4035" s="162" t="s">
        <v>459</v>
      </c>
      <c r="H4035" s="163">
        <v>45</v>
      </c>
      <c r="I4035" s="164"/>
      <c r="J4035" s="163">
        <f t="shared" si="320"/>
        <v>0</v>
      </c>
      <c r="K4035" s="165"/>
      <c r="L4035" s="34"/>
      <c r="M4035" s="166" t="s">
        <v>1</v>
      </c>
      <c r="N4035" s="167" t="s">
        <v>42</v>
      </c>
      <c r="O4035" s="59"/>
      <c r="P4035" s="168">
        <f t="shared" si="321"/>
        <v>0</v>
      </c>
      <c r="Q4035" s="168">
        <v>0</v>
      </c>
      <c r="R4035" s="168">
        <f t="shared" si="322"/>
        <v>0</v>
      </c>
      <c r="S4035" s="168">
        <v>0</v>
      </c>
      <c r="T4035" s="169">
        <f t="shared" si="323"/>
        <v>0</v>
      </c>
      <c r="U4035" s="33"/>
      <c r="V4035" s="33"/>
      <c r="W4035" s="33"/>
      <c r="X4035" s="33"/>
      <c r="Y4035" s="33"/>
      <c r="Z4035" s="33"/>
      <c r="AA4035" s="33"/>
      <c r="AB4035" s="33"/>
      <c r="AC4035" s="33"/>
      <c r="AD4035" s="33"/>
      <c r="AE4035" s="33"/>
      <c r="AR4035" s="170" t="s">
        <v>156</v>
      </c>
      <c r="AT4035" s="170" t="s">
        <v>152</v>
      </c>
      <c r="AU4035" s="170" t="s">
        <v>157</v>
      </c>
      <c r="AY4035" s="18" t="s">
        <v>150</v>
      </c>
      <c r="BE4035" s="171">
        <f t="shared" si="324"/>
        <v>0</v>
      </c>
      <c r="BF4035" s="171">
        <f t="shared" si="325"/>
        <v>0</v>
      </c>
      <c r="BG4035" s="171">
        <f t="shared" si="326"/>
        <v>0</v>
      </c>
      <c r="BH4035" s="171">
        <f t="shared" si="327"/>
        <v>0</v>
      </c>
      <c r="BI4035" s="171">
        <f t="shared" si="328"/>
        <v>0</v>
      </c>
      <c r="BJ4035" s="18" t="s">
        <v>157</v>
      </c>
      <c r="BK4035" s="172">
        <f t="shared" si="329"/>
        <v>0</v>
      </c>
      <c r="BL4035" s="18" t="s">
        <v>156</v>
      </c>
      <c r="BM4035" s="170" t="s">
        <v>4985</v>
      </c>
    </row>
    <row r="4036" spans="1:65" s="2" customFormat="1" ht="16.5" customHeight="1">
      <c r="A4036" s="33"/>
      <c r="B4036" s="158"/>
      <c r="C4036" s="159" t="s">
        <v>4986</v>
      </c>
      <c r="D4036" s="159" t="s">
        <v>152</v>
      </c>
      <c r="E4036" s="160" t="s">
        <v>4987</v>
      </c>
      <c r="F4036" s="161" t="s">
        <v>4988</v>
      </c>
      <c r="G4036" s="162" t="s">
        <v>459</v>
      </c>
      <c r="H4036" s="163">
        <v>130</v>
      </c>
      <c r="I4036" s="164"/>
      <c r="J4036" s="163">
        <f t="shared" si="320"/>
        <v>0</v>
      </c>
      <c r="K4036" s="165"/>
      <c r="L4036" s="34"/>
      <c r="M4036" s="166" t="s">
        <v>1</v>
      </c>
      <c r="N4036" s="167" t="s">
        <v>42</v>
      </c>
      <c r="O4036" s="59"/>
      <c r="P4036" s="168">
        <f t="shared" si="321"/>
        <v>0</v>
      </c>
      <c r="Q4036" s="168">
        <v>0</v>
      </c>
      <c r="R4036" s="168">
        <f t="shared" si="322"/>
        <v>0</v>
      </c>
      <c r="S4036" s="168">
        <v>0</v>
      </c>
      <c r="T4036" s="169">
        <f t="shared" si="323"/>
        <v>0</v>
      </c>
      <c r="U4036" s="33"/>
      <c r="V4036" s="33"/>
      <c r="W4036" s="33"/>
      <c r="X4036" s="33"/>
      <c r="Y4036" s="33"/>
      <c r="Z4036" s="33"/>
      <c r="AA4036" s="33"/>
      <c r="AB4036" s="33"/>
      <c r="AC4036" s="33"/>
      <c r="AD4036" s="33"/>
      <c r="AE4036" s="33"/>
      <c r="AR4036" s="170" t="s">
        <v>156</v>
      </c>
      <c r="AT4036" s="170" t="s">
        <v>152</v>
      </c>
      <c r="AU4036" s="170" t="s">
        <v>157</v>
      </c>
      <c r="AY4036" s="18" t="s">
        <v>150</v>
      </c>
      <c r="BE4036" s="171">
        <f t="shared" si="324"/>
        <v>0</v>
      </c>
      <c r="BF4036" s="171">
        <f t="shared" si="325"/>
        <v>0</v>
      </c>
      <c r="BG4036" s="171">
        <f t="shared" si="326"/>
        <v>0</v>
      </c>
      <c r="BH4036" s="171">
        <f t="shared" si="327"/>
        <v>0</v>
      </c>
      <c r="BI4036" s="171">
        <f t="shared" si="328"/>
        <v>0</v>
      </c>
      <c r="BJ4036" s="18" t="s">
        <v>157</v>
      </c>
      <c r="BK4036" s="172">
        <f t="shared" si="329"/>
        <v>0</v>
      </c>
      <c r="BL4036" s="18" t="s">
        <v>156</v>
      </c>
      <c r="BM4036" s="170" t="s">
        <v>4989</v>
      </c>
    </row>
    <row r="4037" spans="1:65" s="2" customFormat="1" ht="16.5" customHeight="1">
      <c r="A4037" s="33"/>
      <c r="B4037" s="158"/>
      <c r="C4037" s="159" t="s">
        <v>4990</v>
      </c>
      <c r="D4037" s="159" t="s">
        <v>152</v>
      </c>
      <c r="E4037" s="160" t="s">
        <v>4991</v>
      </c>
      <c r="F4037" s="161" t="s">
        <v>4992</v>
      </c>
      <c r="G4037" s="162" t="s">
        <v>459</v>
      </c>
      <c r="H4037" s="163">
        <v>40</v>
      </c>
      <c r="I4037" s="164"/>
      <c r="J4037" s="163">
        <f t="shared" si="320"/>
        <v>0</v>
      </c>
      <c r="K4037" s="165"/>
      <c r="L4037" s="34"/>
      <c r="M4037" s="166" t="s">
        <v>1</v>
      </c>
      <c r="N4037" s="167" t="s">
        <v>42</v>
      </c>
      <c r="O4037" s="59"/>
      <c r="P4037" s="168">
        <f t="shared" si="321"/>
        <v>0</v>
      </c>
      <c r="Q4037" s="168">
        <v>0</v>
      </c>
      <c r="R4037" s="168">
        <f t="shared" si="322"/>
        <v>0</v>
      </c>
      <c r="S4037" s="168">
        <v>0</v>
      </c>
      <c r="T4037" s="169">
        <f t="shared" si="323"/>
        <v>0</v>
      </c>
      <c r="U4037" s="33"/>
      <c r="V4037" s="33"/>
      <c r="W4037" s="33"/>
      <c r="X4037" s="33"/>
      <c r="Y4037" s="33"/>
      <c r="Z4037" s="33"/>
      <c r="AA4037" s="33"/>
      <c r="AB4037" s="33"/>
      <c r="AC4037" s="33"/>
      <c r="AD4037" s="33"/>
      <c r="AE4037" s="33"/>
      <c r="AR4037" s="170" t="s">
        <v>156</v>
      </c>
      <c r="AT4037" s="170" t="s">
        <v>152</v>
      </c>
      <c r="AU4037" s="170" t="s">
        <v>157</v>
      </c>
      <c r="AY4037" s="18" t="s">
        <v>150</v>
      </c>
      <c r="BE4037" s="171">
        <f t="shared" si="324"/>
        <v>0</v>
      </c>
      <c r="BF4037" s="171">
        <f t="shared" si="325"/>
        <v>0</v>
      </c>
      <c r="BG4037" s="171">
        <f t="shared" si="326"/>
        <v>0</v>
      </c>
      <c r="BH4037" s="171">
        <f t="shared" si="327"/>
        <v>0</v>
      </c>
      <c r="BI4037" s="171">
        <f t="shared" si="328"/>
        <v>0</v>
      </c>
      <c r="BJ4037" s="18" t="s">
        <v>157</v>
      </c>
      <c r="BK4037" s="172">
        <f t="shared" si="329"/>
        <v>0</v>
      </c>
      <c r="BL4037" s="18" t="s">
        <v>156</v>
      </c>
      <c r="BM4037" s="170" t="s">
        <v>4993</v>
      </c>
    </row>
    <row r="4038" spans="1:65" s="2" customFormat="1" ht="16.5" customHeight="1">
      <c r="A4038" s="33"/>
      <c r="B4038" s="158"/>
      <c r="C4038" s="159" t="s">
        <v>4994</v>
      </c>
      <c r="D4038" s="159" t="s">
        <v>152</v>
      </c>
      <c r="E4038" s="160" t="s">
        <v>4995</v>
      </c>
      <c r="F4038" s="161" t="s">
        <v>4996</v>
      </c>
      <c r="G4038" s="162" t="s">
        <v>459</v>
      </c>
      <c r="H4038" s="163">
        <v>45</v>
      </c>
      <c r="I4038" s="164"/>
      <c r="J4038" s="163">
        <f t="shared" si="320"/>
        <v>0</v>
      </c>
      <c r="K4038" s="165"/>
      <c r="L4038" s="34"/>
      <c r="M4038" s="166" t="s">
        <v>1</v>
      </c>
      <c r="N4038" s="167" t="s">
        <v>42</v>
      </c>
      <c r="O4038" s="59"/>
      <c r="P4038" s="168">
        <f t="shared" si="321"/>
        <v>0</v>
      </c>
      <c r="Q4038" s="168">
        <v>0</v>
      </c>
      <c r="R4038" s="168">
        <f t="shared" si="322"/>
        <v>0</v>
      </c>
      <c r="S4038" s="168">
        <v>0</v>
      </c>
      <c r="T4038" s="169">
        <f t="shared" si="323"/>
        <v>0</v>
      </c>
      <c r="U4038" s="33"/>
      <c r="V4038" s="33"/>
      <c r="W4038" s="33"/>
      <c r="X4038" s="33"/>
      <c r="Y4038" s="33"/>
      <c r="Z4038" s="33"/>
      <c r="AA4038" s="33"/>
      <c r="AB4038" s="33"/>
      <c r="AC4038" s="33"/>
      <c r="AD4038" s="33"/>
      <c r="AE4038" s="33"/>
      <c r="AR4038" s="170" t="s">
        <v>156</v>
      </c>
      <c r="AT4038" s="170" t="s">
        <v>152</v>
      </c>
      <c r="AU4038" s="170" t="s">
        <v>157</v>
      </c>
      <c r="AY4038" s="18" t="s">
        <v>150</v>
      </c>
      <c r="BE4038" s="171">
        <f t="shared" si="324"/>
        <v>0</v>
      </c>
      <c r="BF4038" s="171">
        <f t="shared" si="325"/>
        <v>0</v>
      </c>
      <c r="BG4038" s="171">
        <f t="shared" si="326"/>
        <v>0</v>
      </c>
      <c r="BH4038" s="171">
        <f t="shared" si="327"/>
        <v>0</v>
      </c>
      <c r="BI4038" s="171">
        <f t="shared" si="328"/>
        <v>0</v>
      </c>
      <c r="BJ4038" s="18" t="s">
        <v>157</v>
      </c>
      <c r="BK4038" s="172">
        <f t="shared" si="329"/>
        <v>0</v>
      </c>
      <c r="BL4038" s="18" t="s">
        <v>156</v>
      </c>
      <c r="BM4038" s="170" t="s">
        <v>4997</v>
      </c>
    </row>
    <row r="4039" spans="1:65" s="2" customFormat="1" ht="16.5" customHeight="1">
      <c r="A4039" s="33"/>
      <c r="B4039" s="158"/>
      <c r="C4039" s="159" t="s">
        <v>4998</v>
      </c>
      <c r="D4039" s="159" t="s">
        <v>152</v>
      </c>
      <c r="E4039" s="160" t="s">
        <v>4999</v>
      </c>
      <c r="F4039" s="161" t="s">
        <v>4857</v>
      </c>
      <c r="G4039" s="162" t="s">
        <v>350</v>
      </c>
      <c r="H4039" s="163">
        <v>1</v>
      </c>
      <c r="I4039" s="164"/>
      <c r="J4039" s="163">
        <f t="shared" si="320"/>
        <v>0</v>
      </c>
      <c r="K4039" s="165"/>
      <c r="L4039" s="34"/>
      <c r="M4039" s="166" t="s">
        <v>1</v>
      </c>
      <c r="N4039" s="167" t="s">
        <v>42</v>
      </c>
      <c r="O4039" s="59"/>
      <c r="P4039" s="168">
        <f t="shared" si="321"/>
        <v>0</v>
      </c>
      <c r="Q4039" s="168">
        <v>0</v>
      </c>
      <c r="R4039" s="168">
        <f t="shared" si="322"/>
        <v>0</v>
      </c>
      <c r="S4039" s="168">
        <v>0</v>
      </c>
      <c r="T4039" s="169">
        <f t="shared" si="323"/>
        <v>0</v>
      </c>
      <c r="U4039" s="33"/>
      <c r="V4039" s="33"/>
      <c r="W4039" s="33"/>
      <c r="X4039" s="33"/>
      <c r="Y4039" s="33"/>
      <c r="Z4039" s="33"/>
      <c r="AA4039" s="33"/>
      <c r="AB4039" s="33"/>
      <c r="AC4039" s="33"/>
      <c r="AD4039" s="33"/>
      <c r="AE4039" s="33"/>
      <c r="AR4039" s="170" t="s">
        <v>156</v>
      </c>
      <c r="AT4039" s="170" t="s">
        <v>152</v>
      </c>
      <c r="AU4039" s="170" t="s">
        <v>157</v>
      </c>
      <c r="AY4039" s="18" t="s">
        <v>150</v>
      </c>
      <c r="BE4039" s="171">
        <f t="shared" si="324"/>
        <v>0</v>
      </c>
      <c r="BF4039" s="171">
        <f t="shared" si="325"/>
        <v>0</v>
      </c>
      <c r="BG4039" s="171">
        <f t="shared" si="326"/>
        <v>0</v>
      </c>
      <c r="BH4039" s="171">
        <f t="shared" si="327"/>
        <v>0</v>
      </c>
      <c r="BI4039" s="171">
        <f t="shared" si="328"/>
        <v>0</v>
      </c>
      <c r="BJ4039" s="18" t="s">
        <v>157</v>
      </c>
      <c r="BK4039" s="172">
        <f t="shared" si="329"/>
        <v>0</v>
      </c>
      <c r="BL4039" s="18" t="s">
        <v>156</v>
      </c>
      <c r="BM4039" s="170" t="s">
        <v>5000</v>
      </c>
    </row>
    <row r="4040" spans="1:65" s="2" customFormat="1" ht="16.5" customHeight="1">
      <c r="A4040" s="33"/>
      <c r="B4040" s="158"/>
      <c r="C4040" s="159" t="s">
        <v>5001</v>
      </c>
      <c r="D4040" s="159" t="s">
        <v>152</v>
      </c>
      <c r="E4040" s="160" t="s">
        <v>5002</v>
      </c>
      <c r="F4040" s="161" t="s">
        <v>5003</v>
      </c>
      <c r="G4040" s="162" t="s">
        <v>350</v>
      </c>
      <c r="H4040" s="163">
        <v>23</v>
      </c>
      <c r="I4040" s="164"/>
      <c r="J4040" s="163">
        <f t="shared" si="320"/>
        <v>0</v>
      </c>
      <c r="K4040" s="165"/>
      <c r="L4040" s="34"/>
      <c r="M4040" s="166" t="s">
        <v>1</v>
      </c>
      <c r="N4040" s="167" t="s">
        <v>42</v>
      </c>
      <c r="O4040" s="59"/>
      <c r="P4040" s="168">
        <f t="shared" si="321"/>
        <v>0</v>
      </c>
      <c r="Q4040" s="168">
        <v>0</v>
      </c>
      <c r="R4040" s="168">
        <f t="shared" si="322"/>
        <v>0</v>
      </c>
      <c r="S4040" s="168">
        <v>0</v>
      </c>
      <c r="T4040" s="169">
        <f t="shared" si="323"/>
        <v>0</v>
      </c>
      <c r="U4040" s="33"/>
      <c r="V4040" s="33"/>
      <c r="W4040" s="33"/>
      <c r="X4040" s="33"/>
      <c r="Y4040" s="33"/>
      <c r="Z4040" s="33"/>
      <c r="AA4040" s="33"/>
      <c r="AB4040" s="33"/>
      <c r="AC4040" s="33"/>
      <c r="AD4040" s="33"/>
      <c r="AE4040" s="33"/>
      <c r="AR4040" s="170" t="s">
        <v>156</v>
      </c>
      <c r="AT4040" s="170" t="s">
        <v>152</v>
      </c>
      <c r="AU4040" s="170" t="s">
        <v>157</v>
      </c>
      <c r="AY4040" s="18" t="s">
        <v>150</v>
      </c>
      <c r="BE4040" s="171">
        <f t="shared" si="324"/>
        <v>0</v>
      </c>
      <c r="BF4040" s="171">
        <f t="shared" si="325"/>
        <v>0</v>
      </c>
      <c r="BG4040" s="171">
        <f t="shared" si="326"/>
        <v>0</v>
      </c>
      <c r="BH4040" s="171">
        <f t="shared" si="327"/>
        <v>0</v>
      </c>
      <c r="BI4040" s="171">
        <f t="shared" si="328"/>
        <v>0</v>
      </c>
      <c r="BJ4040" s="18" t="s">
        <v>157</v>
      </c>
      <c r="BK4040" s="172">
        <f t="shared" si="329"/>
        <v>0</v>
      </c>
      <c r="BL4040" s="18" t="s">
        <v>156</v>
      </c>
      <c r="BM4040" s="170" t="s">
        <v>5004</v>
      </c>
    </row>
    <row r="4041" spans="1:65" s="2" customFormat="1" ht="16.5" customHeight="1">
      <c r="A4041" s="33"/>
      <c r="B4041" s="158"/>
      <c r="C4041" s="159" t="s">
        <v>5005</v>
      </c>
      <c r="D4041" s="159" t="s">
        <v>152</v>
      </c>
      <c r="E4041" s="160" t="s">
        <v>5006</v>
      </c>
      <c r="F4041" s="161" t="s">
        <v>5007</v>
      </c>
      <c r="G4041" s="162" t="s">
        <v>5008</v>
      </c>
      <c r="H4041" s="163">
        <v>15</v>
      </c>
      <c r="I4041" s="164"/>
      <c r="J4041" s="163">
        <f t="shared" si="320"/>
        <v>0</v>
      </c>
      <c r="K4041" s="165"/>
      <c r="L4041" s="34"/>
      <c r="M4041" s="166" t="s">
        <v>1</v>
      </c>
      <c r="N4041" s="167" t="s">
        <v>42</v>
      </c>
      <c r="O4041" s="59"/>
      <c r="P4041" s="168">
        <f t="shared" si="321"/>
        <v>0</v>
      </c>
      <c r="Q4041" s="168">
        <v>0</v>
      </c>
      <c r="R4041" s="168">
        <f t="shared" si="322"/>
        <v>0</v>
      </c>
      <c r="S4041" s="168">
        <v>0</v>
      </c>
      <c r="T4041" s="169">
        <f t="shared" si="323"/>
        <v>0</v>
      </c>
      <c r="U4041" s="33"/>
      <c r="V4041" s="33"/>
      <c r="W4041" s="33"/>
      <c r="X4041" s="33"/>
      <c r="Y4041" s="33"/>
      <c r="Z4041" s="33"/>
      <c r="AA4041" s="33"/>
      <c r="AB4041" s="33"/>
      <c r="AC4041" s="33"/>
      <c r="AD4041" s="33"/>
      <c r="AE4041" s="33"/>
      <c r="AR4041" s="170" t="s">
        <v>156</v>
      </c>
      <c r="AT4041" s="170" t="s">
        <v>152</v>
      </c>
      <c r="AU4041" s="170" t="s">
        <v>157</v>
      </c>
      <c r="AY4041" s="18" t="s">
        <v>150</v>
      </c>
      <c r="BE4041" s="171">
        <f t="shared" si="324"/>
        <v>0</v>
      </c>
      <c r="BF4041" s="171">
        <f t="shared" si="325"/>
        <v>0</v>
      </c>
      <c r="BG4041" s="171">
        <f t="shared" si="326"/>
        <v>0</v>
      </c>
      <c r="BH4041" s="171">
        <f t="shared" si="327"/>
        <v>0</v>
      </c>
      <c r="BI4041" s="171">
        <f t="shared" si="328"/>
        <v>0</v>
      </c>
      <c r="BJ4041" s="18" t="s">
        <v>157</v>
      </c>
      <c r="BK4041" s="172">
        <f t="shared" si="329"/>
        <v>0</v>
      </c>
      <c r="BL4041" s="18" t="s">
        <v>156</v>
      </c>
      <c r="BM4041" s="170" t="s">
        <v>5009</v>
      </c>
    </row>
    <row r="4042" spans="1:65" s="2" customFormat="1" ht="16.5" customHeight="1">
      <c r="A4042" s="33"/>
      <c r="B4042" s="158"/>
      <c r="C4042" s="159" t="s">
        <v>5010</v>
      </c>
      <c r="D4042" s="159" t="s">
        <v>152</v>
      </c>
      <c r="E4042" s="160" t="s">
        <v>5011</v>
      </c>
      <c r="F4042" s="161" t="s">
        <v>5012</v>
      </c>
      <c r="G4042" s="162" t="s">
        <v>459</v>
      </c>
      <c r="H4042" s="163">
        <v>20</v>
      </c>
      <c r="I4042" s="164"/>
      <c r="J4042" s="163">
        <f t="shared" si="320"/>
        <v>0</v>
      </c>
      <c r="K4042" s="165"/>
      <c r="L4042" s="34"/>
      <c r="M4042" s="166" t="s">
        <v>1</v>
      </c>
      <c r="N4042" s="167" t="s">
        <v>42</v>
      </c>
      <c r="O4042" s="59"/>
      <c r="P4042" s="168">
        <f t="shared" si="321"/>
        <v>0</v>
      </c>
      <c r="Q4042" s="168">
        <v>0</v>
      </c>
      <c r="R4042" s="168">
        <f t="shared" si="322"/>
        <v>0</v>
      </c>
      <c r="S4042" s="168">
        <v>0</v>
      </c>
      <c r="T4042" s="169">
        <f t="shared" si="323"/>
        <v>0</v>
      </c>
      <c r="U4042" s="33"/>
      <c r="V4042" s="33"/>
      <c r="W4042" s="33"/>
      <c r="X4042" s="33"/>
      <c r="Y4042" s="33"/>
      <c r="Z4042" s="33"/>
      <c r="AA4042" s="33"/>
      <c r="AB4042" s="33"/>
      <c r="AC4042" s="33"/>
      <c r="AD4042" s="33"/>
      <c r="AE4042" s="33"/>
      <c r="AR4042" s="170" t="s">
        <v>156</v>
      </c>
      <c r="AT4042" s="170" t="s">
        <v>152</v>
      </c>
      <c r="AU4042" s="170" t="s">
        <v>157</v>
      </c>
      <c r="AY4042" s="18" t="s">
        <v>150</v>
      </c>
      <c r="BE4042" s="171">
        <f t="shared" si="324"/>
        <v>0</v>
      </c>
      <c r="BF4042" s="171">
        <f t="shared" si="325"/>
        <v>0</v>
      </c>
      <c r="BG4042" s="171">
        <f t="shared" si="326"/>
        <v>0</v>
      </c>
      <c r="BH4042" s="171">
        <f t="shared" si="327"/>
        <v>0</v>
      </c>
      <c r="BI4042" s="171">
        <f t="shared" si="328"/>
        <v>0</v>
      </c>
      <c r="BJ4042" s="18" t="s">
        <v>157</v>
      </c>
      <c r="BK4042" s="172">
        <f t="shared" si="329"/>
        <v>0</v>
      </c>
      <c r="BL4042" s="18" t="s">
        <v>156</v>
      </c>
      <c r="BM4042" s="170" t="s">
        <v>5013</v>
      </c>
    </row>
    <row r="4043" spans="1:65" s="2" customFormat="1" ht="16.5" customHeight="1">
      <c r="A4043" s="33"/>
      <c r="B4043" s="158"/>
      <c r="C4043" s="159" t="s">
        <v>5014</v>
      </c>
      <c r="D4043" s="159" t="s">
        <v>152</v>
      </c>
      <c r="E4043" s="160" t="s">
        <v>5015</v>
      </c>
      <c r="F4043" s="161" t="s">
        <v>5016</v>
      </c>
      <c r="G4043" s="162" t="s">
        <v>350</v>
      </c>
      <c r="H4043" s="163">
        <v>36</v>
      </c>
      <c r="I4043" s="164"/>
      <c r="J4043" s="163">
        <f t="shared" si="320"/>
        <v>0</v>
      </c>
      <c r="K4043" s="165"/>
      <c r="L4043" s="34"/>
      <c r="M4043" s="166" t="s">
        <v>1</v>
      </c>
      <c r="N4043" s="167" t="s">
        <v>42</v>
      </c>
      <c r="O4043" s="59"/>
      <c r="P4043" s="168">
        <f t="shared" si="321"/>
        <v>0</v>
      </c>
      <c r="Q4043" s="168">
        <v>0</v>
      </c>
      <c r="R4043" s="168">
        <f t="shared" si="322"/>
        <v>0</v>
      </c>
      <c r="S4043" s="168">
        <v>0</v>
      </c>
      <c r="T4043" s="169">
        <f t="shared" si="323"/>
        <v>0</v>
      </c>
      <c r="U4043" s="33"/>
      <c r="V4043" s="33"/>
      <c r="W4043" s="33"/>
      <c r="X4043" s="33"/>
      <c r="Y4043" s="33"/>
      <c r="Z4043" s="33"/>
      <c r="AA4043" s="33"/>
      <c r="AB4043" s="33"/>
      <c r="AC4043" s="33"/>
      <c r="AD4043" s="33"/>
      <c r="AE4043" s="33"/>
      <c r="AR4043" s="170" t="s">
        <v>156</v>
      </c>
      <c r="AT4043" s="170" t="s">
        <v>152</v>
      </c>
      <c r="AU4043" s="170" t="s">
        <v>157</v>
      </c>
      <c r="AY4043" s="18" t="s">
        <v>150</v>
      </c>
      <c r="BE4043" s="171">
        <f t="shared" si="324"/>
        <v>0</v>
      </c>
      <c r="BF4043" s="171">
        <f t="shared" si="325"/>
        <v>0</v>
      </c>
      <c r="BG4043" s="171">
        <f t="shared" si="326"/>
        <v>0</v>
      </c>
      <c r="BH4043" s="171">
        <f t="shared" si="327"/>
        <v>0</v>
      </c>
      <c r="BI4043" s="171">
        <f t="shared" si="328"/>
        <v>0</v>
      </c>
      <c r="BJ4043" s="18" t="s">
        <v>157</v>
      </c>
      <c r="BK4043" s="172">
        <f t="shared" si="329"/>
        <v>0</v>
      </c>
      <c r="BL4043" s="18" t="s">
        <v>156</v>
      </c>
      <c r="BM4043" s="170" t="s">
        <v>5017</v>
      </c>
    </row>
    <row r="4044" spans="1:65" s="2" customFormat="1" ht="16.5" customHeight="1">
      <c r="A4044" s="33"/>
      <c r="B4044" s="158"/>
      <c r="C4044" s="159" t="s">
        <v>5018</v>
      </c>
      <c r="D4044" s="159" t="s">
        <v>152</v>
      </c>
      <c r="E4044" s="160" t="s">
        <v>5019</v>
      </c>
      <c r="F4044" s="161" t="s">
        <v>5020</v>
      </c>
      <c r="G4044" s="162" t="s">
        <v>350</v>
      </c>
      <c r="H4044" s="163">
        <v>1</v>
      </c>
      <c r="I4044" s="164"/>
      <c r="J4044" s="163">
        <f t="shared" si="320"/>
        <v>0</v>
      </c>
      <c r="K4044" s="165"/>
      <c r="L4044" s="34"/>
      <c r="M4044" s="166" t="s">
        <v>1</v>
      </c>
      <c r="N4044" s="167" t="s">
        <v>42</v>
      </c>
      <c r="O4044" s="59"/>
      <c r="P4044" s="168">
        <f t="shared" si="321"/>
        <v>0</v>
      </c>
      <c r="Q4044" s="168">
        <v>0</v>
      </c>
      <c r="R4044" s="168">
        <f t="shared" si="322"/>
        <v>0</v>
      </c>
      <c r="S4044" s="168">
        <v>0</v>
      </c>
      <c r="T4044" s="169">
        <f t="shared" si="323"/>
        <v>0</v>
      </c>
      <c r="U4044" s="33"/>
      <c r="V4044" s="33"/>
      <c r="W4044" s="33"/>
      <c r="X4044" s="33"/>
      <c r="Y4044" s="33"/>
      <c r="Z4044" s="33"/>
      <c r="AA4044" s="33"/>
      <c r="AB4044" s="33"/>
      <c r="AC4044" s="33"/>
      <c r="AD4044" s="33"/>
      <c r="AE4044" s="33"/>
      <c r="AR4044" s="170" t="s">
        <v>156</v>
      </c>
      <c r="AT4044" s="170" t="s">
        <v>152</v>
      </c>
      <c r="AU4044" s="170" t="s">
        <v>157</v>
      </c>
      <c r="AY4044" s="18" t="s">
        <v>150</v>
      </c>
      <c r="BE4044" s="171">
        <f t="shared" si="324"/>
        <v>0</v>
      </c>
      <c r="BF4044" s="171">
        <f t="shared" si="325"/>
        <v>0</v>
      </c>
      <c r="BG4044" s="171">
        <f t="shared" si="326"/>
        <v>0</v>
      </c>
      <c r="BH4044" s="171">
        <f t="shared" si="327"/>
        <v>0</v>
      </c>
      <c r="BI4044" s="171">
        <f t="shared" si="328"/>
        <v>0</v>
      </c>
      <c r="BJ4044" s="18" t="s">
        <v>157</v>
      </c>
      <c r="BK4044" s="172">
        <f t="shared" si="329"/>
        <v>0</v>
      </c>
      <c r="BL4044" s="18" t="s">
        <v>156</v>
      </c>
      <c r="BM4044" s="170" t="s">
        <v>5021</v>
      </c>
    </row>
    <row r="4045" spans="1:65" s="2" customFormat="1" ht="16.5" customHeight="1">
      <c r="A4045" s="33"/>
      <c r="B4045" s="158"/>
      <c r="C4045" s="159" t="s">
        <v>5022</v>
      </c>
      <c r="D4045" s="159" t="s">
        <v>152</v>
      </c>
      <c r="E4045" s="160" t="s">
        <v>5023</v>
      </c>
      <c r="F4045" s="161" t="s">
        <v>5024</v>
      </c>
      <c r="G4045" s="162" t="s">
        <v>459</v>
      </c>
      <c r="H4045" s="163">
        <v>120</v>
      </c>
      <c r="I4045" s="164"/>
      <c r="J4045" s="163">
        <f t="shared" si="320"/>
        <v>0</v>
      </c>
      <c r="K4045" s="165"/>
      <c r="L4045" s="34"/>
      <c r="M4045" s="166" t="s">
        <v>1</v>
      </c>
      <c r="N4045" s="167" t="s">
        <v>42</v>
      </c>
      <c r="O4045" s="59"/>
      <c r="P4045" s="168">
        <f t="shared" si="321"/>
        <v>0</v>
      </c>
      <c r="Q4045" s="168">
        <v>0</v>
      </c>
      <c r="R4045" s="168">
        <f t="shared" si="322"/>
        <v>0</v>
      </c>
      <c r="S4045" s="168">
        <v>0</v>
      </c>
      <c r="T4045" s="169">
        <f t="shared" si="323"/>
        <v>0</v>
      </c>
      <c r="U4045" s="33"/>
      <c r="V4045" s="33"/>
      <c r="W4045" s="33"/>
      <c r="X4045" s="33"/>
      <c r="Y4045" s="33"/>
      <c r="Z4045" s="33"/>
      <c r="AA4045" s="33"/>
      <c r="AB4045" s="33"/>
      <c r="AC4045" s="33"/>
      <c r="AD4045" s="33"/>
      <c r="AE4045" s="33"/>
      <c r="AR4045" s="170" t="s">
        <v>156</v>
      </c>
      <c r="AT4045" s="170" t="s">
        <v>152</v>
      </c>
      <c r="AU4045" s="170" t="s">
        <v>157</v>
      </c>
      <c r="AY4045" s="18" t="s">
        <v>150</v>
      </c>
      <c r="BE4045" s="171">
        <f t="shared" si="324"/>
        <v>0</v>
      </c>
      <c r="BF4045" s="171">
        <f t="shared" si="325"/>
        <v>0</v>
      </c>
      <c r="BG4045" s="171">
        <f t="shared" si="326"/>
        <v>0</v>
      </c>
      <c r="BH4045" s="171">
        <f t="shared" si="327"/>
        <v>0</v>
      </c>
      <c r="BI4045" s="171">
        <f t="shared" si="328"/>
        <v>0</v>
      </c>
      <c r="BJ4045" s="18" t="s">
        <v>157</v>
      </c>
      <c r="BK4045" s="172">
        <f t="shared" si="329"/>
        <v>0</v>
      </c>
      <c r="BL4045" s="18" t="s">
        <v>156</v>
      </c>
      <c r="BM4045" s="170" t="s">
        <v>5025</v>
      </c>
    </row>
    <row r="4046" spans="1:65" s="2" customFormat="1" ht="16.5" customHeight="1">
      <c r="A4046" s="33"/>
      <c r="B4046" s="158"/>
      <c r="C4046" s="159" t="s">
        <v>5026</v>
      </c>
      <c r="D4046" s="159" t="s">
        <v>152</v>
      </c>
      <c r="E4046" s="160" t="s">
        <v>5027</v>
      </c>
      <c r="F4046" s="161" t="s">
        <v>5028</v>
      </c>
      <c r="G4046" s="162" t="s">
        <v>459</v>
      </c>
      <c r="H4046" s="163">
        <v>10</v>
      </c>
      <c r="I4046" s="164"/>
      <c r="J4046" s="163">
        <f t="shared" si="320"/>
        <v>0</v>
      </c>
      <c r="K4046" s="165"/>
      <c r="L4046" s="34"/>
      <c r="M4046" s="166" t="s">
        <v>1</v>
      </c>
      <c r="N4046" s="167" t="s">
        <v>42</v>
      </c>
      <c r="O4046" s="59"/>
      <c r="P4046" s="168">
        <f t="shared" si="321"/>
        <v>0</v>
      </c>
      <c r="Q4046" s="168">
        <v>0</v>
      </c>
      <c r="R4046" s="168">
        <f t="shared" si="322"/>
        <v>0</v>
      </c>
      <c r="S4046" s="168">
        <v>0</v>
      </c>
      <c r="T4046" s="169">
        <f t="shared" si="323"/>
        <v>0</v>
      </c>
      <c r="U4046" s="33"/>
      <c r="V4046" s="33"/>
      <c r="W4046" s="33"/>
      <c r="X4046" s="33"/>
      <c r="Y4046" s="33"/>
      <c r="Z4046" s="33"/>
      <c r="AA4046" s="33"/>
      <c r="AB4046" s="33"/>
      <c r="AC4046" s="33"/>
      <c r="AD4046" s="33"/>
      <c r="AE4046" s="33"/>
      <c r="AR4046" s="170" t="s">
        <v>156</v>
      </c>
      <c r="AT4046" s="170" t="s">
        <v>152</v>
      </c>
      <c r="AU4046" s="170" t="s">
        <v>157</v>
      </c>
      <c r="AY4046" s="18" t="s">
        <v>150</v>
      </c>
      <c r="BE4046" s="171">
        <f t="shared" si="324"/>
        <v>0</v>
      </c>
      <c r="BF4046" s="171">
        <f t="shared" si="325"/>
        <v>0</v>
      </c>
      <c r="BG4046" s="171">
        <f t="shared" si="326"/>
        <v>0</v>
      </c>
      <c r="BH4046" s="171">
        <f t="shared" si="327"/>
        <v>0</v>
      </c>
      <c r="BI4046" s="171">
        <f t="shared" si="328"/>
        <v>0</v>
      </c>
      <c r="BJ4046" s="18" t="s">
        <v>157</v>
      </c>
      <c r="BK4046" s="172">
        <f t="shared" si="329"/>
        <v>0</v>
      </c>
      <c r="BL4046" s="18" t="s">
        <v>156</v>
      </c>
      <c r="BM4046" s="170" t="s">
        <v>5029</v>
      </c>
    </row>
    <row r="4047" spans="1:65" s="2" customFormat="1" ht="16.5" customHeight="1">
      <c r="A4047" s="33"/>
      <c r="B4047" s="158"/>
      <c r="C4047" s="159" t="s">
        <v>5030</v>
      </c>
      <c r="D4047" s="159" t="s">
        <v>152</v>
      </c>
      <c r="E4047" s="160" t="s">
        <v>5031</v>
      </c>
      <c r="F4047" s="161" t="s">
        <v>5032</v>
      </c>
      <c r="G4047" s="162" t="s">
        <v>350</v>
      </c>
      <c r="H4047" s="163">
        <v>2</v>
      </c>
      <c r="I4047" s="164"/>
      <c r="J4047" s="163">
        <f t="shared" si="320"/>
        <v>0</v>
      </c>
      <c r="K4047" s="165"/>
      <c r="L4047" s="34"/>
      <c r="M4047" s="166" t="s">
        <v>1</v>
      </c>
      <c r="N4047" s="167" t="s">
        <v>42</v>
      </c>
      <c r="O4047" s="59"/>
      <c r="P4047" s="168">
        <f t="shared" si="321"/>
        <v>0</v>
      </c>
      <c r="Q4047" s="168">
        <v>0</v>
      </c>
      <c r="R4047" s="168">
        <f t="shared" si="322"/>
        <v>0</v>
      </c>
      <c r="S4047" s="168">
        <v>0</v>
      </c>
      <c r="T4047" s="169">
        <f t="shared" si="323"/>
        <v>0</v>
      </c>
      <c r="U4047" s="33"/>
      <c r="V4047" s="33"/>
      <c r="W4047" s="33"/>
      <c r="X4047" s="33"/>
      <c r="Y4047" s="33"/>
      <c r="Z4047" s="33"/>
      <c r="AA4047" s="33"/>
      <c r="AB4047" s="33"/>
      <c r="AC4047" s="33"/>
      <c r="AD4047" s="33"/>
      <c r="AE4047" s="33"/>
      <c r="AR4047" s="170" t="s">
        <v>156</v>
      </c>
      <c r="AT4047" s="170" t="s">
        <v>152</v>
      </c>
      <c r="AU4047" s="170" t="s">
        <v>157</v>
      </c>
      <c r="AY4047" s="18" t="s">
        <v>150</v>
      </c>
      <c r="BE4047" s="171">
        <f t="shared" si="324"/>
        <v>0</v>
      </c>
      <c r="BF4047" s="171">
        <f t="shared" si="325"/>
        <v>0</v>
      </c>
      <c r="BG4047" s="171">
        <f t="shared" si="326"/>
        <v>0</v>
      </c>
      <c r="BH4047" s="171">
        <f t="shared" si="327"/>
        <v>0</v>
      </c>
      <c r="BI4047" s="171">
        <f t="shared" si="328"/>
        <v>0</v>
      </c>
      <c r="BJ4047" s="18" t="s">
        <v>157</v>
      </c>
      <c r="BK4047" s="172">
        <f t="shared" si="329"/>
        <v>0</v>
      </c>
      <c r="BL4047" s="18" t="s">
        <v>156</v>
      </c>
      <c r="BM4047" s="170" t="s">
        <v>5033</v>
      </c>
    </row>
    <row r="4048" spans="1:65" s="2" customFormat="1" ht="16.5" customHeight="1">
      <c r="A4048" s="33"/>
      <c r="B4048" s="158"/>
      <c r="C4048" s="159" t="s">
        <v>5034</v>
      </c>
      <c r="D4048" s="159" t="s">
        <v>152</v>
      </c>
      <c r="E4048" s="160" t="s">
        <v>5035</v>
      </c>
      <c r="F4048" s="161" t="s">
        <v>5036</v>
      </c>
      <c r="G4048" s="162" t="s">
        <v>350</v>
      </c>
      <c r="H4048" s="163">
        <v>1</v>
      </c>
      <c r="I4048" s="164"/>
      <c r="J4048" s="163">
        <f t="shared" ref="J4048:J4079" si="330">ROUND(I4048*H4048,3)</f>
        <v>0</v>
      </c>
      <c r="K4048" s="165"/>
      <c r="L4048" s="34"/>
      <c r="M4048" s="166" t="s">
        <v>1</v>
      </c>
      <c r="N4048" s="167" t="s">
        <v>42</v>
      </c>
      <c r="O4048" s="59"/>
      <c r="P4048" s="168">
        <f t="shared" ref="P4048:P4079" si="331">O4048*H4048</f>
        <v>0</v>
      </c>
      <c r="Q4048" s="168">
        <v>0</v>
      </c>
      <c r="R4048" s="168">
        <f t="shared" ref="R4048:R4079" si="332">Q4048*H4048</f>
        <v>0</v>
      </c>
      <c r="S4048" s="168">
        <v>0</v>
      </c>
      <c r="T4048" s="169">
        <f t="shared" ref="T4048:T4079" si="333">S4048*H4048</f>
        <v>0</v>
      </c>
      <c r="U4048" s="33"/>
      <c r="V4048" s="33"/>
      <c r="W4048" s="33"/>
      <c r="X4048" s="33"/>
      <c r="Y4048" s="33"/>
      <c r="Z4048" s="33"/>
      <c r="AA4048" s="33"/>
      <c r="AB4048" s="33"/>
      <c r="AC4048" s="33"/>
      <c r="AD4048" s="33"/>
      <c r="AE4048" s="33"/>
      <c r="AR4048" s="170" t="s">
        <v>156</v>
      </c>
      <c r="AT4048" s="170" t="s">
        <v>152</v>
      </c>
      <c r="AU4048" s="170" t="s">
        <v>157</v>
      </c>
      <c r="AY4048" s="18" t="s">
        <v>150</v>
      </c>
      <c r="BE4048" s="171">
        <f t="shared" ref="BE4048:BE4056" si="334">IF(N4048="základná",J4048,0)</f>
        <v>0</v>
      </c>
      <c r="BF4048" s="171">
        <f t="shared" ref="BF4048:BF4056" si="335">IF(N4048="znížená",J4048,0)</f>
        <v>0</v>
      </c>
      <c r="BG4048" s="171">
        <f t="shared" ref="BG4048:BG4056" si="336">IF(N4048="zákl. prenesená",J4048,0)</f>
        <v>0</v>
      </c>
      <c r="BH4048" s="171">
        <f t="shared" ref="BH4048:BH4056" si="337">IF(N4048="zníž. prenesená",J4048,0)</f>
        <v>0</v>
      </c>
      <c r="BI4048" s="171">
        <f t="shared" ref="BI4048:BI4056" si="338">IF(N4048="nulová",J4048,0)</f>
        <v>0</v>
      </c>
      <c r="BJ4048" s="18" t="s">
        <v>157</v>
      </c>
      <c r="BK4048" s="172">
        <f t="shared" ref="BK4048:BK4056" si="339">ROUND(I4048*H4048,3)</f>
        <v>0</v>
      </c>
      <c r="BL4048" s="18" t="s">
        <v>156</v>
      </c>
      <c r="BM4048" s="170" t="s">
        <v>5037</v>
      </c>
    </row>
    <row r="4049" spans="1:65" s="2" customFormat="1" ht="16.5" customHeight="1">
      <c r="A4049" s="33"/>
      <c r="B4049" s="158"/>
      <c r="C4049" s="159" t="s">
        <v>5038</v>
      </c>
      <c r="D4049" s="159" t="s">
        <v>152</v>
      </c>
      <c r="E4049" s="160" t="s">
        <v>5039</v>
      </c>
      <c r="F4049" s="161" t="s">
        <v>5040</v>
      </c>
      <c r="G4049" s="162" t="s">
        <v>350</v>
      </c>
      <c r="H4049" s="163">
        <v>1</v>
      </c>
      <c r="I4049" s="164"/>
      <c r="J4049" s="163">
        <f t="shared" si="330"/>
        <v>0</v>
      </c>
      <c r="K4049" s="165"/>
      <c r="L4049" s="34"/>
      <c r="M4049" s="166" t="s">
        <v>1</v>
      </c>
      <c r="N4049" s="167" t="s">
        <v>42</v>
      </c>
      <c r="O4049" s="59"/>
      <c r="P4049" s="168">
        <f t="shared" si="331"/>
        <v>0</v>
      </c>
      <c r="Q4049" s="168">
        <v>0</v>
      </c>
      <c r="R4049" s="168">
        <f t="shared" si="332"/>
        <v>0</v>
      </c>
      <c r="S4049" s="168">
        <v>0</v>
      </c>
      <c r="T4049" s="169">
        <f t="shared" si="333"/>
        <v>0</v>
      </c>
      <c r="U4049" s="33"/>
      <c r="V4049" s="33"/>
      <c r="W4049" s="33"/>
      <c r="X4049" s="33"/>
      <c r="Y4049" s="33"/>
      <c r="Z4049" s="33"/>
      <c r="AA4049" s="33"/>
      <c r="AB4049" s="33"/>
      <c r="AC4049" s="33"/>
      <c r="AD4049" s="33"/>
      <c r="AE4049" s="33"/>
      <c r="AR4049" s="170" t="s">
        <v>156</v>
      </c>
      <c r="AT4049" s="170" t="s">
        <v>152</v>
      </c>
      <c r="AU4049" s="170" t="s">
        <v>157</v>
      </c>
      <c r="AY4049" s="18" t="s">
        <v>150</v>
      </c>
      <c r="BE4049" s="171">
        <f t="shared" si="334"/>
        <v>0</v>
      </c>
      <c r="BF4049" s="171">
        <f t="shared" si="335"/>
        <v>0</v>
      </c>
      <c r="BG4049" s="171">
        <f t="shared" si="336"/>
        <v>0</v>
      </c>
      <c r="BH4049" s="171">
        <f t="shared" si="337"/>
        <v>0</v>
      </c>
      <c r="BI4049" s="171">
        <f t="shared" si="338"/>
        <v>0</v>
      </c>
      <c r="BJ4049" s="18" t="s">
        <v>157</v>
      </c>
      <c r="BK4049" s="172">
        <f t="shared" si="339"/>
        <v>0</v>
      </c>
      <c r="BL4049" s="18" t="s">
        <v>156</v>
      </c>
      <c r="BM4049" s="170" t="s">
        <v>5041</v>
      </c>
    </row>
    <row r="4050" spans="1:65" s="2" customFormat="1" ht="16.5" customHeight="1">
      <c r="A4050" s="33"/>
      <c r="B4050" s="158"/>
      <c r="C4050" s="159" t="s">
        <v>5042</v>
      </c>
      <c r="D4050" s="159" t="s">
        <v>152</v>
      </c>
      <c r="E4050" s="160" t="s">
        <v>5043</v>
      </c>
      <c r="F4050" s="161" t="s">
        <v>5044</v>
      </c>
      <c r="G4050" s="162" t="s">
        <v>459</v>
      </c>
      <c r="H4050" s="163">
        <v>15</v>
      </c>
      <c r="I4050" s="164"/>
      <c r="J4050" s="163">
        <f t="shared" si="330"/>
        <v>0</v>
      </c>
      <c r="K4050" s="165"/>
      <c r="L4050" s="34"/>
      <c r="M4050" s="166" t="s">
        <v>1</v>
      </c>
      <c r="N4050" s="167" t="s">
        <v>42</v>
      </c>
      <c r="O4050" s="59"/>
      <c r="P4050" s="168">
        <f t="shared" si="331"/>
        <v>0</v>
      </c>
      <c r="Q4050" s="168">
        <v>0</v>
      </c>
      <c r="R4050" s="168">
        <f t="shared" si="332"/>
        <v>0</v>
      </c>
      <c r="S4050" s="168">
        <v>0</v>
      </c>
      <c r="T4050" s="169">
        <f t="shared" si="333"/>
        <v>0</v>
      </c>
      <c r="U4050" s="33"/>
      <c r="V4050" s="33"/>
      <c r="W4050" s="33"/>
      <c r="X4050" s="33"/>
      <c r="Y4050" s="33"/>
      <c r="Z4050" s="33"/>
      <c r="AA4050" s="33"/>
      <c r="AB4050" s="33"/>
      <c r="AC4050" s="33"/>
      <c r="AD4050" s="33"/>
      <c r="AE4050" s="33"/>
      <c r="AR4050" s="170" t="s">
        <v>156</v>
      </c>
      <c r="AT4050" s="170" t="s">
        <v>152</v>
      </c>
      <c r="AU4050" s="170" t="s">
        <v>157</v>
      </c>
      <c r="AY4050" s="18" t="s">
        <v>150</v>
      </c>
      <c r="BE4050" s="171">
        <f t="shared" si="334"/>
        <v>0</v>
      </c>
      <c r="BF4050" s="171">
        <f t="shared" si="335"/>
        <v>0</v>
      </c>
      <c r="BG4050" s="171">
        <f t="shared" si="336"/>
        <v>0</v>
      </c>
      <c r="BH4050" s="171">
        <f t="shared" si="337"/>
        <v>0</v>
      </c>
      <c r="BI4050" s="171">
        <f t="shared" si="338"/>
        <v>0</v>
      </c>
      <c r="BJ4050" s="18" t="s">
        <v>157</v>
      </c>
      <c r="BK4050" s="172">
        <f t="shared" si="339"/>
        <v>0</v>
      </c>
      <c r="BL4050" s="18" t="s">
        <v>156</v>
      </c>
      <c r="BM4050" s="170" t="s">
        <v>5045</v>
      </c>
    </row>
    <row r="4051" spans="1:65" s="2" customFormat="1" ht="16.5" customHeight="1">
      <c r="A4051" s="33"/>
      <c r="B4051" s="158"/>
      <c r="C4051" s="159" t="s">
        <v>5046</v>
      </c>
      <c r="D4051" s="159" t="s">
        <v>152</v>
      </c>
      <c r="E4051" s="160" t="s">
        <v>5047</v>
      </c>
      <c r="F4051" s="161" t="s">
        <v>5048</v>
      </c>
      <c r="G4051" s="162" t="s">
        <v>1757</v>
      </c>
      <c r="H4051" s="164"/>
      <c r="I4051" s="164"/>
      <c r="J4051" s="163">
        <f t="shared" si="330"/>
        <v>0</v>
      </c>
      <c r="K4051" s="165"/>
      <c r="L4051" s="34"/>
      <c r="M4051" s="166" t="s">
        <v>1</v>
      </c>
      <c r="N4051" s="167" t="s">
        <v>42</v>
      </c>
      <c r="O4051" s="59"/>
      <c r="P4051" s="168">
        <f t="shared" si="331"/>
        <v>0</v>
      </c>
      <c r="Q4051" s="168">
        <v>0</v>
      </c>
      <c r="R4051" s="168">
        <f t="shared" si="332"/>
        <v>0</v>
      </c>
      <c r="S4051" s="168">
        <v>0</v>
      </c>
      <c r="T4051" s="169">
        <f t="shared" si="333"/>
        <v>0</v>
      </c>
      <c r="U4051" s="33"/>
      <c r="V4051" s="33"/>
      <c r="W4051" s="33"/>
      <c r="X4051" s="33"/>
      <c r="Y4051" s="33"/>
      <c r="Z4051" s="33"/>
      <c r="AA4051" s="33"/>
      <c r="AB4051" s="33"/>
      <c r="AC4051" s="33"/>
      <c r="AD4051" s="33"/>
      <c r="AE4051" s="33"/>
      <c r="AR4051" s="170" t="s">
        <v>156</v>
      </c>
      <c r="AT4051" s="170" t="s">
        <v>152</v>
      </c>
      <c r="AU4051" s="170" t="s">
        <v>157</v>
      </c>
      <c r="AY4051" s="18" t="s">
        <v>150</v>
      </c>
      <c r="BE4051" s="171">
        <f t="shared" si="334"/>
        <v>0</v>
      </c>
      <c r="BF4051" s="171">
        <f t="shared" si="335"/>
        <v>0</v>
      </c>
      <c r="BG4051" s="171">
        <f t="shared" si="336"/>
        <v>0</v>
      </c>
      <c r="BH4051" s="171">
        <f t="shared" si="337"/>
        <v>0</v>
      </c>
      <c r="BI4051" s="171">
        <f t="shared" si="338"/>
        <v>0</v>
      </c>
      <c r="BJ4051" s="18" t="s">
        <v>157</v>
      </c>
      <c r="BK4051" s="172">
        <f t="shared" si="339"/>
        <v>0</v>
      </c>
      <c r="BL4051" s="18" t="s">
        <v>156</v>
      </c>
      <c r="BM4051" s="170" t="s">
        <v>5049</v>
      </c>
    </row>
    <row r="4052" spans="1:65" s="2" customFormat="1" ht="16.5" customHeight="1">
      <c r="A4052" s="33"/>
      <c r="B4052" s="158"/>
      <c r="C4052" s="159" t="s">
        <v>5050</v>
      </c>
      <c r="D4052" s="159" t="s">
        <v>152</v>
      </c>
      <c r="E4052" s="160" t="s">
        <v>5051</v>
      </c>
      <c r="F4052" s="161" t="s">
        <v>4737</v>
      </c>
      <c r="G4052" s="162" t="s">
        <v>4738</v>
      </c>
      <c r="H4052" s="163">
        <v>20</v>
      </c>
      <c r="I4052" s="164"/>
      <c r="J4052" s="163">
        <f t="shared" si="330"/>
        <v>0</v>
      </c>
      <c r="K4052" s="165"/>
      <c r="L4052" s="34"/>
      <c r="M4052" s="166" t="s">
        <v>1</v>
      </c>
      <c r="N4052" s="167" t="s">
        <v>42</v>
      </c>
      <c r="O4052" s="59"/>
      <c r="P4052" s="168">
        <f t="shared" si="331"/>
        <v>0</v>
      </c>
      <c r="Q4052" s="168">
        <v>0</v>
      </c>
      <c r="R4052" s="168">
        <f t="shared" si="332"/>
        <v>0</v>
      </c>
      <c r="S4052" s="168">
        <v>0</v>
      </c>
      <c r="T4052" s="169">
        <f t="shared" si="333"/>
        <v>0</v>
      </c>
      <c r="U4052" s="33"/>
      <c r="V4052" s="33"/>
      <c r="W4052" s="33"/>
      <c r="X4052" s="33"/>
      <c r="Y4052" s="33"/>
      <c r="Z4052" s="33"/>
      <c r="AA4052" s="33"/>
      <c r="AB4052" s="33"/>
      <c r="AC4052" s="33"/>
      <c r="AD4052" s="33"/>
      <c r="AE4052" s="33"/>
      <c r="AR4052" s="170" t="s">
        <v>156</v>
      </c>
      <c r="AT4052" s="170" t="s">
        <v>152</v>
      </c>
      <c r="AU4052" s="170" t="s">
        <v>157</v>
      </c>
      <c r="AY4052" s="18" t="s">
        <v>150</v>
      </c>
      <c r="BE4052" s="171">
        <f t="shared" si="334"/>
        <v>0</v>
      </c>
      <c r="BF4052" s="171">
        <f t="shared" si="335"/>
        <v>0</v>
      </c>
      <c r="BG4052" s="171">
        <f t="shared" si="336"/>
        <v>0</v>
      </c>
      <c r="BH4052" s="171">
        <f t="shared" si="337"/>
        <v>0</v>
      </c>
      <c r="BI4052" s="171">
        <f t="shared" si="338"/>
        <v>0</v>
      </c>
      <c r="BJ4052" s="18" t="s">
        <v>157</v>
      </c>
      <c r="BK4052" s="172">
        <f t="shared" si="339"/>
        <v>0</v>
      </c>
      <c r="BL4052" s="18" t="s">
        <v>156</v>
      </c>
      <c r="BM4052" s="170" t="s">
        <v>5052</v>
      </c>
    </row>
    <row r="4053" spans="1:65" s="2" customFormat="1" ht="16.5" customHeight="1">
      <c r="A4053" s="33"/>
      <c r="B4053" s="158"/>
      <c r="C4053" s="159" t="s">
        <v>5053</v>
      </c>
      <c r="D4053" s="159" t="s">
        <v>152</v>
      </c>
      <c r="E4053" s="160" t="s">
        <v>5054</v>
      </c>
      <c r="F4053" s="161" t="s">
        <v>5055</v>
      </c>
      <c r="G4053" s="162" t="s">
        <v>4738</v>
      </c>
      <c r="H4053" s="163">
        <v>8</v>
      </c>
      <c r="I4053" s="164"/>
      <c r="J4053" s="163">
        <f t="shared" si="330"/>
        <v>0</v>
      </c>
      <c r="K4053" s="165"/>
      <c r="L4053" s="34"/>
      <c r="M4053" s="166" t="s">
        <v>1</v>
      </c>
      <c r="N4053" s="167" t="s">
        <v>42</v>
      </c>
      <c r="O4053" s="59"/>
      <c r="P4053" s="168">
        <f t="shared" si="331"/>
        <v>0</v>
      </c>
      <c r="Q4053" s="168">
        <v>0</v>
      </c>
      <c r="R4053" s="168">
        <f t="shared" si="332"/>
        <v>0</v>
      </c>
      <c r="S4053" s="168">
        <v>0</v>
      </c>
      <c r="T4053" s="169">
        <f t="shared" si="333"/>
        <v>0</v>
      </c>
      <c r="U4053" s="33"/>
      <c r="V4053" s="33"/>
      <c r="W4053" s="33"/>
      <c r="X4053" s="33"/>
      <c r="Y4053" s="33"/>
      <c r="Z4053" s="33"/>
      <c r="AA4053" s="33"/>
      <c r="AB4053" s="33"/>
      <c r="AC4053" s="33"/>
      <c r="AD4053" s="33"/>
      <c r="AE4053" s="33"/>
      <c r="AR4053" s="170" t="s">
        <v>156</v>
      </c>
      <c r="AT4053" s="170" t="s">
        <v>152</v>
      </c>
      <c r="AU4053" s="170" t="s">
        <v>157</v>
      </c>
      <c r="AY4053" s="18" t="s">
        <v>150</v>
      </c>
      <c r="BE4053" s="171">
        <f t="shared" si="334"/>
        <v>0</v>
      </c>
      <c r="BF4053" s="171">
        <f t="shared" si="335"/>
        <v>0</v>
      </c>
      <c r="BG4053" s="171">
        <f t="shared" si="336"/>
        <v>0</v>
      </c>
      <c r="BH4053" s="171">
        <f t="shared" si="337"/>
        <v>0</v>
      </c>
      <c r="BI4053" s="171">
        <f t="shared" si="338"/>
        <v>0</v>
      </c>
      <c r="BJ4053" s="18" t="s">
        <v>157</v>
      </c>
      <c r="BK4053" s="172">
        <f t="shared" si="339"/>
        <v>0</v>
      </c>
      <c r="BL4053" s="18" t="s">
        <v>156</v>
      </c>
      <c r="BM4053" s="170" t="s">
        <v>5056</v>
      </c>
    </row>
    <row r="4054" spans="1:65" s="2" customFormat="1" ht="16.5" customHeight="1">
      <c r="A4054" s="33"/>
      <c r="B4054" s="158"/>
      <c r="C4054" s="159" t="s">
        <v>5057</v>
      </c>
      <c r="D4054" s="159" t="s">
        <v>152</v>
      </c>
      <c r="E4054" s="160" t="s">
        <v>5058</v>
      </c>
      <c r="F4054" s="161" t="s">
        <v>5059</v>
      </c>
      <c r="G4054" s="162" t="s">
        <v>350</v>
      </c>
      <c r="H4054" s="163">
        <v>1</v>
      </c>
      <c r="I4054" s="164"/>
      <c r="J4054" s="163">
        <f t="shared" si="330"/>
        <v>0</v>
      </c>
      <c r="K4054" s="165"/>
      <c r="L4054" s="34"/>
      <c r="M4054" s="166" t="s">
        <v>1</v>
      </c>
      <c r="N4054" s="167" t="s">
        <v>42</v>
      </c>
      <c r="O4054" s="59"/>
      <c r="P4054" s="168">
        <f t="shared" si="331"/>
        <v>0</v>
      </c>
      <c r="Q4054" s="168">
        <v>0</v>
      </c>
      <c r="R4054" s="168">
        <f t="shared" si="332"/>
        <v>0</v>
      </c>
      <c r="S4054" s="168">
        <v>0</v>
      </c>
      <c r="T4054" s="169">
        <f t="shared" si="333"/>
        <v>0</v>
      </c>
      <c r="U4054" s="33"/>
      <c r="V4054" s="33"/>
      <c r="W4054" s="33"/>
      <c r="X4054" s="33"/>
      <c r="Y4054" s="33"/>
      <c r="Z4054" s="33"/>
      <c r="AA4054" s="33"/>
      <c r="AB4054" s="33"/>
      <c r="AC4054" s="33"/>
      <c r="AD4054" s="33"/>
      <c r="AE4054" s="33"/>
      <c r="AR4054" s="170" t="s">
        <v>156</v>
      </c>
      <c r="AT4054" s="170" t="s">
        <v>152</v>
      </c>
      <c r="AU4054" s="170" t="s">
        <v>157</v>
      </c>
      <c r="AY4054" s="18" t="s">
        <v>150</v>
      </c>
      <c r="BE4054" s="171">
        <f t="shared" si="334"/>
        <v>0</v>
      </c>
      <c r="BF4054" s="171">
        <f t="shared" si="335"/>
        <v>0</v>
      </c>
      <c r="BG4054" s="171">
        <f t="shared" si="336"/>
        <v>0</v>
      </c>
      <c r="BH4054" s="171">
        <f t="shared" si="337"/>
        <v>0</v>
      </c>
      <c r="BI4054" s="171">
        <f t="shared" si="338"/>
        <v>0</v>
      </c>
      <c r="BJ4054" s="18" t="s">
        <v>157</v>
      </c>
      <c r="BK4054" s="172">
        <f t="shared" si="339"/>
        <v>0</v>
      </c>
      <c r="BL4054" s="18" t="s">
        <v>156</v>
      </c>
      <c r="BM4054" s="170" t="s">
        <v>5060</v>
      </c>
    </row>
    <row r="4055" spans="1:65" s="2" customFormat="1" ht="16.5" customHeight="1">
      <c r="A4055" s="33"/>
      <c r="B4055" s="158"/>
      <c r="C4055" s="159" t="s">
        <v>5061</v>
      </c>
      <c r="D4055" s="159" t="s">
        <v>152</v>
      </c>
      <c r="E4055" s="160" t="s">
        <v>5062</v>
      </c>
      <c r="F4055" s="161" t="s">
        <v>5063</v>
      </c>
      <c r="G4055" s="162" t="s">
        <v>350</v>
      </c>
      <c r="H4055" s="163">
        <v>1</v>
      </c>
      <c r="I4055" s="164"/>
      <c r="J4055" s="163">
        <f t="shared" si="330"/>
        <v>0</v>
      </c>
      <c r="K4055" s="165"/>
      <c r="L4055" s="34"/>
      <c r="M4055" s="166" t="s">
        <v>1</v>
      </c>
      <c r="N4055" s="167" t="s">
        <v>42</v>
      </c>
      <c r="O4055" s="59"/>
      <c r="P4055" s="168">
        <f t="shared" si="331"/>
        <v>0</v>
      </c>
      <c r="Q4055" s="168">
        <v>0</v>
      </c>
      <c r="R4055" s="168">
        <f t="shared" si="332"/>
        <v>0</v>
      </c>
      <c r="S4055" s="168">
        <v>0</v>
      </c>
      <c r="T4055" s="169">
        <f t="shared" si="333"/>
        <v>0</v>
      </c>
      <c r="U4055" s="33"/>
      <c r="V4055" s="33"/>
      <c r="W4055" s="33"/>
      <c r="X4055" s="33"/>
      <c r="Y4055" s="33"/>
      <c r="Z4055" s="33"/>
      <c r="AA4055" s="33"/>
      <c r="AB4055" s="33"/>
      <c r="AC4055" s="33"/>
      <c r="AD4055" s="33"/>
      <c r="AE4055" s="33"/>
      <c r="AR4055" s="170" t="s">
        <v>156</v>
      </c>
      <c r="AT4055" s="170" t="s">
        <v>152</v>
      </c>
      <c r="AU4055" s="170" t="s">
        <v>157</v>
      </c>
      <c r="AY4055" s="18" t="s">
        <v>150</v>
      </c>
      <c r="BE4055" s="171">
        <f t="shared" si="334"/>
        <v>0</v>
      </c>
      <c r="BF4055" s="171">
        <f t="shared" si="335"/>
        <v>0</v>
      </c>
      <c r="BG4055" s="171">
        <f t="shared" si="336"/>
        <v>0</v>
      </c>
      <c r="BH4055" s="171">
        <f t="shared" si="337"/>
        <v>0</v>
      </c>
      <c r="BI4055" s="171">
        <f t="shared" si="338"/>
        <v>0</v>
      </c>
      <c r="BJ4055" s="18" t="s">
        <v>157</v>
      </c>
      <c r="BK4055" s="172">
        <f t="shared" si="339"/>
        <v>0</v>
      </c>
      <c r="BL4055" s="18" t="s">
        <v>156</v>
      </c>
      <c r="BM4055" s="170" t="s">
        <v>5064</v>
      </c>
    </row>
    <row r="4056" spans="1:65" s="2" customFormat="1" ht="16.5" customHeight="1">
      <c r="A4056" s="33"/>
      <c r="B4056" s="158"/>
      <c r="C4056" s="159" t="s">
        <v>5065</v>
      </c>
      <c r="D4056" s="159" t="s">
        <v>152</v>
      </c>
      <c r="E4056" s="160" t="s">
        <v>5066</v>
      </c>
      <c r="F4056" s="161" t="s">
        <v>5067</v>
      </c>
      <c r="G4056" s="162" t="s">
        <v>459</v>
      </c>
      <c r="H4056" s="163">
        <v>10</v>
      </c>
      <c r="I4056" s="164"/>
      <c r="J4056" s="163">
        <f t="shared" si="330"/>
        <v>0</v>
      </c>
      <c r="K4056" s="165"/>
      <c r="L4056" s="34"/>
      <c r="M4056" s="166" t="s">
        <v>1</v>
      </c>
      <c r="N4056" s="167" t="s">
        <v>42</v>
      </c>
      <c r="O4056" s="59"/>
      <c r="P4056" s="168">
        <f t="shared" si="331"/>
        <v>0</v>
      </c>
      <c r="Q4056" s="168">
        <v>0</v>
      </c>
      <c r="R4056" s="168">
        <f t="shared" si="332"/>
        <v>0</v>
      </c>
      <c r="S4056" s="168">
        <v>0</v>
      </c>
      <c r="T4056" s="169">
        <f t="shared" si="333"/>
        <v>0</v>
      </c>
      <c r="U4056" s="33"/>
      <c r="V4056" s="33"/>
      <c r="W4056" s="33"/>
      <c r="X4056" s="33"/>
      <c r="Y4056" s="33"/>
      <c r="Z4056" s="33"/>
      <c r="AA4056" s="33"/>
      <c r="AB4056" s="33"/>
      <c r="AC4056" s="33"/>
      <c r="AD4056" s="33"/>
      <c r="AE4056" s="33"/>
      <c r="AR4056" s="170" t="s">
        <v>156</v>
      </c>
      <c r="AT4056" s="170" t="s">
        <v>152</v>
      </c>
      <c r="AU4056" s="170" t="s">
        <v>157</v>
      </c>
      <c r="AY4056" s="18" t="s">
        <v>150</v>
      </c>
      <c r="BE4056" s="171">
        <f t="shared" si="334"/>
        <v>0</v>
      </c>
      <c r="BF4056" s="171">
        <f t="shared" si="335"/>
        <v>0</v>
      </c>
      <c r="BG4056" s="171">
        <f t="shared" si="336"/>
        <v>0</v>
      </c>
      <c r="BH4056" s="171">
        <f t="shared" si="337"/>
        <v>0</v>
      </c>
      <c r="BI4056" s="171">
        <f t="shared" si="338"/>
        <v>0</v>
      </c>
      <c r="BJ4056" s="18" t="s">
        <v>157</v>
      </c>
      <c r="BK4056" s="172">
        <f t="shared" si="339"/>
        <v>0</v>
      </c>
      <c r="BL4056" s="18" t="s">
        <v>156</v>
      </c>
      <c r="BM4056" s="170" t="s">
        <v>5068</v>
      </c>
    </row>
    <row r="4057" spans="1:65" s="12" customFormat="1" ht="22.9" customHeight="1">
      <c r="B4057" s="145"/>
      <c r="D4057" s="146" t="s">
        <v>75</v>
      </c>
      <c r="E4057" s="156" t="s">
        <v>5069</v>
      </c>
      <c r="F4057" s="156" t="s">
        <v>5070</v>
      </c>
      <c r="I4057" s="148"/>
      <c r="J4057" s="157">
        <f>BK4057</f>
        <v>0</v>
      </c>
      <c r="L4057" s="145"/>
      <c r="M4057" s="150"/>
      <c r="N4057" s="151"/>
      <c r="O4057" s="151"/>
      <c r="P4057" s="152">
        <f>SUM(P4058:P4217)</f>
        <v>0</v>
      </c>
      <c r="Q4057" s="151"/>
      <c r="R4057" s="152">
        <f>SUM(R4058:R4217)</f>
        <v>0</v>
      </c>
      <c r="S4057" s="151"/>
      <c r="T4057" s="153">
        <f>SUM(T4058:T4217)</f>
        <v>0</v>
      </c>
      <c r="AR4057" s="146" t="s">
        <v>162</v>
      </c>
      <c r="AT4057" s="154" t="s">
        <v>75</v>
      </c>
      <c r="AU4057" s="154" t="s">
        <v>81</v>
      </c>
      <c r="AY4057" s="146" t="s">
        <v>150</v>
      </c>
      <c r="BK4057" s="155">
        <f>SUM(BK4058:BK4217)</f>
        <v>0</v>
      </c>
    </row>
    <row r="4058" spans="1:65" s="2" customFormat="1" ht="16.5" customHeight="1">
      <c r="A4058" s="33"/>
      <c r="B4058" s="158"/>
      <c r="C4058" s="205" t="s">
        <v>5071</v>
      </c>
      <c r="D4058" s="205" t="s">
        <v>368</v>
      </c>
      <c r="E4058" s="206" t="s">
        <v>5072</v>
      </c>
      <c r="F4058" s="207" t="s">
        <v>5073</v>
      </c>
      <c r="G4058" s="208" t="s">
        <v>350</v>
      </c>
      <c r="H4058" s="209">
        <v>1</v>
      </c>
      <c r="I4058" s="210"/>
      <c r="J4058" s="209">
        <f t="shared" ref="J4058:J4089" si="340">ROUND(I4058*H4058,3)</f>
        <v>0</v>
      </c>
      <c r="K4058" s="211"/>
      <c r="L4058" s="212"/>
      <c r="M4058" s="213" t="s">
        <v>1</v>
      </c>
      <c r="N4058" s="214" t="s">
        <v>42</v>
      </c>
      <c r="O4058" s="59"/>
      <c r="P4058" s="168">
        <f t="shared" ref="P4058:P4089" si="341">O4058*H4058</f>
        <v>0</v>
      </c>
      <c r="Q4058" s="168">
        <v>0</v>
      </c>
      <c r="R4058" s="168">
        <f t="shared" ref="R4058:R4089" si="342">Q4058*H4058</f>
        <v>0</v>
      </c>
      <c r="S4058" s="168">
        <v>0</v>
      </c>
      <c r="T4058" s="169">
        <f t="shared" ref="T4058:T4089" si="343">S4058*H4058</f>
        <v>0</v>
      </c>
      <c r="U4058" s="33"/>
      <c r="V4058" s="33"/>
      <c r="W4058" s="33"/>
      <c r="X4058" s="33"/>
      <c r="Y4058" s="33"/>
      <c r="Z4058" s="33"/>
      <c r="AA4058" s="33"/>
      <c r="AB4058" s="33"/>
      <c r="AC4058" s="33"/>
      <c r="AD4058" s="33"/>
      <c r="AE4058" s="33"/>
      <c r="AR4058" s="170" t="s">
        <v>189</v>
      </c>
      <c r="AT4058" s="170" t="s">
        <v>368</v>
      </c>
      <c r="AU4058" s="170" t="s">
        <v>157</v>
      </c>
      <c r="AY4058" s="18" t="s">
        <v>150</v>
      </c>
      <c r="BE4058" s="171">
        <f t="shared" ref="BE4058:BE4089" si="344">IF(N4058="základná",J4058,0)</f>
        <v>0</v>
      </c>
      <c r="BF4058" s="171">
        <f t="shared" ref="BF4058:BF4089" si="345">IF(N4058="znížená",J4058,0)</f>
        <v>0</v>
      </c>
      <c r="BG4058" s="171">
        <f t="shared" ref="BG4058:BG4089" si="346">IF(N4058="zákl. prenesená",J4058,0)</f>
        <v>0</v>
      </c>
      <c r="BH4058" s="171">
        <f t="shared" ref="BH4058:BH4089" si="347">IF(N4058="zníž. prenesená",J4058,0)</f>
        <v>0</v>
      </c>
      <c r="BI4058" s="171">
        <f t="shared" ref="BI4058:BI4089" si="348">IF(N4058="nulová",J4058,0)</f>
        <v>0</v>
      </c>
      <c r="BJ4058" s="18" t="s">
        <v>157</v>
      </c>
      <c r="BK4058" s="172">
        <f t="shared" ref="BK4058:BK4089" si="349">ROUND(I4058*H4058,3)</f>
        <v>0</v>
      </c>
      <c r="BL4058" s="18" t="s">
        <v>156</v>
      </c>
      <c r="BM4058" s="170" t="s">
        <v>5074</v>
      </c>
    </row>
    <row r="4059" spans="1:65" s="2" customFormat="1" ht="16.5" customHeight="1">
      <c r="A4059" s="33"/>
      <c r="B4059" s="158"/>
      <c r="C4059" s="205" t="s">
        <v>5075</v>
      </c>
      <c r="D4059" s="205" t="s">
        <v>368</v>
      </c>
      <c r="E4059" s="206" t="s">
        <v>5076</v>
      </c>
      <c r="F4059" s="207" t="s">
        <v>5077</v>
      </c>
      <c r="G4059" s="208" t="s">
        <v>350</v>
      </c>
      <c r="H4059" s="209">
        <v>1</v>
      </c>
      <c r="I4059" s="210"/>
      <c r="J4059" s="209">
        <f t="shared" si="340"/>
        <v>0</v>
      </c>
      <c r="K4059" s="211"/>
      <c r="L4059" s="212"/>
      <c r="M4059" s="213" t="s">
        <v>1</v>
      </c>
      <c r="N4059" s="214" t="s">
        <v>42</v>
      </c>
      <c r="O4059" s="59"/>
      <c r="P4059" s="168">
        <f t="shared" si="341"/>
        <v>0</v>
      </c>
      <c r="Q4059" s="168">
        <v>0</v>
      </c>
      <c r="R4059" s="168">
        <f t="shared" si="342"/>
        <v>0</v>
      </c>
      <c r="S4059" s="168">
        <v>0</v>
      </c>
      <c r="T4059" s="169">
        <f t="shared" si="343"/>
        <v>0</v>
      </c>
      <c r="U4059" s="33"/>
      <c r="V4059" s="33"/>
      <c r="W4059" s="33"/>
      <c r="X4059" s="33"/>
      <c r="Y4059" s="33"/>
      <c r="Z4059" s="33"/>
      <c r="AA4059" s="33"/>
      <c r="AB4059" s="33"/>
      <c r="AC4059" s="33"/>
      <c r="AD4059" s="33"/>
      <c r="AE4059" s="33"/>
      <c r="AR4059" s="170" t="s">
        <v>189</v>
      </c>
      <c r="AT4059" s="170" t="s">
        <v>368</v>
      </c>
      <c r="AU4059" s="170" t="s">
        <v>157</v>
      </c>
      <c r="AY4059" s="18" t="s">
        <v>150</v>
      </c>
      <c r="BE4059" s="171">
        <f t="shared" si="344"/>
        <v>0</v>
      </c>
      <c r="BF4059" s="171">
        <f t="shared" si="345"/>
        <v>0</v>
      </c>
      <c r="BG4059" s="171">
        <f t="shared" si="346"/>
        <v>0</v>
      </c>
      <c r="BH4059" s="171">
        <f t="shared" si="347"/>
        <v>0</v>
      </c>
      <c r="BI4059" s="171">
        <f t="shared" si="348"/>
        <v>0</v>
      </c>
      <c r="BJ4059" s="18" t="s">
        <v>157</v>
      </c>
      <c r="BK4059" s="172">
        <f t="shared" si="349"/>
        <v>0</v>
      </c>
      <c r="BL4059" s="18" t="s">
        <v>156</v>
      </c>
      <c r="BM4059" s="170" t="s">
        <v>5078</v>
      </c>
    </row>
    <row r="4060" spans="1:65" s="2" customFormat="1" ht="16.5" customHeight="1">
      <c r="A4060" s="33"/>
      <c r="B4060" s="158"/>
      <c r="C4060" s="205" t="s">
        <v>5079</v>
      </c>
      <c r="D4060" s="205" t="s">
        <v>368</v>
      </c>
      <c r="E4060" s="206" t="s">
        <v>5080</v>
      </c>
      <c r="F4060" s="207" t="s">
        <v>5081</v>
      </c>
      <c r="G4060" s="208" t="s">
        <v>350</v>
      </c>
      <c r="H4060" s="209">
        <v>1</v>
      </c>
      <c r="I4060" s="210"/>
      <c r="J4060" s="209">
        <f t="shared" si="340"/>
        <v>0</v>
      </c>
      <c r="K4060" s="211"/>
      <c r="L4060" s="212"/>
      <c r="M4060" s="213" t="s">
        <v>1</v>
      </c>
      <c r="N4060" s="214" t="s">
        <v>42</v>
      </c>
      <c r="O4060" s="59"/>
      <c r="P4060" s="168">
        <f t="shared" si="341"/>
        <v>0</v>
      </c>
      <c r="Q4060" s="168">
        <v>0</v>
      </c>
      <c r="R4060" s="168">
        <f t="shared" si="342"/>
        <v>0</v>
      </c>
      <c r="S4060" s="168">
        <v>0</v>
      </c>
      <c r="T4060" s="169">
        <f t="shared" si="343"/>
        <v>0</v>
      </c>
      <c r="U4060" s="33"/>
      <c r="V4060" s="33"/>
      <c r="W4060" s="33"/>
      <c r="X4060" s="33"/>
      <c r="Y4060" s="33"/>
      <c r="Z4060" s="33"/>
      <c r="AA4060" s="33"/>
      <c r="AB4060" s="33"/>
      <c r="AC4060" s="33"/>
      <c r="AD4060" s="33"/>
      <c r="AE4060" s="33"/>
      <c r="AR4060" s="170" t="s">
        <v>189</v>
      </c>
      <c r="AT4060" s="170" t="s">
        <v>368</v>
      </c>
      <c r="AU4060" s="170" t="s">
        <v>157</v>
      </c>
      <c r="AY4060" s="18" t="s">
        <v>150</v>
      </c>
      <c r="BE4060" s="171">
        <f t="shared" si="344"/>
        <v>0</v>
      </c>
      <c r="BF4060" s="171">
        <f t="shared" si="345"/>
        <v>0</v>
      </c>
      <c r="BG4060" s="171">
        <f t="shared" si="346"/>
        <v>0</v>
      </c>
      <c r="BH4060" s="171">
        <f t="shared" si="347"/>
        <v>0</v>
      </c>
      <c r="BI4060" s="171">
        <f t="shared" si="348"/>
        <v>0</v>
      </c>
      <c r="BJ4060" s="18" t="s">
        <v>157</v>
      </c>
      <c r="BK4060" s="172">
        <f t="shared" si="349"/>
        <v>0</v>
      </c>
      <c r="BL4060" s="18" t="s">
        <v>156</v>
      </c>
      <c r="BM4060" s="170" t="s">
        <v>5082</v>
      </c>
    </row>
    <row r="4061" spans="1:65" s="2" customFormat="1" ht="16.5" customHeight="1">
      <c r="A4061" s="33"/>
      <c r="B4061" s="158"/>
      <c r="C4061" s="205" t="s">
        <v>5083</v>
      </c>
      <c r="D4061" s="205" t="s">
        <v>368</v>
      </c>
      <c r="E4061" s="206" t="s">
        <v>5084</v>
      </c>
      <c r="F4061" s="207" t="s">
        <v>5085</v>
      </c>
      <c r="G4061" s="208" t="s">
        <v>350</v>
      </c>
      <c r="H4061" s="209">
        <v>1</v>
      </c>
      <c r="I4061" s="210"/>
      <c r="J4061" s="209">
        <f t="shared" si="340"/>
        <v>0</v>
      </c>
      <c r="K4061" s="211"/>
      <c r="L4061" s="212"/>
      <c r="M4061" s="213" t="s">
        <v>1</v>
      </c>
      <c r="N4061" s="214" t="s">
        <v>42</v>
      </c>
      <c r="O4061" s="59"/>
      <c r="P4061" s="168">
        <f t="shared" si="341"/>
        <v>0</v>
      </c>
      <c r="Q4061" s="168">
        <v>0</v>
      </c>
      <c r="R4061" s="168">
        <f t="shared" si="342"/>
        <v>0</v>
      </c>
      <c r="S4061" s="168">
        <v>0</v>
      </c>
      <c r="T4061" s="169">
        <f t="shared" si="343"/>
        <v>0</v>
      </c>
      <c r="U4061" s="33"/>
      <c r="V4061" s="33"/>
      <c r="W4061" s="33"/>
      <c r="X4061" s="33"/>
      <c r="Y4061" s="33"/>
      <c r="Z4061" s="33"/>
      <c r="AA4061" s="33"/>
      <c r="AB4061" s="33"/>
      <c r="AC4061" s="33"/>
      <c r="AD4061" s="33"/>
      <c r="AE4061" s="33"/>
      <c r="AR4061" s="170" t="s">
        <v>189</v>
      </c>
      <c r="AT4061" s="170" t="s">
        <v>368</v>
      </c>
      <c r="AU4061" s="170" t="s">
        <v>157</v>
      </c>
      <c r="AY4061" s="18" t="s">
        <v>150</v>
      </c>
      <c r="BE4061" s="171">
        <f t="shared" si="344"/>
        <v>0</v>
      </c>
      <c r="BF4061" s="171">
        <f t="shared" si="345"/>
        <v>0</v>
      </c>
      <c r="BG4061" s="171">
        <f t="shared" si="346"/>
        <v>0</v>
      </c>
      <c r="BH4061" s="171">
        <f t="shared" si="347"/>
        <v>0</v>
      </c>
      <c r="BI4061" s="171">
        <f t="shared" si="348"/>
        <v>0</v>
      </c>
      <c r="BJ4061" s="18" t="s">
        <v>157</v>
      </c>
      <c r="BK4061" s="172">
        <f t="shared" si="349"/>
        <v>0</v>
      </c>
      <c r="BL4061" s="18" t="s">
        <v>156</v>
      </c>
      <c r="BM4061" s="170" t="s">
        <v>5086</v>
      </c>
    </row>
    <row r="4062" spans="1:65" s="2" customFormat="1" ht="16.5" customHeight="1">
      <c r="A4062" s="33"/>
      <c r="B4062" s="158"/>
      <c r="C4062" s="205" t="s">
        <v>5087</v>
      </c>
      <c r="D4062" s="205" t="s">
        <v>368</v>
      </c>
      <c r="E4062" s="206" t="s">
        <v>5088</v>
      </c>
      <c r="F4062" s="207" t="s">
        <v>5089</v>
      </c>
      <c r="G4062" s="208" t="s">
        <v>350</v>
      </c>
      <c r="H4062" s="209">
        <v>1</v>
      </c>
      <c r="I4062" s="210"/>
      <c r="J4062" s="209">
        <f t="shared" si="340"/>
        <v>0</v>
      </c>
      <c r="K4062" s="211"/>
      <c r="L4062" s="212"/>
      <c r="M4062" s="213" t="s">
        <v>1</v>
      </c>
      <c r="N4062" s="214" t="s">
        <v>42</v>
      </c>
      <c r="O4062" s="59"/>
      <c r="P4062" s="168">
        <f t="shared" si="341"/>
        <v>0</v>
      </c>
      <c r="Q4062" s="168">
        <v>0</v>
      </c>
      <c r="R4062" s="168">
        <f t="shared" si="342"/>
        <v>0</v>
      </c>
      <c r="S4062" s="168">
        <v>0</v>
      </c>
      <c r="T4062" s="169">
        <f t="shared" si="343"/>
        <v>0</v>
      </c>
      <c r="U4062" s="33"/>
      <c r="V4062" s="33"/>
      <c r="W4062" s="33"/>
      <c r="X4062" s="33"/>
      <c r="Y4062" s="33"/>
      <c r="Z4062" s="33"/>
      <c r="AA4062" s="33"/>
      <c r="AB4062" s="33"/>
      <c r="AC4062" s="33"/>
      <c r="AD4062" s="33"/>
      <c r="AE4062" s="33"/>
      <c r="AR4062" s="170" t="s">
        <v>189</v>
      </c>
      <c r="AT4062" s="170" t="s">
        <v>368</v>
      </c>
      <c r="AU4062" s="170" t="s">
        <v>157</v>
      </c>
      <c r="AY4062" s="18" t="s">
        <v>150</v>
      </c>
      <c r="BE4062" s="171">
        <f t="shared" si="344"/>
        <v>0</v>
      </c>
      <c r="BF4062" s="171">
        <f t="shared" si="345"/>
        <v>0</v>
      </c>
      <c r="BG4062" s="171">
        <f t="shared" si="346"/>
        <v>0</v>
      </c>
      <c r="BH4062" s="171">
        <f t="shared" si="347"/>
        <v>0</v>
      </c>
      <c r="BI4062" s="171">
        <f t="shared" si="348"/>
        <v>0</v>
      </c>
      <c r="BJ4062" s="18" t="s">
        <v>157</v>
      </c>
      <c r="BK4062" s="172">
        <f t="shared" si="349"/>
        <v>0</v>
      </c>
      <c r="BL4062" s="18" t="s">
        <v>156</v>
      </c>
      <c r="BM4062" s="170" t="s">
        <v>5090</v>
      </c>
    </row>
    <row r="4063" spans="1:65" s="2" customFormat="1" ht="16.5" customHeight="1">
      <c r="A4063" s="33"/>
      <c r="B4063" s="158"/>
      <c r="C4063" s="205" t="s">
        <v>5091</v>
      </c>
      <c r="D4063" s="205" t="s">
        <v>368</v>
      </c>
      <c r="E4063" s="206" t="s">
        <v>5092</v>
      </c>
      <c r="F4063" s="207" t="s">
        <v>5093</v>
      </c>
      <c r="G4063" s="208" t="s">
        <v>350</v>
      </c>
      <c r="H4063" s="209">
        <v>1</v>
      </c>
      <c r="I4063" s="210"/>
      <c r="J4063" s="209">
        <f t="shared" si="340"/>
        <v>0</v>
      </c>
      <c r="K4063" s="211"/>
      <c r="L4063" s="212"/>
      <c r="M4063" s="213" t="s">
        <v>1</v>
      </c>
      <c r="N4063" s="214" t="s">
        <v>42</v>
      </c>
      <c r="O4063" s="59"/>
      <c r="P4063" s="168">
        <f t="shared" si="341"/>
        <v>0</v>
      </c>
      <c r="Q4063" s="168">
        <v>0</v>
      </c>
      <c r="R4063" s="168">
        <f t="shared" si="342"/>
        <v>0</v>
      </c>
      <c r="S4063" s="168">
        <v>0</v>
      </c>
      <c r="T4063" s="169">
        <f t="shared" si="343"/>
        <v>0</v>
      </c>
      <c r="U4063" s="33"/>
      <c r="V4063" s="33"/>
      <c r="W4063" s="33"/>
      <c r="X4063" s="33"/>
      <c r="Y4063" s="33"/>
      <c r="Z4063" s="33"/>
      <c r="AA4063" s="33"/>
      <c r="AB4063" s="33"/>
      <c r="AC4063" s="33"/>
      <c r="AD4063" s="33"/>
      <c r="AE4063" s="33"/>
      <c r="AR4063" s="170" t="s">
        <v>189</v>
      </c>
      <c r="AT4063" s="170" t="s">
        <v>368</v>
      </c>
      <c r="AU4063" s="170" t="s">
        <v>157</v>
      </c>
      <c r="AY4063" s="18" t="s">
        <v>150</v>
      </c>
      <c r="BE4063" s="171">
        <f t="shared" si="344"/>
        <v>0</v>
      </c>
      <c r="BF4063" s="171">
        <f t="shared" si="345"/>
        <v>0</v>
      </c>
      <c r="BG4063" s="171">
        <f t="shared" si="346"/>
        <v>0</v>
      </c>
      <c r="BH4063" s="171">
        <f t="shared" si="347"/>
        <v>0</v>
      </c>
      <c r="BI4063" s="171">
        <f t="shared" si="348"/>
        <v>0</v>
      </c>
      <c r="BJ4063" s="18" t="s">
        <v>157</v>
      </c>
      <c r="BK4063" s="172">
        <f t="shared" si="349"/>
        <v>0</v>
      </c>
      <c r="BL4063" s="18" t="s">
        <v>156</v>
      </c>
      <c r="BM4063" s="170" t="s">
        <v>5094</v>
      </c>
    </row>
    <row r="4064" spans="1:65" s="2" customFormat="1" ht="16.5" customHeight="1">
      <c r="A4064" s="33"/>
      <c r="B4064" s="158"/>
      <c r="C4064" s="205" t="s">
        <v>5095</v>
      </c>
      <c r="D4064" s="205" t="s">
        <v>368</v>
      </c>
      <c r="E4064" s="206" t="s">
        <v>5096</v>
      </c>
      <c r="F4064" s="207" t="s">
        <v>5097</v>
      </c>
      <c r="G4064" s="208" t="s">
        <v>350</v>
      </c>
      <c r="H4064" s="209">
        <v>1</v>
      </c>
      <c r="I4064" s="210"/>
      <c r="J4064" s="209">
        <f t="shared" si="340"/>
        <v>0</v>
      </c>
      <c r="K4064" s="211"/>
      <c r="L4064" s="212"/>
      <c r="M4064" s="213" t="s">
        <v>1</v>
      </c>
      <c r="N4064" s="214" t="s">
        <v>42</v>
      </c>
      <c r="O4064" s="59"/>
      <c r="P4064" s="168">
        <f t="shared" si="341"/>
        <v>0</v>
      </c>
      <c r="Q4064" s="168">
        <v>0</v>
      </c>
      <c r="R4064" s="168">
        <f t="shared" si="342"/>
        <v>0</v>
      </c>
      <c r="S4064" s="168">
        <v>0</v>
      </c>
      <c r="T4064" s="169">
        <f t="shared" si="343"/>
        <v>0</v>
      </c>
      <c r="U4064" s="33"/>
      <c r="V4064" s="33"/>
      <c r="W4064" s="33"/>
      <c r="X4064" s="33"/>
      <c r="Y4064" s="33"/>
      <c r="Z4064" s="33"/>
      <c r="AA4064" s="33"/>
      <c r="AB4064" s="33"/>
      <c r="AC4064" s="33"/>
      <c r="AD4064" s="33"/>
      <c r="AE4064" s="33"/>
      <c r="AR4064" s="170" t="s">
        <v>189</v>
      </c>
      <c r="AT4064" s="170" t="s">
        <v>368</v>
      </c>
      <c r="AU4064" s="170" t="s">
        <v>157</v>
      </c>
      <c r="AY4064" s="18" t="s">
        <v>150</v>
      </c>
      <c r="BE4064" s="171">
        <f t="shared" si="344"/>
        <v>0</v>
      </c>
      <c r="BF4064" s="171">
        <f t="shared" si="345"/>
        <v>0</v>
      </c>
      <c r="BG4064" s="171">
        <f t="shared" si="346"/>
        <v>0</v>
      </c>
      <c r="BH4064" s="171">
        <f t="shared" si="347"/>
        <v>0</v>
      </c>
      <c r="BI4064" s="171">
        <f t="shared" si="348"/>
        <v>0</v>
      </c>
      <c r="BJ4064" s="18" t="s">
        <v>157</v>
      </c>
      <c r="BK4064" s="172">
        <f t="shared" si="349"/>
        <v>0</v>
      </c>
      <c r="BL4064" s="18" t="s">
        <v>156</v>
      </c>
      <c r="BM4064" s="170" t="s">
        <v>5098</v>
      </c>
    </row>
    <row r="4065" spans="1:65" s="2" customFormat="1" ht="16.5" customHeight="1">
      <c r="A4065" s="33"/>
      <c r="B4065" s="158"/>
      <c r="C4065" s="205" t="s">
        <v>5099</v>
      </c>
      <c r="D4065" s="205" t="s">
        <v>368</v>
      </c>
      <c r="E4065" s="206" t="s">
        <v>5100</v>
      </c>
      <c r="F4065" s="207" t="s">
        <v>5101</v>
      </c>
      <c r="G4065" s="208" t="s">
        <v>350</v>
      </c>
      <c r="H4065" s="209">
        <v>1</v>
      </c>
      <c r="I4065" s="210"/>
      <c r="J4065" s="209">
        <f t="shared" si="340"/>
        <v>0</v>
      </c>
      <c r="K4065" s="211"/>
      <c r="L4065" s="212"/>
      <c r="M4065" s="213" t="s">
        <v>1</v>
      </c>
      <c r="N4065" s="214" t="s">
        <v>42</v>
      </c>
      <c r="O4065" s="59"/>
      <c r="P4065" s="168">
        <f t="shared" si="341"/>
        <v>0</v>
      </c>
      <c r="Q4065" s="168">
        <v>0</v>
      </c>
      <c r="R4065" s="168">
        <f t="shared" si="342"/>
        <v>0</v>
      </c>
      <c r="S4065" s="168">
        <v>0</v>
      </c>
      <c r="T4065" s="169">
        <f t="shared" si="343"/>
        <v>0</v>
      </c>
      <c r="U4065" s="33"/>
      <c r="V4065" s="33"/>
      <c r="W4065" s="33"/>
      <c r="X4065" s="33"/>
      <c r="Y4065" s="33"/>
      <c r="Z4065" s="33"/>
      <c r="AA4065" s="33"/>
      <c r="AB4065" s="33"/>
      <c r="AC4065" s="33"/>
      <c r="AD4065" s="33"/>
      <c r="AE4065" s="33"/>
      <c r="AR4065" s="170" t="s">
        <v>189</v>
      </c>
      <c r="AT4065" s="170" t="s">
        <v>368</v>
      </c>
      <c r="AU4065" s="170" t="s">
        <v>157</v>
      </c>
      <c r="AY4065" s="18" t="s">
        <v>150</v>
      </c>
      <c r="BE4065" s="171">
        <f t="shared" si="344"/>
        <v>0</v>
      </c>
      <c r="BF4065" s="171">
        <f t="shared" si="345"/>
        <v>0</v>
      </c>
      <c r="BG4065" s="171">
        <f t="shared" si="346"/>
        <v>0</v>
      </c>
      <c r="BH4065" s="171">
        <f t="shared" si="347"/>
        <v>0</v>
      </c>
      <c r="BI4065" s="171">
        <f t="shared" si="348"/>
        <v>0</v>
      </c>
      <c r="BJ4065" s="18" t="s">
        <v>157</v>
      </c>
      <c r="BK4065" s="172">
        <f t="shared" si="349"/>
        <v>0</v>
      </c>
      <c r="BL4065" s="18" t="s">
        <v>156</v>
      </c>
      <c r="BM4065" s="170" t="s">
        <v>5102</v>
      </c>
    </row>
    <row r="4066" spans="1:65" s="2" customFormat="1" ht="16.5" customHeight="1">
      <c r="A4066" s="33"/>
      <c r="B4066" s="158"/>
      <c r="C4066" s="205" t="s">
        <v>5103</v>
      </c>
      <c r="D4066" s="205" t="s">
        <v>368</v>
      </c>
      <c r="E4066" s="206" t="s">
        <v>5104</v>
      </c>
      <c r="F4066" s="207" t="s">
        <v>5105</v>
      </c>
      <c r="G4066" s="208" t="s">
        <v>350</v>
      </c>
      <c r="H4066" s="209">
        <v>1</v>
      </c>
      <c r="I4066" s="210"/>
      <c r="J4066" s="209">
        <f t="shared" si="340"/>
        <v>0</v>
      </c>
      <c r="K4066" s="211"/>
      <c r="L4066" s="212"/>
      <c r="M4066" s="213" t="s">
        <v>1</v>
      </c>
      <c r="N4066" s="214" t="s">
        <v>42</v>
      </c>
      <c r="O4066" s="59"/>
      <c r="P4066" s="168">
        <f t="shared" si="341"/>
        <v>0</v>
      </c>
      <c r="Q4066" s="168">
        <v>0</v>
      </c>
      <c r="R4066" s="168">
        <f t="shared" si="342"/>
        <v>0</v>
      </c>
      <c r="S4066" s="168">
        <v>0</v>
      </c>
      <c r="T4066" s="169">
        <f t="shared" si="343"/>
        <v>0</v>
      </c>
      <c r="U4066" s="33"/>
      <c r="V4066" s="33"/>
      <c r="W4066" s="33"/>
      <c r="X4066" s="33"/>
      <c r="Y4066" s="33"/>
      <c r="Z4066" s="33"/>
      <c r="AA4066" s="33"/>
      <c r="AB4066" s="33"/>
      <c r="AC4066" s="33"/>
      <c r="AD4066" s="33"/>
      <c r="AE4066" s="33"/>
      <c r="AR4066" s="170" t="s">
        <v>189</v>
      </c>
      <c r="AT4066" s="170" t="s">
        <v>368</v>
      </c>
      <c r="AU4066" s="170" t="s">
        <v>157</v>
      </c>
      <c r="AY4066" s="18" t="s">
        <v>150</v>
      </c>
      <c r="BE4066" s="171">
        <f t="shared" si="344"/>
        <v>0</v>
      </c>
      <c r="BF4066" s="171">
        <f t="shared" si="345"/>
        <v>0</v>
      </c>
      <c r="BG4066" s="171">
        <f t="shared" si="346"/>
        <v>0</v>
      </c>
      <c r="BH4066" s="171">
        <f t="shared" si="347"/>
        <v>0</v>
      </c>
      <c r="BI4066" s="171">
        <f t="shared" si="348"/>
        <v>0</v>
      </c>
      <c r="BJ4066" s="18" t="s">
        <v>157</v>
      </c>
      <c r="BK4066" s="172">
        <f t="shared" si="349"/>
        <v>0</v>
      </c>
      <c r="BL4066" s="18" t="s">
        <v>156</v>
      </c>
      <c r="BM4066" s="170" t="s">
        <v>5106</v>
      </c>
    </row>
    <row r="4067" spans="1:65" s="2" customFormat="1" ht="16.5" customHeight="1">
      <c r="A4067" s="33"/>
      <c r="B4067" s="158"/>
      <c r="C4067" s="205" t="s">
        <v>5107</v>
      </c>
      <c r="D4067" s="205" t="s">
        <v>368</v>
      </c>
      <c r="E4067" s="206" t="s">
        <v>5108</v>
      </c>
      <c r="F4067" s="207" t="s">
        <v>5109</v>
      </c>
      <c r="G4067" s="208" t="s">
        <v>350</v>
      </c>
      <c r="H4067" s="209">
        <v>1</v>
      </c>
      <c r="I4067" s="210"/>
      <c r="J4067" s="209">
        <f t="shared" si="340"/>
        <v>0</v>
      </c>
      <c r="K4067" s="211"/>
      <c r="L4067" s="212"/>
      <c r="M4067" s="213" t="s">
        <v>1</v>
      </c>
      <c r="N4067" s="214" t="s">
        <v>42</v>
      </c>
      <c r="O4067" s="59"/>
      <c r="P4067" s="168">
        <f t="shared" si="341"/>
        <v>0</v>
      </c>
      <c r="Q4067" s="168">
        <v>0</v>
      </c>
      <c r="R4067" s="168">
        <f t="shared" si="342"/>
        <v>0</v>
      </c>
      <c r="S4067" s="168">
        <v>0</v>
      </c>
      <c r="T4067" s="169">
        <f t="shared" si="343"/>
        <v>0</v>
      </c>
      <c r="U4067" s="33"/>
      <c r="V4067" s="33"/>
      <c r="W4067" s="33"/>
      <c r="X4067" s="33"/>
      <c r="Y4067" s="33"/>
      <c r="Z4067" s="33"/>
      <c r="AA4067" s="33"/>
      <c r="AB4067" s="33"/>
      <c r="AC4067" s="33"/>
      <c r="AD4067" s="33"/>
      <c r="AE4067" s="33"/>
      <c r="AR4067" s="170" t="s">
        <v>189</v>
      </c>
      <c r="AT4067" s="170" t="s">
        <v>368</v>
      </c>
      <c r="AU4067" s="170" t="s">
        <v>157</v>
      </c>
      <c r="AY4067" s="18" t="s">
        <v>150</v>
      </c>
      <c r="BE4067" s="171">
        <f t="shared" si="344"/>
        <v>0</v>
      </c>
      <c r="BF4067" s="171">
        <f t="shared" si="345"/>
        <v>0</v>
      </c>
      <c r="BG4067" s="171">
        <f t="shared" si="346"/>
        <v>0</v>
      </c>
      <c r="BH4067" s="171">
        <f t="shared" si="347"/>
        <v>0</v>
      </c>
      <c r="BI4067" s="171">
        <f t="shared" si="348"/>
        <v>0</v>
      </c>
      <c r="BJ4067" s="18" t="s">
        <v>157</v>
      </c>
      <c r="BK4067" s="172">
        <f t="shared" si="349"/>
        <v>0</v>
      </c>
      <c r="BL4067" s="18" t="s">
        <v>156</v>
      </c>
      <c r="BM4067" s="170" t="s">
        <v>5110</v>
      </c>
    </row>
    <row r="4068" spans="1:65" s="2" customFormat="1" ht="16.5" customHeight="1">
      <c r="A4068" s="33"/>
      <c r="B4068" s="158"/>
      <c r="C4068" s="205" t="s">
        <v>5111</v>
      </c>
      <c r="D4068" s="205" t="s">
        <v>368</v>
      </c>
      <c r="E4068" s="206" t="s">
        <v>5112</v>
      </c>
      <c r="F4068" s="207" t="s">
        <v>5113</v>
      </c>
      <c r="G4068" s="208" t="s">
        <v>350</v>
      </c>
      <c r="H4068" s="209">
        <v>10</v>
      </c>
      <c r="I4068" s="210"/>
      <c r="J4068" s="209">
        <f t="shared" si="340"/>
        <v>0</v>
      </c>
      <c r="K4068" s="211"/>
      <c r="L4068" s="212"/>
      <c r="M4068" s="213" t="s">
        <v>1</v>
      </c>
      <c r="N4068" s="214" t="s">
        <v>42</v>
      </c>
      <c r="O4068" s="59"/>
      <c r="P4068" s="168">
        <f t="shared" si="341"/>
        <v>0</v>
      </c>
      <c r="Q4068" s="168">
        <v>0</v>
      </c>
      <c r="R4068" s="168">
        <f t="shared" si="342"/>
        <v>0</v>
      </c>
      <c r="S4068" s="168">
        <v>0</v>
      </c>
      <c r="T4068" s="169">
        <f t="shared" si="343"/>
        <v>0</v>
      </c>
      <c r="U4068" s="33"/>
      <c r="V4068" s="33"/>
      <c r="W4068" s="33"/>
      <c r="X4068" s="33"/>
      <c r="Y4068" s="33"/>
      <c r="Z4068" s="33"/>
      <c r="AA4068" s="33"/>
      <c r="AB4068" s="33"/>
      <c r="AC4068" s="33"/>
      <c r="AD4068" s="33"/>
      <c r="AE4068" s="33"/>
      <c r="AR4068" s="170" t="s">
        <v>189</v>
      </c>
      <c r="AT4068" s="170" t="s">
        <v>368</v>
      </c>
      <c r="AU4068" s="170" t="s">
        <v>157</v>
      </c>
      <c r="AY4068" s="18" t="s">
        <v>150</v>
      </c>
      <c r="BE4068" s="171">
        <f t="shared" si="344"/>
        <v>0</v>
      </c>
      <c r="BF4068" s="171">
        <f t="shared" si="345"/>
        <v>0</v>
      </c>
      <c r="BG4068" s="171">
        <f t="shared" si="346"/>
        <v>0</v>
      </c>
      <c r="BH4068" s="171">
        <f t="shared" si="347"/>
        <v>0</v>
      </c>
      <c r="BI4068" s="171">
        <f t="shared" si="348"/>
        <v>0</v>
      </c>
      <c r="BJ4068" s="18" t="s">
        <v>157</v>
      </c>
      <c r="BK4068" s="172">
        <f t="shared" si="349"/>
        <v>0</v>
      </c>
      <c r="BL4068" s="18" t="s">
        <v>156</v>
      </c>
      <c r="BM4068" s="170" t="s">
        <v>5114</v>
      </c>
    </row>
    <row r="4069" spans="1:65" s="2" customFormat="1" ht="16.5" customHeight="1">
      <c r="A4069" s="33"/>
      <c r="B4069" s="158"/>
      <c r="C4069" s="205" t="s">
        <v>5115</v>
      </c>
      <c r="D4069" s="205" t="s">
        <v>368</v>
      </c>
      <c r="E4069" s="206" t="s">
        <v>5116</v>
      </c>
      <c r="F4069" s="207" t="s">
        <v>5117</v>
      </c>
      <c r="G4069" s="208" t="s">
        <v>350</v>
      </c>
      <c r="H4069" s="209">
        <v>1</v>
      </c>
      <c r="I4069" s="210"/>
      <c r="J4069" s="209">
        <f t="shared" si="340"/>
        <v>0</v>
      </c>
      <c r="K4069" s="211"/>
      <c r="L4069" s="212"/>
      <c r="M4069" s="213" t="s">
        <v>1</v>
      </c>
      <c r="N4069" s="214" t="s">
        <v>42</v>
      </c>
      <c r="O4069" s="59"/>
      <c r="P4069" s="168">
        <f t="shared" si="341"/>
        <v>0</v>
      </c>
      <c r="Q4069" s="168">
        <v>0</v>
      </c>
      <c r="R4069" s="168">
        <f t="shared" si="342"/>
        <v>0</v>
      </c>
      <c r="S4069" s="168">
        <v>0</v>
      </c>
      <c r="T4069" s="169">
        <f t="shared" si="343"/>
        <v>0</v>
      </c>
      <c r="U4069" s="33"/>
      <c r="V4069" s="33"/>
      <c r="W4069" s="33"/>
      <c r="X4069" s="33"/>
      <c r="Y4069" s="33"/>
      <c r="Z4069" s="33"/>
      <c r="AA4069" s="33"/>
      <c r="AB4069" s="33"/>
      <c r="AC4069" s="33"/>
      <c r="AD4069" s="33"/>
      <c r="AE4069" s="33"/>
      <c r="AR4069" s="170" t="s">
        <v>189</v>
      </c>
      <c r="AT4069" s="170" t="s">
        <v>368</v>
      </c>
      <c r="AU4069" s="170" t="s">
        <v>157</v>
      </c>
      <c r="AY4069" s="18" t="s">
        <v>150</v>
      </c>
      <c r="BE4069" s="171">
        <f t="shared" si="344"/>
        <v>0</v>
      </c>
      <c r="BF4069" s="171">
        <f t="shared" si="345"/>
        <v>0</v>
      </c>
      <c r="BG4069" s="171">
        <f t="shared" si="346"/>
        <v>0</v>
      </c>
      <c r="BH4069" s="171">
        <f t="shared" si="347"/>
        <v>0</v>
      </c>
      <c r="BI4069" s="171">
        <f t="shared" si="348"/>
        <v>0</v>
      </c>
      <c r="BJ4069" s="18" t="s">
        <v>157</v>
      </c>
      <c r="BK4069" s="172">
        <f t="shared" si="349"/>
        <v>0</v>
      </c>
      <c r="BL4069" s="18" t="s">
        <v>156</v>
      </c>
      <c r="BM4069" s="170" t="s">
        <v>5118</v>
      </c>
    </row>
    <row r="4070" spans="1:65" s="2" customFormat="1" ht="16.5" customHeight="1">
      <c r="A4070" s="33"/>
      <c r="B4070" s="158"/>
      <c r="C4070" s="205" t="s">
        <v>5119</v>
      </c>
      <c r="D4070" s="205" t="s">
        <v>368</v>
      </c>
      <c r="E4070" s="206" t="s">
        <v>5120</v>
      </c>
      <c r="F4070" s="207" t="s">
        <v>5121</v>
      </c>
      <c r="G4070" s="208" t="s">
        <v>350</v>
      </c>
      <c r="H4070" s="209">
        <v>1870</v>
      </c>
      <c r="I4070" s="210"/>
      <c r="J4070" s="209">
        <f t="shared" si="340"/>
        <v>0</v>
      </c>
      <c r="K4070" s="211"/>
      <c r="L4070" s="212"/>
      <c r="M4070" s="213" t="s">
        <v>1</v>
      </c>
      <c r="N4070" s="214" t="s">
        <v>42</v>
      </c>
      <c r="O4070" s="59"/>
      <c r="P4070" s="168">
        <f t="shared" si="341"/>
        <v>0</v>
      </c>
      <c r="Q4070" s="168">
        <v>0</v>
      </c>
      <c r="R4070" s="168">
        <f t="shared" si="342"/>
        <v>0</v>
      </c>
      <c r="S4070" s="168">
        <v>0</v>
      </c>
      <c r="T4070" s="169">
        <f t="shared" si="343"/>
        <v>0</v>
      </c>
      <c r="U4070" s="33"/>
      <c r="V4070" s="33"/>
      <c r="W4070" s="33"/>
      <c r="X4070" s="33"/>
      <c r="Y4070" s="33"/>
      <c r="Z4070" s="33"/>
      <c r="AA4070" s="33"/>
      <c r="AB4070" s="33"/>
      <c r="AC4070" s="33"/>
      <c r="AD4070" s="33"/>
      <c r="AE4070" s="33"/>
      <c r="AR4070" s="170" t="s">
        <v>189</v>
      </c>
      <c r="AT4070" s="170" t="s">
        <v>368</v>
      </c>
      <c r="AU4070" s="170" t="s">
        <v>157</v>
      </c>
      <c r="AY4070" s="18" t="s">
        <v>150</v>
      </c>
      <c r="BE4070" s="171">
        <f t="shared" si="344"/>
        <v>0</v>
      </c>
      <c r="BF4070" s="171">
        <f t="shared" si="345"/>
        <v>0</v>
      </c>
      <c r="BG4070" s="171">
        <f t="shared" si="346"/>
        <v>0</v>
      </c>
      <c r="BH4070" s="171">
        <f t="shared" si="347"/>
        <v>0</v>
      </c>
      <c r="BI4070" s="171">
        <f t="shared" si="348"/>
        <v>0</v>
      </c>
      <c r="BJ4070" s="18" t="s">
        <v>157</v>
      </c>
      <c r="BK4070" s="172">
        <f t="shared" si="349"/>
        <v>0</v>
      </c>
      <c r="BL4070" s="18" t="s">
        <v>156</v>
      </c>
      <c r="BM4070" s="170" t="s">
        <v>5122</v>
      </c>
    </row>
    <row r="4071" spans="1:65" s="2" customFormat="1" ht="16.5" customHeight="1">
      <c r="A4071" s="33"/>
      <c r="B4071" s="158"/>
      <c r="C4071" s="205" t="s">
        <v>5123</v>
      </c>
      <c r="D4071" s="205" t="s">
        <v>368</v>
      </c>
      <c r="E4071" s="206" t="s">
        <v>5124</v>
      </c>
      <c r="F4071" s="207" t="s">
        <v>5125</v>
      </c>
      <c r="G4071" s="208" t="s">
        <v>350</v>
      </c>
      <c r="H4071" s="209">
        <v>1</v>
      </c>
      <c r="I4071" s="210"/>
      <c r="J4071" s="209">
        <f t="shared" si="340"/>
        <v>0</v>
      </c>
      <c r="K4071" s="211"/>
      <c r="L4071" s="212"/>
      <c r="M4071" s="213" t="s">
        <v>1</v>
      </c>
      <c r="N4071" s="214" t="s">
        <v>42</v>
      </c>
      <c r="O4071" s="59"/>
      <c r="P4071" s="168">
        <f t="shared" si="341"/>
        <v>0</v>
      </c>
      <c r="Q4071" s="168">
        <v>0</v>
      </c>
      <c r="R4071" s="168">
        <f t="shared" si="342"/>
        <v>0</v>
      </c>
      <c r="S4071" s="168">
        <v>0</v>
      </c>
      <c r="T4071" s="169">
        <f t="shared" si="343"/>
        <v>0</v>
      </c>
      <c r="U4071" s="33"/>
      <c r="V4071" s="33"/>
      <c r="W4071" s="33"/>
      <c r="X4071" s="33"/>
      <c r="Y4071" s="33"/>
      <c r="Z4071" s="33"/>
      <c r="AA4071" s="33"/>
      <c r="AB4071" s="33"/>
      <c r="AC4071" s="33"/>
      <c r="AD4071" s="33"/>
      <c r="AE4071" s="33"/>
      <c r="AR4071" s="170" t="s">
        <v>189</v>
      </c>
      <c r="AT4071" s="170" t="s">
        <v>368</v>
      </c>
      <c r="AU4071" s="170" t="s">
        <v>157</v>
      </c>
      <c r="AY4071" s="18" t="s">
        <v>150</v>
      </c>
      <c r="BE4071" s="171">
        <f t="shared" si="344"/>
        <v>0</v>
      </c>
      <c r="BF4071" s="171">
        <f t="shared" si="345"/>
        <v>0</v>
      </c>
      <c r="BG4071" s="171">
        <f t="shared" si="346"/>
        <v>0</v>
      </c>
      <c r="BH4071" s="171">
        <f t="shared" si="347"/>
        <v>0</v>
      </c>
      <c r="BI4071" s="171">
        <f t="shared" si="348"/>
        <v>0</v>
      </c>
      <c r="BJ4071" s="18" t="s">
        <v>157</v>
      </c>
      <c r="BK4071" s="172">
        <f t="shared" si="349"/>
        <v>0</v>
      </c>
      <c r="BL4071" s="18" t="s">
        <v>156</v>
      </c>
      <c r="BM4071" s="170" t="s">
        <v>5126</v>
      </c>
    </row>
    <row r="4072" spans="1:65" s="2" customFormat="1" ht="16.5" customHeight="1">
      <c r="A4072" s="33"/>
      <c r="B4072" s="158"/>
      <c r="C4072" s="205" t="s">
        <v>5127</v>
      </c>
      <c r="D4072" s="205" t="s">
        <v>368</v>
      </c>
      <c r="E4072" s="206" t="s">
        <v>5128</v>
      </c>
      <c r="F4072" s="207" t="s">
        <v>5129</v>
      </c>
      <c r="G4072" s="208" t="s">
        <v>459</v>
      </c>
      <c r="H4072" s="209">
        <v>30</v>
      </c>
      <c r="I4072" s="210"/>
      <c r="J4072" s="209">
        <f t="shared" si="340"/>
        <v>0</v>
      </c>
      <c r="K4072" s="211"/>
      <c r="L4072" s="212"/>
      <c r="M4072" s="213" t="s">
        <v>1</v>
      </c>
      <c r="N4072" s="214" t="s">
        <v>42</v>
      </c>
      <c r="O4072" s="59"/>
      <c r="P4072" s="168">
        <f t="shared" si="341"/>
        <v>0</v>
      </c>
      <c r="Q4072" s="168">
        <v>0</v>
      </c>
      <c r="R4072" s="168">
        <f t="shared" si="342"/>
        <v>0</v>
      </c>
      <c r="S4072" s="168">
        <v>0</v>
      </c>
      <c r="T4072" s="169">
        <f t="shared" si="343"/>
        <v>0</v>
      </c>
      <c r="U4072" s="33"/>
      <c r="V4072" s="33"/>
      <c r="W4072" s="33"/>
      <c r="X4072" s="33"/>
      <c r="Y4072" s="33"/>
      <c r="Z4072" s="33"/>
      <c r="AA4072" s="33"/>
      <c r="AB4072" s="33"/>
      <c r="AC4072" s="33"/>
      <c r="AD4072" s="33"/>
      <c r="AE4072" s="33"/>
      <c r="AR4072" s="170" t="s">
        <v>189</v>
      </c>
      <c r="AT4072" s="170" t="s">
        <v>368</v>
      </c>
      <c r="AU4072" s="170" t="s">
        <v>157</v>
      </c>
      <c r="AY4072" s="18" t="s">
        <v>150</v>
      </c>
      <c r="BE4072" s="171">
        <f t="shared" si="344"/>
        <v>0</v>
      </c>
      <c r="BF4072" s="171">
        <f t="shared" si="345"/>
        <v>0</v>
      </c>
      <c r="BG4072" s="171">
        <f t="shared" si="346"/>
        <v>0</v>
      </c>
      <c r="BH4072" s="171">
        <f t="shared" si="347"/>
        <v>0</v>
      </c>
      <c r="BI4072" s="171">
        <f t="shared" si="348"/>
        <v>0</v>
      </c>
      <c r="BJ4072" s="18" t="s">
        <v>157</v>
      </c>
      <c r="BK4072" s="172">
        <f t="shared" si="349"/>
        <v>0</v>
      </c>
      <c r="BL4072" s="18" t="s">
        <v>156</v>
      </c>
      <c r="BM4072" s="170" t="s">
        <v>5130</v>
      </c>
    </row>
    <row r="4073" spans="1:65" s="2" customFormat="1" ht="16.5" customHeight="1">
      <c r="A4073" s="33"/>
      <c r="B4073" s="158"/>
      <c r="C4073" s="205" t="s">
        <v>5131</v>
      </c>
      <c r="D4073" s="205" t="s">
        <v>368</v>
      </c>
      <c r="E4073" s="206" t="s">
        <v>5132</v>
      </c>
      <c r="F4073" s="207" t="s">
        <v>5133</v>
      </c>
      <c r="G4073" s="208" t="s">
        <v>459</v>
      </c>
      <c r="H4073" s="209">
        <v>1490</v>
      </c>
      <c r="I4073" s="210"/>
      <c r="J4073" s="209">
        <f t="shared" si="340"/>
        <v>0</v>
      </c>
      <c r="K4073" s="211"/>
      <c r="L4073" s="212"/>
      <c r="M4073" s="213" t="s">
        <v>1</v>
      </c>
      <c r="N4073" s="214" t="s">
        <v>42</v>
      </c>
      <c r="O4073" s="59"/>
      <c r="P4073" s="168">
        <f t="shared" si="341"/>
        <v>0</v>
      </c>
      <c r="Q4073" s="168">
        <v>0</v>
      </c>
      <c r="R4073" s="168">
        <f t="shared" si="342"/>
        <v>0</v>
      </c>
      <c r="S4073" s="168">
        <v>0</v>
      </c>
      <c r="T4073" s="169">
        <f t="shared" si="343"/>
        <v>0</v>
      </c>
      <c r="U4073" s="33"/>
      <c r="V4073" s="33"/>
      <c r="W4073" s="33"/>
      <c r="X4073" s="33"/>
      <c r="Y4073" s="33"/>
      <c r="Z4073" s="33"/>
      <c r="AA4073" s="33"/>
      <c r="AB4073" s="33"/>
      <c r="AC4073" s="33"/>
      <c r="AD4073" s="33"/>
      <c r="AE4073" s="33"/>
      <c r="AR4073" s="170" t="s">
        <v>189</v>
      </c>
      <c r="AT4073" s="170" t="s">
        <v>368</v>
      </c>
      <c r="AU4073" s="170" t="s">
        <v>157</v>
      </c>
      <c r="AY4073" s="18" t="s">
        <v>150</v>
      </c>
      <c r="BE4073" s="171">
        <f t="shared" si="344"/>
        <v>0</v>
      </c>
      <c r="BF4073" s="171">
        <f t="shared" si="345"/>
        <v>0</v>
      </c>
      <c r="BG4073" s="171">
        <f t="shared" si="346"/>
        <v>0</v>
      </c>
      <c r="BH4073" s="171">
        <f t="shared" si="347"/>
        <v>0</v>
      </c>
      <c r="BI4073" s="171">
        <f t="shared" si="348"/>
        <v>0</v>
      </c>
      <c r="BJ4073" s="18" t="s">
        <v>157</v>
      </c>
      <c r="BK4073" s="172">
        <f t="shared" si="349"/>
        <v>0</v>
      </c>
      <c r="BL4073" s="18" t="s">
        <v>156</v>
      </c>
      <c r="BM4073" s="170" t="s">
        <v>5134</v>
      </c>
    </row>
    <row r="4074" spans="1:65" s="2" customFormat="1" ht="16.5" customHeight="1">
      <c r="A4074" s="33"/>
      <c r="B4074" s="158"/>
      <c r="C4074" s="205" t="s">
        <v>5135</v>
      </c>
      <c r="D4074" s="205" t="s">
        <v>368</v>
      </c>
      <c r="E4074" s="206" t="s">
        <v>5136</v>
      </c>
      <c r="F4074" s="207" t="s">
        <v>5137</v>
      </c>
      <c r="G4074" s="208" t="s">
        <v>459</v>
      </c>
      <c r="H4074" s="209">
        <v>60</v>
      </c>
      <c r="I4074" s="210"/>
      <c r="J4074" s="209">
        <f t="shared" si="340"/>
        <v>0</v>
      </c>
      <c r="K4074" s="211"/>
      <c r="L4074" s="212"/>
      <c r="M4074" s="213" t="s">
        <v>1</v>
      </c>
      <c r="N4074" s="214" t="s">
        <v>42</v>
      </c>
      <c r="O4074" s="59"/>
      <c r="P4074" s="168">
        <f t="shared" si="341"/>
        <v>0</v>
      </c>
      <c r="Q4074" s="168">
        <v>0</v>
      </c>
      <c r="R4074" s="168">
        <f t="shared" si="342"/>
        <v>0</v>
      </c>
      <c r="S4074" s="168">
        <v>0</v>
      </c>
      <c r="T4074" s="169">
        <f t="shared" si="343"/>
        <v>0</v>
      </c>
      <c r="U4074" s="33"/>
      <c r="V4074" s="33"/>
      <c r="W4074" s="33"/>
      <c r="X4074" s="33"/>
      <c r="Y4074" s="33"/>
      <c r="Z4074" s="33"/>
      <c r="AA4074" s="33"/>
      <c r="AB4074" s="33"/>
      <c r="AC4074" s="33"/>
      <c r="AD4074" s="33"/>
      <c r="AE4074" s="33"/>
      <c r="AR4074" s="170" t="s">
        <v>189</v>
      </c>
      <c r="AT4074" s="170" t="s">
        <v>368</v>
      </c>
      <c r="AU4074" s="170" t="s">
        <v>157</v>
      </c>
      <c r="AY4074" s="18" t="s">
        <v>150</v>
      </c>
      <c r="BE4074" s="171">
        <f t="shared" si="344"/>
        <v>0</v>
      </c>
      <c r="BF4074" s="171">
        <f t="shared" si="345"/>
        <v>0</v>
      </c>
      <c r="BG4074" s="171">
        <f t="shared" si="346"/>
        <v>0</v>
      </c>
      <c r="BH4074" s="171">
        <f t="shared" si="347"/>
        <v>0</v>
      </c>
      <c r="BI4074" s="171">
        <f t="shared" si="348"/>
        <v>0</v>
      </c>
      <c r="BJ4074" s="18" t="s">
        <v>157</v>
      </c>
      <c r="BK4074" s="172">
        <f t="shared" si="349"/>
        <v>0</v>
      </c>
      <c r="BL4074" s="18" t="s">
        <v>156</v>
      </c>
      <c r="BM4074" s="170" t="s">
        <v>5138</v>
      </c>
    </row>
    <row r="4075" spans="1:65" s="2" customFormat="1" ht="16.5" customHeight="1">
      <c r="A4075" s="33"/>
      <c r="B4075" s="158"/>
      <c r="C4075" s="205" t="s">
        <v>5139</v>
      </c>
      <c r="D4075" s="205" t="s">
        <v>368</v>
      </c>
      <c r="E4075" s="206" t="s">
        <v>5140</v>
      </c>
      <c r="F4075" s="207" t="s">
        <v>5141</v>
      </c>
      <c r="G4075" s="208" t="s">
        <v>459</v>
      </c>
      <c r="H4075" s="209">
        <v>780</v>
      </c>
      <c r="I4075" s="210"/>
      <c r="J4075" s="209">
        <f t="shared" si="340"/>
        <v>0</v>
      </c>
      <c r="K4075" s="211"/>
      <c r="L4075" s="212"/>
      <c r="M4075" s="213" t="s">
        <v>1</v>
      </c>
      <c r="N4075" s="214" t="s">
        <v>42</v>
      </c>
      <c r="O4075" s="59"/>
      <c r="P4075" s="168">
        <f t="shared" si="341"/>
        <v>0</v>
      </c>
      <c r="Q4075" s="168">
        <v>0</v>
      </c>
      <c r="R4075" s="168">
        <f t="shared" si="342"/>
        <v>0</v>
      </c>
      <c r="S4075" s="168">
        <v>0</v>
      </c>
      <c r="T4075" s="169">
        <f t="shared" si="343"/>
        <v>0</v>
      </c>
      <c r="U4075" s="33"/>
      <c r="V4075" s="33"/>
      <c r="W4075" s="33"/>
      <c r="X4075" s="33"/>
      <c r="Y4075" s="33"/>
      <c r="Z4075" s="33"/>
      <c r="AA4075" s="33"/>
      <c r="AB4075" s="33"/>
      <c r="AC4075" s="33"/>
      <c r="AD4075" s="33"/>
      <c r="AE4075" s="33"/>
      <c r="AR4075" s="170" t="s">
        <v>189</v>
      </c>
      <c r="AT4075" s="170" t="s">
        <v>368</v>
      </c>
      <c r="AU4075" s="170" t="s">
        <v>157</v>
      </c>
      <c r="AY4075" s="18" t="s">
        <v>150</v>
      </c>
      <c r="BE4075" s="171">
        <f t="shared" si="344"/>
        <v>0</v>
      </c>
      <c r="BF4075" s="171">
        <f t="shared" si="345"/>
        <v>0</v>
      </c>
      <c r="BG4075" s="171">
        <f t="shared" si="346"/>
        <v>0</v>
      </c>
      <c r="BH4075" s="171">
        <f t="shared" si="347"/>
        <v>0</v>
      </c>
      <c r="BI4075" s="171">
        <f t="shared" si="348"/>
        <v>0</v>
      </c>
      <c r="BJ4075" s="18" t="s">
        <v>157</v>
      </c>
      <c r="BK4075" s="172">
        <f t="shared" si="349"/>
        <v>0</v>
      </c>
      <c r="BL4075" s="18" t="s">
        <v>156</v>
      </c>
      <c r="BM4075" s="170" t="s">
        <v>5142</v>
      </c>
    </row>
    <row r="4076" spans="1:65" s="2" customFormat="1" ht="16.5" customHeight="1">
      <c r="A4076" s="33"/>
      <c r="B4076" s="158"/>
      <c r="C4076" s="205" t="s">
        <v>5143</v>
      </c>
      <c r="D4076" s="205" t="s">
        <v>368</v>
      </c>
      <c r="E4076" s="206" t="s">
        <v>5144</v>
      </c>
      <c r="F4076" s="207" t="s">
        <v>5145</v>
      </c>
      <c r="G4076" s="208" t="s">
        <v>459</v>
      </c>
      <c r="H4076" s="209">
        <v>150</v>
      </c>
      <c r="I4076" s="210"/>
      <c r="J4076" s="209">
        <f t="shared" si="340"/>
        <v>0</v>
      </c>
      <c r="K4076" s="211"/>
      <c r="L4076" s="212"/>
      <c r="M4076" s="213" t="s">
        <v>1</v>
      </c>
      <c r="N4076" s="214" t="s">
        <v>42</v>
      </c>
      <c r="O4076" s="59"/>
      <c r="P4076" s="168">
        <f t="shared" si="341"/>
        <v>0</v>
      </c>
      <c r="Q4076" s="168">
        <v>0</v>
      </c>
      <c r="R4076" s="168">
        <f t="shared" si="342"/>
        <v>0</v>
      </c>
      <c r="S4076" s="168">
        <v>0</v>
      </c>
      <c r="T4076" s="169">
        <f t="shared" si="343"/>
        <v>0</v>
      </c>
      <c r="U4076" s="33"/>
      <c r="V4076" s="33"/>
      <c r="W4076" s="33"/>
      <c r="X4076" s="33"/>
      <c r="Y4076" s="33"/>
      <c r="Z4076" s="33"/>
      <c r="AA4076" s="33"/>
      <c r="AB4076" s="33"/>
      <c r="AC4076" s="33"/>
      <c r="AD4076" s="33"/>
      <c r="AE4076" s="33"/>
      <c r="AR4076" s="170" t="s">
        <v>189</v>
      </c>
      <c r="AT4076" s="170" t="s">
        <v>368</v>
      </c>
      <c r="AU4076" s="170" t="s">
        <v>157</v>
      </c>
      <c r="AY4076" s="18" t="s">
        <v>150</v>
      </c>
      <c r="BE4076" s="171">
        <f t="shared" si="344"/>
        <v>0</v>
      </c>
      <c r="BF4076" s="171">
        <f t="shared" si="345"/>
        <v>0</v>
      </c>
      <c r="BG4076" s="171">
        <f t="shared" si="346"/>
        <v>0</v>
      </c>
      <c r="BH4076" s="171">
        <f t="shared" si="347"/>
        <v>0</v>
      </c>
      <c r="BI4076" s="171">
        <f t="shared" si="348"/>
        <v>0</v>
      </c>
      <c r="BJ4076" s="18" t="s">
        <v>157</v>
      </c>
      <c r="BK4076" s="172">
        <f t="shared" si="349"/>
        <v>0</v>
      </c>
      <c r="BL4076" s="18" t="s">
        <v>156</v>
      </c>
      <c r="BM4076" s="170" t="s">
        <v>5146</v>
      </c>
    </row>
    <row r="4077" spans="1:65" s="2" customFormat="1" ht="16.5" customHeight="1">
      <c r="A4077" s="33"/>
      <c r="B4077" s="158"/>
      <c r="C4077" s="205" t="s">
        <v>5147</v>
      </c>
      <c r="D4077" s="205" t="s">
        <v>368</v>
      </c>
      <c r="E4077" s="206" t="s">
        <v>5148</v>
      </c>
      <c r="F4077" s="207" t="s">
        <v>5149</v>
      </c>
      <c r="G4077" s="208" t="s">
        <v>459</v>
      </c>
      <c r="H4077" s="209">
        <v>510</v>
      </c>
      <c r="I4077" s="210"/>
      <c r="J4077" s="209">
        <f t="shared" si="340"/>
        <v>0</v>
      </c>
      <c r="K4077" s="211"/>
      <c r="L4077" s="212"/>
      <c r="M4077" s="213" t="s">
        <v>1</v>
      </c>
      <c r="N4077" s="214" t="s">
        <v>42</v>
      </c>
      <c r="O4077" s="59"/>
      <c r="P4077" s="168">
        <f t="shared" si="341"/>
        <v>0</v>
      </c>
      <c r="Q4077" s="168">
        <v>0</v>
      </c>
      <c r="R4077" s="168">
        <f t="shared" si="342"/>
        <v>0</v>
      </c>
      <c r="S4077" s="168">
        <v>0</v>
      </c>
      <c r="T4077" s="169">
        <f t="shared" si="343"/>
        <v>0</v>
      </c>
      <c r="U4077" s="33"/>
      <c r="V4077" s="33"/>
      <c r="W4077" s="33"/>
      <c r="X4077" s="33"/>
      <c r="Y4077" s="33"/>
      <c r="Z4077" s="33"/>
      <c r="AA4077" s="33"/>
      <c r="AB4077" s="33"/>
      <c r="AC4077" s="33"/>
      <c r="AD4077" s="33"/>
      <c r="AE4077" s="33"/>
      <c r="AR4077" s="170" t="s">
        <v>189</v>
      </c>
      <c r="AT4077" s="170" t="s">
        <v>368</v>
      </c>
      <c r="AU4077" s="170" t="s">
        <v>157</v>
      </c>
      <c r="AY4077" s="18" t="s">
        <v>150</v>
      </c>
      <c r="BE4077" s="171">
        <f t="shared" si="344"/>
        <v>0</v>
      </c>
      <c r="BF4077" s="171">
        <f t="shared" si="345"/>
        <v>0</v>
      </c>
      <c r="BG4077" s="171">
        <f t="shared" si="346"/>
        <v>0</v>
      </c>
      <c r="BH4077" s="171">
        <f t="shared" si="347"/>
        <v>0</v>
      </c>
      <c r="BI4077" s="171">
        <f t="shared" si="348"/>
        <v>0</v>
      </c>
      <c r="BJ4077" s="18" t="s">
        <v>157</v>
      </c>
      <c r="BK4077" s="172">
        <f t="shared" si="349"/>
        <v>0</v>
      </c>
      <c r="BL4077" s="18" t="s">
        <v>156</v>
      </c>
      <c r="BM4077" s="170" t="s">
        <v>5150</v>
      </c>
    </row>
    <row r="4078" spans="1:65" s="2" customFormat="1" ht="16.5" customHeight="1">
      <c r="A4078" s="33"/>
      <c r="B4078" s="158"/>
      <c r="C4078" s="205" t="s">
        <v>5151</v>
      </c>
      <c r="D4078" s="205" t="s">
        <v>368</v>
      </c>
      <c r="E4078" s="206" t="s">
        <v>5152</v>
      </c>
      <c r="F4078" s="207" t="s">
        <v>5153</v>
      </c>
      <c r="G4078" s="208" t="s">
        <v>459</v>
      </c>
      <c r="H4078" s="209">
        <v>560</v>
      </c>
      <c r="I4078" s="210"/>
      <c r="J4078" s="209">
        <f t="shared" si="340"/>
        <v>0</v>
      </c>
      <c r="K4078" s="211"/>
      <c r="L4078" s="212"/>
      <c r="M4078" s="213" t="s">
        <v>1</v>
      </c>
      <c r="N4078" s="214" t="s">
        <v>42</v>
      </c>
      <c r="O4078" s="59"/>
      <c r="P4078" s="168">
        <f t="shared" si="341"/>
        <v>0</v>
      </c>
      <c r="Q4078" s="168">
        <v>0</v>
      </c>
      <c r="R4078" s="168">
        <f t="shared" si="342"/>
        <v>0</v>
      </c>
      <c r="S4078" s="168">
        <v>0</v>
      </c>
      <c r="T4078" s="169">
        <f t="shared" si="343"/>
        <v>0</v>
      </c>
      <c r="U4078" s="33"/>
      <c r="V4078" s="33"/>
      <c r="W4078" s="33"/>
      <c r="X4078" s="33"/>
      <c r="Y4078" s="33"/>
      <c r="Z4078" s="33"/>
      <c r="AA4078" s="33"/>
      <c r="AB4078" s="33"/>
      <c r="AC4078" s="33"/>
      <c r="AD4078" s="33"/>
      <c r="AE4078" s="33"/>
      <c r="AR4078" s="170" t="s">
        <v>189</v>
      </c>
      <c r="AT4078" s="170" t="s">
        <v>368</v>
      </c>
      <c r="AU4078" s="170" t="s">
        <v>157</v>
      </c>
      <c r="AY4078" s="18" t="s">
        <v>150</v>
      </c>
      <c r="BE4078" s="171">
        <f t="shared" si="344"/>
        <v>0</v>
      </c>
      <c r="BF4078" s="171">
        <f t="shared" si="345"/>
        <v>0</v>
      </c>
      <c r="BG4078" s="171">
        <f t="shared" si="346"/>
        <v>0</v>
      </c>
      <c r="BH4078" s="171">
        <f t="shared" si="347"/>
        <v>0</v>
      </c>
      <c r="BI4078" s="171">
        <f t="shared" si="348"/>
        <v>0</v>
      </c>
      <c r="BJ4078" s="18" t="s">
        <v>157</v>
      </c>
      <c r="BK4078" s="172">
        <f t="shared" si="349"/>
        <v>0</v>
      </c>
      <c r="BL4078" s="18" t="s">
        <v>156</v>
      </c>
      <c r="BM4078" s="170" t="s">
        <v>5154</v>
      </c>
    </row>
    <row r="4079" spans="1:65" s="2" customFormat="1" ht="16.5" customHeight="1">
      <c r="A4079" s="33"/>
      <c r="B4079" s="158"/>
      <c r="C4079" s="205" t="s">
        <v>5155</v>
      </c>
      <c r="D4079" s="205" t="s">
        <v>368</v>
      </c>
      <c r="E4079" s="206" t="s">
        <v>5156</v>
      </c>
      <c r="F4079" s="207" t="s">
        <v>4968</v>
      </c>
      <c r="G4079" s="208" t="s">
        <v>459</v>
      </c>
      <c r="H4079" s="209">
        <v>580</v>
      </c>
      <c r="I4079" s="210"/>
      <c r="J4079" s="209">
        <f t="shared" si="340"/>
        <v>0</v>
      </c>
      <c r="K4079" s="211"/>
      <c r="L4079" s="212"/>
      <c r="M4079" s="213" t="s">
        <v>1</v>
      </c>
      <c r="N4079" s="214" t="s">
        <v>42</v>
      </c>
      <c r="O4079" s="59"/>
      <c r="P4079" s="168">
        <f t="shared" si="341"/>
        <v>0</v>
      </c>
      <c r="Q4079" s="168">
        <v>0</v>
      </c>
      <c r="R4079" s="168">
        <f t="shared" si="342"/>
        <v>0</v>
      </c>
      <c r="S4079" s="168">
        <v>0</v>
      </c>
      <c r="T4079" s="169">
        <f t="shared" si="343"/>
        <v>0</v>
      </c>
      <c r="U4079" s="33"/>
      <c r="V4079" s="33"/>
      <c r="W4079" s="33"/>
      <c r="X4079" s="33"/>
      <c r="Y4079" s="33"/>
      <c r="Z4079" s="33"/>
      <c r="AA4079" s="33"/>
      <c r="AB4079" s="33"/>
      <c r="AC4079" s="33"/>
      <c r="AD4079" s="33"/>
      <c r="AE4079" s="33"/>
      <c r="AR4079" s="170" t="s">
        <v>189</v>
      </c>
      <c r="AT4079" s="170" t="s">
        <v>368</v>
      </c>
      <c r="AU4079" s="170" t="s">
        <v>157</v>
      </c>
      <c r="AY4079" s="18" t="s">
        <v>150</v>
      </c>
      <c r="BE4079" s="171">
        <f t="shared" si="344"/>
        <v>0</v>
      </c>
      <c r="BF4079" s="171">
        <f t="shared" si="345"/>
        <v>0</v>
      </c>
      <c r="BG4079" s="171">
        <f t="shared" si="346"/>
        <v>0</v>
      </c>
      <c r="BH4079" s="171">
        <f t="shared" si="347"/>
        <v>0</v>
      </c>
      <c r="BI4079" s="171">
        <f t="shared" si="348"/>
        <v>0</v>
      </c>
      <c r="BJ4079" s="18" t="s">
        <v>157</v>
      </c>
      <c r="BK4079" s="172">
        <f t="shared" si="349"/>
        <v>0</v>
      </c>
      <c r="BL4079" s="18" t="s">
        <v>156</v>
      </c>
      <c r="BM4079" s="170" t="s">
        <v>5157</v>
      </c>
    </row>
    <row r="4080" spans="1:65" s="2" customFormat="1" ht="16.5" customHeight="1">
      <c r="A4080" s="33"/>
      <c r="B4080" s="158"/>
      <c r="C4080" s="205" t="s">
        <v>5158</v>
      </c>
      <c r="D4080" s="205" t="s">
        <v>368</v>
      </c>
      <c r="E4080" s="206" t="s">
        <v>5159</v>
      </c>
      <c r="F4080" s="207" t="s">
        <v>4964</v>
      </c>
      <c r="G4080" s="208" t="s">
        <v>459</v>
      </c>
      <c r="H4080" s="209">
        <v>3650</v>
      </c>
      <c r="I4080" s="210"/>
      <c r="J4080" s="209">
        <f t="shared" si="340"/>
        <v>0</v>
      </c>
      <c r="K4080" s="211"/>
      <c r="L4080" s="212"/>
      <c r="M4080" s="213" t="s">
        <v>1</v>
      </c>
      <c r="N4080" s="214" t="s">
        <v>42</v>
      </c>
      <c r="O4080" s="59"/>
      <c r="P4080" s="168">
        <f t="shared" si="341"/>
        <v>0</v>
      </c>
      <c r="Q4080" s="168">
        <v>0</v>
      </c>
      <c r="R4080" s="168">
        <f t="shared" si="342"/>
        <v>0</v>
      </c>
      <c r="S4080" s="168">
        <v>0</v>
      </c>
      <c r="T4080" s="169">
        <f t="shared" si="343"/>
        <v>0</v>
      </c>
      <c r="U4080" s="33"/>
      <c r="V4080" s="33"/>
      <c r="W4080" s="33"/>
      <c r="X4080" s="33"/>
      <c r="Y4080" s="33"/>
      <c r="Z4080" s="33"/>
      <c r="AA4080" s="33"/>
      <c r="AB4080" s="33"/>
      <c r="AC4080" s="33"/>
      <c r="AD4080" s="33"/>
      <c r="AE4080" s="33"/>
      <c r="AR4080" s="170" t="s">
        <v>189</v>
      </c>
      <c r="AT4080" s="170" t="s">
        <v>368</v>
      </c>
      <c r="AU4080" s="170" t="s">
        <v>157</v>
      </c>
      <c r="AY4080" s="18" t="s">
        <v>150</v>
      </c>
      <c r="BE4080" s="171">
        <f t="shared" si="344"/>
        <v>0</v>
      </c>
      <c r="BF4080" s="171">
        <f t="shared" si="345"/>
        <v>0</v>
      </c>
      <c r="BG4080" s="171">
        <f t="shared" si="346"/>
        <v>0</v>
      </c>
      <c r="BH4080" s="171">
        <f t="shared" si="347"/>
        <v>0</v>
      </c>
      <c r="BI4080" s="171">
        <f t="shared" si="348"/>
        <v>0</v>
      </c>
      <c r="BJ4080" s="18" t="s">
        <v>157</v>
      </c>
      <c r="BK4080" s="172">
        <f t="shared" si="349"/>
        <v>0</v>
      </c>
      <c r="BL4080" s="18" t="s">
        <v>156</v>
      </c>
      <c r="BM4080" s="170" t="s">
        <v>5160</v>
      </c>
    </row>
    <row r="4081" spans="1:65" s="2" customFormat="1" ht="16.5" customHeight="1">
      <c r="A4081" s="33"/>
      <c r="B4081" s="158"/>
      <c r="C4081" s="205" t="s">
        <v>5161</v>
      </c>
      <c r="D4081" s="205" t="s">
        <v>368</v>
      </c>
      <c r="E4081" s="206" t="s">
        <v>5162</v>
      </c>
      <c r="F4081" s="207" t="s">
        <v>4996</v>
      </c>
      <c r="G4081" s="208" t="s">
        <v>459</v>
      </c>
      <c r="H4081" s="209">
        <v>25</v>
      </c>
      <c r="I4081" s="210"/>
      <c r="J4081" s="209">
        <f t="shared" si="340"/>
        <v>0</v>
      </c>
      <c r="K4081" s="211"/>
      <c r="L4081" s="212"/>
      <c r="M4081" s="213" t="s">
        <v>1</v>
      </c>
      <c r="N4081" s="214" t="s">
        <v>42</v>
      </c>
      <c r="O4081" s="59"/>
      <c r="P4081" s="168">
        <f t="shared" si="341"/>
        <v>0</v>
      </c>
      <c r="Q4081" s="168">
        <v>0</v>
      </c>
      <c r="R4081" s="168">
        <f t="shared" si="342"/>
        <v>0</v>
      </c>
      <c r="S4081" s="168">
        <v>0</v>
      </c>
      <c r="T4081" s="169">
        <f t="shared" si="343"/>
        <v>0</v>
      </c>
      <c r="U4081" s="33"/>
      <c r="V4081" s="33"/>
      <c r="W4081" s="33"/>
      <c r="X4081" s="33"/>
      <c r="Y4081" s="33"/>
      <c r="Z4081" s="33"/>
      <c r="AA4081" s="33"/>
      <c r="AB4081" s="33"/>
      <c r="AC4081" s="33"/>
      <c r="AD4081" s="33"/>
      <c r="AE4081" s="33"/>
      <c r="AR4081" s="170" t="s">
        <v>189</v>
      </c>
      <c r="AT4081" s="170" t="s">
        <v>368</v>
      </c>
      <c r="AU4081" s="170" t="s">
        <v>157</v>
      </c>
      <c r="AY4081" s="18" t="s">
        <v>150</v>
      </c>
      <c r="BE4081" s="171">
        <f t="shared" si="344"/>
        <v>0</v>
      </c>
      <c r="BF4081" s="171">
        <f t="shared" si="345"/>
        <v>0</v>
      </c>
      <c r="BG4081" s="171">
        <f t="shared" si="346"/>
        <v>0</v>
      </c>
      <c r="BH4081" s="171">
        <f t="shared" si="347"/>
        <v>0</v>
      </c>
      <c r="BI4081" s="171">
        <f t="shared" si="348"/>
        <v>0</v>
      </c>
      <c r="BJ4081" s="18" t="s">
        <v>157</v>
      </c>
      <c r="BK4081" s="172">
        <f t="shared" si="349"/>
        <v>0</v>
      </c>
      <c r="BL4081" s="18" t="s">
        <v>156</v>
      </c>
      <c r="BM4081" s="170" t="s">
        <v>5163</v>
      </c>
    </row>
    <row r="4082" spans="1:65" s="2" customFormat="1" ht="16.5" customHeight="1">
      <c r="A4082" s="33"/>
      <c r="B4082" s="158"/>
      <c r="C4082" s="205" t="s">
        <v>5164</v>
      </c>
      <c r="D4082" s="205" t="s">
        <v>368</v>
      </c>
      <c r="E4082" s="206" t="s">
        <v>5165</v>
      </c>
      <c r="F4082" s="207" t="s">
        <v>5166</v>
      </c>
      <c r="G4082" s="208" t="s">
        <v>459</v>
      </c>
      <c r="H4082" s="209">
        <v>20</v>
      </c>
      <c r="I4082" s="210"/>
      <c r="J4082" s="209">
        <f t="shared" si="340"/>
        <v>0</v>
      </c>
      <c r="K4082" s="211"/>
      <c r="L4082" s="212"/>
      <c r="M4082" s="213" t="s">
        <v>1</v>
      </c>
      <c r="N4082" s="214" t="s">
        <v>42</v>
      </c>
      <c r="O4082" s="59"/>
      <c r="P4082" s="168">
        <f t="shared" si="341"/>
        <v>0</v>
      </c>
      <c r="Q4082" s="168">
        <v>0</v>
      </c>
      <c r="R4082" s="168">
        <f t="shared" si="342"/>
        <v>0</v>
      </c>
      <c r="S4082" s="168">
        <v>0</v>
      </c>
      <c r="T4082" s="169">
        <f t="shared" si="343"/>
        <v>0</v>
      </c>
      <c r="U4082" s="33"/>
      <c r="V4082" s="33"/>
      <c r="W4082" s="33"/>
      <c r="X4082" s="33"/>
      <c r="Y4082" s="33"/>
      <c r="Z4082" s="33"/>
      <c r="AA4082" s="33"/>
      <c r="AB4082" s="33"/>
      <c r="AC4082" s="33"/>
      <c r="AD4082" s="33"/>
      <c r="AE4082" s="33"/>
      <c r="AR4082" s="170" t="s">
        <v>189</v>
      </c>
      <c r="AT4082" s="170" t="s">
        <v>368</v>
      </c>
      <c r="AU4082" s="170" t="s">
        <v>157</v>
      </c>
      <c r="AY4082" s="18" t="s">
        <v>150</v>
      </c>
      <c r="BE4082" s="171">
        <f t="shared" si="344"/>
        <v>0</v>
      </c>
      <c r="BF4082" s="171">
        <f t="shared" si="345"/>
        <v>0</v>
      </c>
      <c r="BG4082" s="171">
        <f t="shared" si="346"/>
        <v>0</v>
      </c>
      <c r="BH4082" s="171">
        <f t="shared" si="347"/>
        <v>0</v>
      </c>
      <c r="BI4082" s="171">
        <f t="shared" si="348"/>
        <v>0</v>
      </c>
      <c r="BJ4082" s="18" t="s">
        <v>157</v>
      </c>
      <c r="BK4082" s="172">
        <f t="shared" si="349"/>
        <v>0</v>
      </c>
      <c r="BL4082" s="18" t="s">
        <v>156</v>
      </c>
      <c r="BM4082" s="170" t="s">
        <v>5167</v>
      </c>
    </row>
    <row r="4083" spans="1:65" s="2" customFormat="1" ht="16.5" customHeight="1">
      <c r="A4083" s="33"/>
      <c r="B4083" s="158"/>
      <c r="C4083" s="205" t="s">
        <v>5168</v>
      </c>
      <c r="D4083" s="205" t="s">
        <v>368</v>
      </c>
      <c r="E4083" s="206" t="s">
        <v>5169</v>
      </c>
      <c r="F4083" s="207" t="s">
        <v>5170</v>
      </c>
      <c r="G4083" s="208" t="s">
        <v>459</v>
      </c>
      <c r="H4083" s="209">
        <v>70</v>
      </c>
      <c r="I4083" s="210"/>
      <c r="J4083" s="209">
        <f t="shared" si="340"/>
        <v>0</v>
      </c>
      <c r="K4083" s="211"/>
      <c r="L4083" s="212"/>
      <c r="M4083" s="213" t="s">
        <v>1</v>
      </c>
      <c r="N4083" s="214" t="s">
        <v>42</v>
      </c>
      <c r="O4083" s="59"/>
      <c r="P4083" s="168">
        <f t="shared" si="341"/>
        <v>0</v>
      </c>
      <c r="Q4083" s="168">
        <v>0</v>
      </c>
      <c r="R4083" s="168">
        <f t="shared" si="342"/>
        <v>0</v>
      </c>
      <c r="S4083" s="168">
        <v>0</v>
      </c>
      <c r="T4083" s="169">
        <f t="shared" si="343"/>
        <v>0</v>
      </c>
      <c r="U4083" s="33"/>
      <c r="V4083" s="33"/>
      <c r="W4083" s="33"/>
      <c r="X4083" s="33"/>
      <c r="Y4083" s="33"/>
      <c r="Z4083" s="33"/>
      <c r="AA4083" s="33"/>
      <c r="AB4083" s="33"/>
      <c r="AC4083" s="33"/>
      <c r="AD4083" s="33"/>
      <c r="AE4083" s="33"/>
      <c r="AR4083" s="170" t="s">
        <v>189</v>
      </c>
      <c r="AT4083" s="170" t="s">
        <v>368</v>
      </c>
      <c r="AU4083" s="170" t="s">
        <v>157</v>
      </c>
      <c r="AY4083" s="18" t="s">
        <v>150</v>
      </c>
      <c r="BE4083" s="171">
        <f t="shared" si="344"/>
        <v>0</v>
      </c>
      <c r="BF4083" s="171">
        <f t="shared" si="345"/>
        <v>0</v>
      </c>
      <c r="BG4083" s="171">
        <f t="shared" si="346"/>
        <v>0</v>
      </c>
      <c r="BH4083" s="171">
        <f t="shared" si="347"/>
        <v>0</v>
      </c>
      <c r="BI4083" s="171">
        <f t="shared" si="348"/>
        <v>0</v>
      </c>
      <c r="BJ4083" s="18" t="s">
        <v>157</v>
      </c>
      <c r="BK4083" s="172">
        <f t="shared" si="349"/>
        <v>0</v>
      </c>
      <c r="BL4083" s="18" t="s">
        <v>156</v>
      </c>
      <c r="BM4083" s="170" t="s">
        <v>5171</v>
      </c>
    </row>
    <row r="4084" spans="1:65" s="2" customFormat="1" ht="16.5" customHeight="1">
      <c r="A4084" s="33"/>
      <c r="B4084" s="158"/>
      <c r="C4084" s="205" t="s">
        <v>5172</v>
      </c>
      <c r="D4084" s="205" t="s">
        <v>368</v>
      </c>
      <c r="E4084" s="206" t="s">
        <v>5173</v>
      </c>
      <c r="F4084" s="207" t="s">
        <v>5174</v>
      </c>
      <c r="G4084" s="208" t="s">
        <v>459</v>
      </c>
      <c r="H4084" s="209">
        <v>30</v>
      </c>
      <c r="I4084" s="210"/>
      <c r="J4084" s="209">
        <f t="shared" si="340"/>
        <v>0</v>
      </c>
      <c r="K4084" s="211"/>
      <c r="L4084" s="212"/>
      <c r="M4084" s="213" t="s">
        <v>1</v>
      </c>
      <c r="N4084" s="214" t="s">
        <v>42</v>
      </c>
      <c r="O4084" s="59"/>
      <c r="P4084" s="168">
        <f t="shared" si="341"/>
        <v>0</v>
      </c>
      <c r="Q4084" s="168">
        <v>0</v>
      </c>
      <c r="R4084" s="168">
        <f t="shared" si="342"/>
        <v>0</v>
      </c>
      <c r="S4084" s="168">
        <v>0</v>
      </c>
      <c r="T4084" s="169">
        <f t="shared" si="343"/>
        <v>0</v>
      </c>
      <c r="U4084" s="33"/>
      <c r="V4084" s="33"/>
      <c r="W4084" s="33"/>
      <c r="X4084" s="33"/>
      <c r="Y4084" s="33"/>
      <c r="Z4084" s="33"/>
      <c r="AA4084" s="33"/>
      <c r="AB4084" s="33"/>
      <c r="AC4084" s="33"/>
      <c r="AD4084" s="33"/>
      <c r="AE4084" s="33"/>
      <c r="AR4084" s="170" t="s">
        <v>189</v>
      </c>
      <c r="AT4084" s="170" t="s">
        <v>368</v>
      </c>
      <c r="AU4084" s="170" t="s">
        <v>157</v>
      </c>
      <c r="AY4084" s="18" t="s">
        <v>150</v>
      </c>
      <c r="BE4084" s="171">
        <f t="shared" si="344"/>
        <v>0</v>
      </c>
      <c r="BF4084" s="171">
        <f t="shared" si="345"/>
        <v>0</v>
      </c>
      <c r="BG4084" s="171">
        <f t="shared" si="346"/>
        <v>0</v>
      </c>
      <c r="BH4084" s="171">
        <f t="shared" si="347"/>
        <v>0</v>
      </c>
      <c r="BI4084" s="171">
        <f t="shared" si="348"/>
        <v>0</v>
      </c>
      <c r="BJ4084" s="18" t="s">
        <v>157</v>
      </c>
      <c r="BK4084" s="172">
        <f t="shared" si="349"/>
        <v>0</v>
      </c>
      <c r="BL4084" s="18" t="s">
        <v>156</v>
      </c>
      <c r="BM4084" s="170" t="s">
        <v>5175</v>
      </c>
    </row>
    <row r="4085" spans="1:65" s="2" customFormat="1" ht="16.5" customHeight="1">
      <c r="A4085" s="33"/>
      <c r="B4085" s="158"/>
      <c r="C4085" s="205" t="s">
        <v>5176</v>
      </c>
      <c r="D4085" s="205" t="s">
        <v>368</v>
      </c>
      <c r="E4085" s="206" t="s">
        <v>5177</v>
      </c>
      <c r="F4085" s="207" t="s">
        <v>5178</v>
      </c>
      <c r="G4085" s="208" t="s">
        <v>459</v>
      </c>
      <c r="H4085" s="209">
        <v>4600</v>
      </c>
      <c r="I4085" s="210"/>
      <c r="J4085" s="209">
        <f t="shared" si="340"/>
        <v>0</v>
      </c>
      <c r="K4085" s="211"/>
      <c r="L4085" s="212"/>
      <c r="M4085" s="213" t="s">
        <v>1</v>
      </c>
      <c r="N4085" s="214" t="s">
        <v>42</v>
      </c>
      <c r="O4085" s="59"/>
      <c r="P4085" s="168">
        <f t="shared" si="341"/>
        <v>0</v>
      </c>
      <c r="Q4085" s="168">
        <v>0</v>
      </c>
      <c r="R4085" s="168">
        <f t="shared" si="342"/>
        <v>0</v>
      </c>
      <c r="S4085" s="168">
        <v>0</v>
      </c>
      <c r="T4085" s="169">
        <f t="shared" si="343"/>
        <v>0</v>
      </c>
      <c r="U4085" s="33"/>
      <c r="V4085" s="33"/>
      <c r="W4085" s="33"/>
      <c r="X4085" s="33"/>
      <c r="Y4085" s="33"/>
      <c r="Z4085" s="33"/>
      <c r="AA4085" s="33"/>
      <c r="AB4085" s="33"/>
      <c r="AC4085" s="33"/>
      <c r="AD4085" s="33"/>
      <c r="AE4085" s="33"/>
      <c r="AR4085" s="170" t="s">
        <v>189</v>
      </c>
      <c r="AT4085" s="170" t="s">
        <v>368</v>
      </c>
      <c r="AU4085" s="170" t="s">
        <v>157</v>
      </c>
      <c r="AY4085" s="18" t="s">
        <v>150</v>
      </c>
      <c r="BE4085" s="171">
        <f t="shared" si="344"/>
        <v>0</v>
      </c>
      <c r="BF4085" s="171">
        <f t="shared" si="345"/>
        <v>0</v>
      </c>
      <c r="BG4085" s="171">
        <f t="shared" si="346"/>
        <v>0</v>
      </c>
      <c r="BH4085" s="171">
        <f t="shared" si="347"/>
        <v>0</v>
      </c>
      <c r="BI4085" s="171">
        <f t="shared" si="348"/>
        <v>0</v>
      </c>
      <c r="BJ4085" s="18" t="s">
        <v>157</v>
      </c>
      <c r="BK4085" s="172">
        <f t="shared" si="349"/>
        <v>0</v>
      </c>
      <c r="BL4085" s="18" t="s">
        <v>156</v>
      </c>
      <c r="BM4085" s="170" t="s">
        <v>5179</v>
      </c>
    </row>
    <row r="4086" spans="1:65" s="2" customFormat="1" ht="16.5" customHeight="1">
      <c r="A4086" s="33"/>
      <c r="B4086" s="158"/>
      <c r="C4086" s="205" t="s">
        <v>5180</v>
      </c>
      <c r="D4086" s="205" t="s">
        <v>368</v>
      </c>
      <c r="E4086" s="206" t="s">
        <v>5181</v>
      </c>
      <c r="F4086" s="207" t="s">
        <v>5182</v>
      </c>
      <c r="G4086" s="208" t="s">
        <v>459</v>
      </c>
      <c r="H4086" s="209">
        <v>160</v>
      </c>
      <c r="I4086" s="210"/>
      <c r="J4086" s="209">
        <f t="shared" si="340"/>
        <v>0</v>
      </c>
      <c r="K4086" s="211"/>
      <c r="L4086" s="212"/>
      <c r="M4086" s="213" t="s">
        <v>1</v>
      </c>
      <c r="N4086" s="214" t="s">
        <v>42</v>
      </c>
      <c r="O4086" s="59"/>
      <c r="P4086" s="168">
        <f t="shared" si="341"/>
        <v>0</v>
      </c>
      <c r="Q4086" s="168">
        <v>0</v>
      </c>
      <c r="R4086" s="168">
        <f t="shared" si="342"/>
        <v>0</v>
      </c>
      <c r="S4086" s="168">
        <v>0</v>
      </c>
      <c r="T4086" s="169">
        <f t="shared" si="343"/>
        <v>0</v>
      </c>
      <c r="U4086" s="33"/>
      <c r="V4086" s="33"/>
      <c r="W4086" s="33"/>
      <c r="X4086" s="33"/>
      <c r="Y4086" s="33"/>
      <c r="Z4086" s="33"/>
      <c r="AA4086" s="33"/>
      <c r="AB4086" s="33"/>
      <c r="AC4086" s="33"/>
      <c r="AD4086" s="33"/>
      <c r="AE4086" s="33"/>
      <c r="AR4086" s="170" t="s">
        <v>189</v>
      </c>
      <c r="AT4086" s="170" t="s">
        <v>368</v>
      </c>
      <c r="AU4086" s="170" t="s">
        <v>157</v>
      </c>
      <c r="AY4086" s="18" t="s">
        <v>150</v>
      </c>
      <c r="BE4086" s="171">
        <f t="shared" si="344"/>
        <v>0</v>
      </c>
      <c r="BF4086" s="171">
        <f t="shared" si="345"/>
        <v>0</v>
      </c>
      <c r="BG4086" s="171">
        <f t="shared" si="346"/>
        <v>0</v>
      </c>
      <c r="BH4086" s="171">
        <f t="shared" si="347"/>
        <v>0</v>
      </c>
      <c r="BI4086" s="171">
        <f t="shared" si="348"/>
        <v>0</v>
      </c>
      <c r="BJ4086" s="18" t="s">
        <v>157</v>
      </c>
      <c r="BK4086" s="172">
        <f t="shared" si="349"/>
        <v>0</v>
      </c>
      <c r="BL4086" s="18" t="s">
        <v>156</v>
      </c>
      <c r="BM4086" s="170" t="s">
        <v>5183</v>
      </c>
    </row>
    <row r="4087" spans="1:65" s="2" customFormat="1" ht="16.5" customHeight="1">
      <c r="A4087" s="33"/>
      <c r="B4087" s="158"/>
      <c r="C4087" s="205" t="s">
        <v>5184</v>
      </c>
      <c r="D4087" s="205" t="s">
        <v>368</v>
      </c>
      <c r="E4087" s="206" t="s">
        <v>5185</v>
      </c>
      <c r="F4087" s="207" t="s">
        <v>4972</v>
      </c>
      <c r="G4087" s="208" t="s">
        <v>459</v>
      </c>
      <c r="H4087" s="209">
        <v>40</v>
      </c>
      <c r="I4087" s="210"/>
      <c r="J4087" s="209">
        <f t="shared" si="340"/>
        <v>0</v>
      </c>
      <c r="K4087" s="211"/>
      <c r="L4087" s="212"/>
      <c r="M4087" s="213" t="s">
        <v>1</v>
      </c>
      <c r="N4087" s="214" t="s">
        <v>42</v>
      </c>
      <c r="O4087" s="59"/>
      <c r="P4087" s="168">
        <f t="shared" si="341"/>
        <v>0</v>
      </c>
      <c r="Q4087" s="168">
        <v>0</v>
      </c>
      <c r="R4087" s="168">
        <f t="shared" si="342"/>
        <v>0</v>
      </c>
      <c r="S4087" s="168">
        <v>0</v>
      </c>
      <c r="T4087" s="169">
        <f t="shared" si="343"/>
        <v>0</v>
      </c>
      <c r="U4087" s="33"/>
      <c r="V4087" s="33"/>
      <c r="W4087" s="33"/>
      <c r="X4087" s="33"/>
      <c r="Y4087" s="33"/>
      <c r="Z4087" s="33"/>
      <c r="AA4087" s="33"/>
      <c r="AB4087" s="33"/>
      <c r="AC4087" s="33"/>
      <c r="AD4087" s="33"/>
      <c r="AE4087" s="33"/>
      <c r="AR4087" s="170" t="s">
        <v>189</v>
      </c>
      <c r="AT4087" s="170" t="s">
        <v>368</v>
      </c>
      <c r="AU4087" s="170" t="s">
        <v>157</v>
      </c>
      <c r="AY4087" s="18" t="s">
        <v>150</v>
      </c>
      <c r="BE4087" s="171">
        <f t="shared" si="344"/>
        <v>0</v>
      </c>
      <c r="BF4087" s="171">
        <f t="shared" si="345"/>
        <v>0</v>
      </c>
      <c r="BG4087" s="171">
        <f t="shared" si="346"/>
        <v>0</v>
      </c>
      <c r="BH4087" s="171">
        <f t="shared" si="347"/>
        <v>0</v>
      </c>
      <c r="BI4087" s="171">
        <f t="shared" si="348"/>
        <v>0</v>
      </c>
      <c r="BJ4087" s="18" t="s">
        <v>157</v>
      </c>
      <c r="BK4087" s="172">
        <f t="shared" si="349"/>
        <v>0</v>
      </c>
      <c r="BL4087" s="18" t="s">
        <v>156</v>
      </c>
      <c r="BM4087" s="170" t="s">
        <v>5186</v>
      </c>
    </row>
    <row r="4088" spans="1:65" s="2" customFormat="1" ht="16.5" customHeight="1">
      <c r="A4088" s="33"/>
      <c r="B4088" s="158"/>
      <c r="C4088" s="205" t="s">
        <v>5187</v>
      </c>
      <c r="D4088" s="205" t="s">
        <v>368</v>
      </c>
      <c r="E4088" s="206" t="s">
        <v>5188</v>
      </c>
      <c r="F4088" s="207" t="s">
        <v>5189</v>
      </c>
      <c r="G4088" s="208" t="s">
        <v>459</v>
      </c>
      <c r="H4088" s="209">
        <v>140</v>
      </c>
      <c r="I4088" s="210"/>
      <c r="J4088" s="209">
        <f t="shared" si="340"/>
        <v>0</v>
      </c>
      <c r="K4088" s="211"/>
      <c r="L4088" s="212"/>
      <c r="M4088" s="213" t="s">
        <v>1</v>
      </c>
      <c r="N4088" s="214" t="s">
        <v>42</v>
      </c>
      <c r="O4088" s="59"/>
      <c r="P4088" s="168">
        <f t="shared" si="341"/>
        <v>0</v>
      </c>
      <c r="Q4088" s="168">
        <v>0</v>
      </c>
      <c r="R4088" s="168">
        <f t="shared" si="342"/>
        <v>0</v>
      </c>
      <c r="S4088" s="168">
        <v>0</v>
      </c>
      <c r="T4088" s="169">
        <f t="shared" si="343"/>
        <v>0</v>
      </c>
      <c r="U4088" s="33"/>
      <c r="V4088" s="33"/>
      <c r="W4088" s="33"/>
      <c r="X4088" s="33"/>
      <c r="Y4088" s="33"/>
      <c r="Z4088" s="33"/>
      <c r="AA4088" s="33"/>
      <c r="AB4088" s="33"/>
      <c r="AC4088" s="33"/>
      <c r="AD4088" s="33"/>
      <c r="AE4088" s="33"/>
      <c r="AR4088" s="170" t="s">
        <v>189</v>
      </c>
      <c r="AT4088" s="170" t="s">
        <v>368</v>
      </c>
      <c r="AU4088" s="170" t="s">
        <v>157</v>
      </c>
      <c r="AY4088" s="18" t="s">
        <v>150</v>
      </c>
      <c r="BE4088" s="171">
        <f t="shared" si="344"/>
        <v>0</v>
      </c>
      <c r="BF4088" s="171">
        <f t="shared" si="345"/>
        <v>0</v>
      </c>
      <c r="BG4088" s="171">
        <f t="shared" si="346"/>
        <v>0</v>
      </c>
      <c r="BH4088" s="171">
        <f t="shared" si="347"/>
        <v>0</v>
      </c>
      <c r="BI4088" s="171">
        <f t="shared" si="348"/>
        <v>0</v>
      </c>
      <c r="BJ4088" s="18" t="s">
        <v>157</v>
      </c>
      <c r="BK4088" s="172">
        <f t="shared" si="349"/>
        <v>0</v>
      </c>
      <c r="BL4088" s="18" t="s">
        <v>156</v>
      </c>
      <c r="BM4088" s="170" t="s">
        <v>5190</v>
      </c>
    </row>
    <row r="4089" spans="1:65" s="2" customFormat="1" ht="16.5" customHeight="1">
      <c r="A4089" s="33"/>
      <c r="B4089" s="158"/>
      <c r="C4089" s="205" t="s">
        <v>5191</v>
      </c>
      <c r="D4089" s="205" t="s">
        <v>368</v>
      </c>
      <c r="E4089" s="206" t="s">
        <v>5192</v>
      </c>
      <c r="F4089" s="207" t="s">
        <v>5193</v>
      </c>
      <c r="G4089" s="208" t="s">
        <v>459</v>
      </c>
      <c r="H4089" s="209">
        <v>100</v>
      </c>
      <c r="I4089" s="210"/>
      <c r="J4089" s="209">
        <f t="shared" si="340"/>
        <v>0</v>
      </c>
      <c r="K4089" s="211"/>
      <c r="L4089" s="212"/>
      <c r="M4089" s="213" t="s">
        <v>1</v>
      </c>
      <c r="N4089" s="214" t="s">
        <v>42</v>
      </c>
      <c r="O4089" s="59"/>
      <c r="P4089" s="168">
        <f t="shared" si="341"/>
        <v>0</v>
      </c>
      <c r="Q4089" s="168">
        <v>0</v>
      </c>
      <c r="R4089" s="168">
        <f t="shared" si="342"/>
        <v>0</v>
      </c>
      <c r="S4089" s="168">
        <v>0</v>
      </c>
      <c r="T4089" s="169">
        <f t="shared" si="343"/>
        <v>0</v>
      </c>
      <c r="U4089" s="33"/>
      <c r="V4089" s="33"/>
      <c r="W4089" s="33"/>
      <c r="X4089" s="33"/>
      <c r="Y4089" s="33"/>
      <c r="Z4089" s="33"/>
      <c r="AA4089" s="33"/>
      <c r="AB4089" s="33"/>
      <c r="AC4089" s="33"/>
      <c r="AD4089" s="33"/>
      <c r="AE4089" s="33"/>
      <c r="AR4089" s="170" t="s">
        <v>189</v>
      </c>
      <c r="AT4089" s="170" t="s">
        <v>368</v>
      </c>
      <c r="AU4089" s="170" t="s">
        <v>157</v>
      </c>
      <c r="AY4089" s="18" t="s">
        <v>150</v>
      </c>
      <c r="BE4089" s="171">
        <f t="shared" si="344"/>
        <v>0</v>
      </c>
      <c r="BF4089" s="171">
        <f t="shared" si="345"/>
        <v>0</v>
      </c>
      <c r="BG4089" s="171">
        <f t="shared" si="346"/>
        <v>0</v>
      </c>
      <c r="BH4089" s="171">
        <f t="shared" si="347"/>
        <v>0</v>
      </c>
      <c r="BI4089" s="171">
        <f t="shared" si="348"/>
        <v>0</v>
      </c>
      <c r="BJ4089" s="18" t="s">
        <v>157</v>
      </c>
      <c r="BK4089" s="172">
        <f t="shared" si="349"/>
        <v>0</v>
      </c>
      <c r="BL4089" s="18" t="s">
        <v>156</v>
      </c>
      <c r="BM4089" s="170" t="s">
        <v>5194</v>
      </c>
    </row>
    <row r="4090" spans="1:65" s="2" customFormat="1" ht="16.5" customHeight="1">
      <c r="A4090" s="33"/>
      <c r="B4090" s="158"/>
      <c r="C4090" s="205" t="s">
        <v>5195</v>
      </c>
      <c r="D4090" s="205" t="s">
        <v>368</v>
      </c>
      <c r="E4090" s="206" t="s">
        <v>5196</v>
      </c>
      <c r="F4090" s="207" t="s">
        <v>5197</v>
      </c>
      <c r="G4090" s="208" t="s">
        <v>459</v>
      </c>
      <c r="H4090" s="209">
        <v>40</v>
      </c>
      <c r="I4090" s="210"/>
      <c r="J4090" s="209">
        <f t="shared" ref="J4090:J4121" si="350">ROUND(I4090*H4090,3)</f>
        <v>0</v>
      </c>
      <c r="K4090" s="211"/>
      <c r="L4090" s="212"/>
      <c r="M4090" s="213" t="s">
        <v>1</v>
      </c>
      <c r="N4090" s="214" t="s">
        <v>42</v>
      </c>
      <c r="O4090" s="59"/>
      <c r="P4090" s="168">
        <f t="shared" ref="P4090:P4121" si="351">O4090*H4090</f>
        <v>0</v>
      </c>
      <c r="Q4090" s="168">
        <v>0</v>
      </c>
      <c r="R4090" s="168">
        <f t="shared" ref="R4090:R4121" si="352">Q4090*H4090</f>
        <v>0</v>
      </c>
      <c r="S4090" s="168">
        <v>0</v>
      </c>
      <c r="T4090" s="169">
        <f t="shared" ref="T4090:T4121" si="353">S4090*H4090</f>
        <v>0</v>
      </c>
      <c r="U4090" s="33"/>
      <c r="V4090" s="33"/>
      <c r="W4090" s="33"/>
      <c r="X4090" s="33"/>
      <c r="Y4090" s="33"/>
      <c r="Z4090" s="33"/>
      <c r="AA4090" s="33"/>
      <c r="AB4090" s="33"/>
      <c r="AC4090" s="33"/>
      <c r="AD4090" s="33"/>
      <c r="AE4090" s="33"/>
      <c r="AR4090" s="170" t="s">
        <v>189</v>
      </c>
      <c r="AT4090" s="170" t="s">
        <v>368</v>
      </c>
      <c r="AU4090" s="170" t="s">
        <v>157</v>
      </c>
      <c r="AY4090" s="18" t="s">
        <v>150</v>
      </c>
      <c r="BE4090" s="171">
        <f t="shared" ref="BE4090:BE4121" si="354">IF(N4090="základná",J4090,0)</f>
        <v>0</v>
      </c>
      <c r="BF4090" s="171">
        <f t="shared" ref="BF4090:BF4121" si="355">IF(N4090="znížená",J4090,0)</f>
        <v>0</v>
      </c>
      <c r="BG4090" s="171">
        <f t="shared" ref="BG4090:BG4121" si="356">IF(N4090="zákl. prenesená",J4090,0)</f>
        <v>0</v>
      </c>
      <c r="BH4090" s="171">
        <f t="shared" ref="BH4090:BH4121" si="357">IF(N4090="zníž. prenesená",J4090,0)</f>
        <v>0</v>
      </c>
      <c r="BI4090" s="171">
        <f t="shared" ref="BI4090:BI4121" si="358">IF(N4090="nulová",J4090,0)</f>
        <v>0</v>
      </c>
      <c r="BJ4090" s="18" t="s">
        <v>157</v>
      </c>
      <c r="BK4090" s="172">
        <f t="shared" ref="BK4090:BK4121" si="359">ROUND(I4090*H4090,3)</f>
        <v>0</v>
      </c>
      <c r="BL4090" s="18" t="s">
        <v>156</v>
      </c>
      <c r="BM4090" s="170" t="s">
        <v>5198</v>
      </c>
    </row>
    <row r="4091" spans="1:65" s="2" customFormat="1" ht="16.5" customHeight="1">
      <c r="A4091" s="33"/>
      <c r="B4091" s="158"/>
      <c r="C4091" s="205" t="s">
        <v>5199</v>
      </c>
      <c r="D4091" s="205" t="s">
        <v>368</v>
      </c>
      <c r="E4091" s="206" t="s">
        <v>5200</v>
      </c>
      <c r="F4091" s="207" t="s">
        <v>5201</v>
      </c>
      <c r="G4091" s="208" t="s">
        <v>459</v>
      </c>
      <c r="H4091" s="209">
        <v>420</v>
      </c>
      <c r="I4091" s="210"/>
      <c r="J4091" s="209">
        <f t="shared" si="350"/>
        <v>0</v>
      </c>
      <c r="K4091" s="211"/>
      <c r="L4091" s="212"/>
      <c r="M4091" s="213" t="s">
        <v>1</v>
      </c>
      <c r="N4091" s="214" t="s">
        <v>42</v>
      </c>
      <c r="O4091" s="59"/>
      <c r="P4091" s="168">
        <f t="shared" si="351"/>
        <v>0</v>
      </c>
      <c r="Q4091" s="168">
        <v>0</v>
      </c>
      <c r="R4091" s="168">
        <f t="shared" si="352"/>
        <v>0</v>
      </c>
      <c r="S4091" s="168">
        <v>0</v>
      </c>
      <c r="T4091" s="169">
        <f t="shared" si="353"/>
        <v>0</v>
      </c>
      <c r="U4091" s="33"/>
      <c r="V4091" s="33"/>
      <c r="W4091" s="33"/>
      <c r="X4091" s="33"/>
      <c r="Y4091" s="33"/>
      <c r="Z4091" s="33"/>
      <c r="AA4091" s="33"/>
      <c r="AB4091" s="33"/>
      <c r="AC4091" s="33"/>
      <c r="AD4091" s="33"/>
      <c r="AE4091" s="33"/>
      <c r="AR4091" s="170" t="s">
        <v>189</v>
      </c>
      <c r="AT4091" s="170" t="s">
        <v>368</v>
      </c>
      <c r="AU4091" s="170" t="s">
        <v>157</v>
      </c>
      <c r="AY4091" s="18" t="s">
        <v>150</v>
      </c>
      <c r="BE4091" s="171">
        <f t="shared" si="354"/>
        <v>0</v>
      </c>
      <c r="BF4091" s="171">
        <f t="shared" si="355"/>
        <v>0</v>
      </c>
      <c r="BG4091" s="171">
        <f t="shared" si="356"/>
        <v>0</v>
      </c>
      <c r="BH4091" s="171">
        <f t="shared" si="357"/>
        <v>0</v>
      </c>
      <c r="BI4091" s="171">
        <f t="shared" si="358"/>
        <v>0</v>
      </c>
      <c r="BJ4091" s="18" t="s">
        <v>157</v>
      </c>
      <c r="BK4091" s="172">
        <f t="shared" si="359"/>
        <v>0</v>
      </c>
      <c r="BL4091" s="18" t="s">
        <v>156</v>
      </c>
      <c r="BM4091" s="170" t="s">
        <v>5202</v>
      </c>
    </row>
    <row r="4092" spans="1:65" s="2" customFormat="1" ht="16.5" customHeight="1">
      <c r="A4092" s="33"/>
      <c r="B4092" s="158"/>
      <c r="C4092" s="205" t="s">
        <v>5203</v>
      </c>
      <c r="D4092" s="205" t="s">
        <v>368</v>
      </c>
      <c r="E4092" s="206" t="s">
        <v>5204</v>
      </c>
      <c r="F4092" s="207" t="s">
        <v>5205</v>
      </c>
      <c r="G4092" s="208" t="s">
        <v>459</v>
      </c>
      <c r="H4092" s="209">
        <v>40</v>
      </c>
      <c r="I4092" s="210"/>
      <c r="J4092" s="209">
        <f t="shared" si="350"/>
        <v>0</v>
      </c>
      <c r="K4092" s="211"/>
      <c r="L4092" s="212"/>
      <c r="M4092" s="213" t="s">
        <v>1</v>
      </c>
      <c r="N4092" s="214" t="s">
        <v>42</v>
      </c>
      <c r="O4092" s="59"/>
      <c r="P4092" s="168">
        <f t="shared" si="351"/>
        <v>0</v>
      </c>
      <c r="Q4092" s="168">
        <v>0</v>
      </c>
      <c r="R4092" s="168">
        <f t="shared" si="352"/>
        <v>0</v>
      </c>
      <c r="S4092" s="168">
        <v>0</v>
      </c>
      <c r="T4092" s="169">
        <f t="shared" si="353"/>
        <v>0</v>
      </c>
      <c r="U4092" s="33"/>
      <c r="V4092" s="33"/>
      <c r="W4092" s="33"/>
      <c r="X4092" s="33"/>
      <c r="Y4092" s="33"/>
      <c r="Z4092" s="33"/>
      <c r="AA4092" s="33"/>
      <c r="AB4092" s="33"/>
      <c r="AC4092" s="33"/>
      <c r="AD4092" s="33"/>
      <c r="AE4092" s="33"/>
      <c r="AR4092" s="170" t="s">
        <v>189</v>
      </c>
      <c r="AT4092" s="170" t="s">
        <v>368</v>
      </c>
      <c r="AU4092" s="170" t="s">
        <v>157</v>
      </c>
      <c r="AY4092" s="18" t="s">
        <v>150</v>
      </c>
      <c r="BE4092" s="171">
        <f t="shared" si="354"/>
        <v>0</v>
      </c>
      <c r="BF4092" s="171">
        <f t="shared" si="355"/>
        <v>0</v>
      </c>
      <c r="BG4092" s="171">
        <f t="shared" si="356"/>
        <v>0</v>
      </c>
      <c r="BH4092" s="171">
        <f t="shared" si="357"/>
        <v>0</v>
      </c>
      <c r="BI4092" s="171">
        <f t="shared" si="358"/>
        <v>0</v>
      </c>
      <c r="BJ4092" s="18" t="s">
        <v>157</v>
      </c>
      <c r="BK4092" s="172">
        <f t="shared" si="359"/>
        <v>0</v>
      </c>
      <c r="BL4092" s="18" t="s">
        <v>156</v>
      </c>
      <c r="BM4092" s="170" t="s">
        <v>5206</v>
      </c>
    </row>
    <row r="4093" spans="1:65" s="2" customFormat="1" ht="16.5" customHeight="1">
      <c r="A4093" s="33"/>
      <c r="B4093" s="158"/>
      <c r="C4093" s="205" t="s">
        <v>5207</v>
      </c>
      <c r="D4093" s="205" t="s">
        <v>368</v>
      </c>
      <c r="E4093" s="206" t="s">
        <v>5208</v>
      </c>
      <c r="F4093" s="207" t="s">
        <v>5209</v>
      </c>
      <c r="G4093" s="208" t="s">
        <v>459</v>
      </c>
      <c r="H4093" s="209">
        <v>70</v>
      </c>
      <c r="I4093" s="210"/>
      <c r="J4093" s="209">
        <f t="shared" si="350"/>
        <v>0</v>
      </c>
      <c r="K4093" s="211"/>
      <c r="L4093" s="212"/>
      <c r="M4093" s="213" t="s">
        <v>1</v>
      </c>
      <c r="N4093" s="214" t="s">
        <v>42</v>
      </c>
      <c r="O4093" s="59"/>
      <c r="P4093" s="168">
        <f t="shared" si="351"/>
        <v>0</v>
      </c>
      <c r="Q4093" s="168">
        <v>0</v>
      </c>
      <c r="R4093" s="168">
        <f t="shared" si="352"/>
        <v>0</v>
      </c>
      <c r="S4093" s="168">
        <v>0</v>
      </c>
      <c r="T4093" s="169">
        <f t="shared" si="353"/>
        <v>0</v>
      </c>
      <c r="U4093" s="33"/>
      <c r="V4093" s="33"/>
      <c r="W4093" s="33"/>
      <c r="X4093" s="33"/>
      <c r="Y4093" s="33"/>
      <c r="Z4093" s="33"/>
      <c r="AA4093" s="33"/>
      <c r="AB4093" s="33"/>
      <c r="AC4093" s="33"/>
      <c r="AD4093" s="33"/>
      <c r="AE4093" s="33"/>
      <c r="AR4093" s="170" t="s">
        <v>189</v>
      </c>
      <c r="AT4093" s="170" t="s">
        <v>368</v>
      </c>
      <c r="AU4093" s="170" t="s">
        <v>157</v>
      </c>
      <c r="AY4093" s="18" t="s">
        <v>150</v>
      </c>
      <c r="BE4093" s="171">
        <f t="shared" si="354"/>
        <v>0</v>
      </c>
      <c r="BF4093" s="171">
        <f t="shared" si="355"/>
        <v>0</v>
      </c>
      <c r="BG4093" s="171">
        <f t="shared" si="356"/>
        <v>0</v>
      </c>
      <c r="BH4093" s="171">
        <f t="shared" si="357"/>
        <v>0</v>
      </c>
      <c r="BI4093" s="171">
        <f t="shared" si="358"/>
        <v>0</v>
      </c>
      <c r="BJ4093" s="18" t="s">
        <v>157</v>
      </c>
      <c r="BK4093" s="172">
        <f t="shared" si="359"/>
        <v>0</v>
      </c>
      <c r="BL4093" s="18" t="s">
        <v>156</v>
      </c>
      <c r="BM4093" s="170" t="s">
        <v>5210</v>
      </c>
    </row>
    <row r="4094" spans="1:65" s="2" customFormat="1" ht="16.5" customHeight="1">
      <c r="A4094" s="33"/>
      <c r="B4094" s="158"/>
      <c r="C4094" s="205" t="s">
        <v>5211</v>
      </c>
      <c r="D4094" s="205" t="s">
        <v>368</v>
      </c>
      <c r="E4094" s="206" t="s">
        <v>5212</v>
      </c>
      <c r="F4094" s="207" t="s">
        <v>5213</v>
      </c>
      <c r="G4094" s="208" t="s">
        <v>459</v>
      </c>
      <c r="H4094" s="209">
        <v>30</v>
      </c>
      <c r="I4094" s="210"/>
      <c r="J4094" s="209">
        <f t="shared" si="350"/>
        <v>0</v>
      </c>
      <c r="K4094" s="211"/>
      <c r="L4094" s="212"/>
      <c r="M4094" s="213" t="s">
        <v>1</v>
      </c>
      <c r="N4094" s="214" t="s">
        <v>42</v>
      </c>
      <c r="O4094" s="59"/>
      <c r="P4094" s="168">
        <f t="shared" si="351"/>
        <v>0</v>
      </c>
      <c r="Q4094" s="168">
        <v>0</v>
      </c>
      <c r="R4094" s="168">
        <f t="shared" si="352"/>
        <v>0</v>
      </c>
      <c r="S4094" s="168">
        <v>0</v>
      </c>
      <c r="T4094" s="169">
        <f t="shared" si="353"/>
        <v>0</v>
      </c>
      <c r="U4094" s="33"/>
      <c r="V4094" s="33"/>
      <c r="W4094" s="33"/>
      <c r="X4094" s="33"/>
      <c r="Y4094" s="33"/>
      <c r="Z4094" s="33"/>
      <c r="AA4094" s="33"/>
      <c r="AB4094" s="33"/>
      <c r="AC4094" s="33"/>
      <c r="AD4094" s="33"/>
      <c r="AE4094" s="33"/>
      <c r="AR4094" s="170" t="s">
        <v>189</v>
      </c>
      <c r="AT4094" s="170" t="s">
        <v>368</v>
      </c>
      <c r="AU4094" s="170" t="s">
        <v>157</v>
      </c>
      <c r="AY4094" s="18" t="s">
        <v>150</v>
      </c>
      <c r="BE4094" s="171">
        <f t="shared" si="354"/>
        <v>0</v>
      </c>
      <c r="BF4094" s="171">
        <f t="shared" si="355"/>
        <v>0</v>
      </c>
      <c r="BG4094" s="171">
        <f t="shared" si="356"/>
        <v>0</v>
      </c>
      <c r="BH4094" s="171">
        <f t="shared" si="357"/>
        <v>0</v>
      </c>
      <c r="BI4094" s="171">
        <f t="shared" si="358"/>
        <v>0</v>
      </c>
      <c r="BJ4094" s="18" t="s">
        <v>157</v>
      </c>
      <c r="BK4094" s="172">
        <f t="shared" si="359"/>
        <v>0</v>
      </c>
      <c r="BL4094" s="18" t="s">
        <v>156</v>
      </c>
      <c r="BM4094" s="170" t="s">
        <v>5214</v>
      </c>
    </row>
    <row r="4095" spans="1:65" s="2" customFormat="1" ht="16.5" customHeight="1">
      <c r="A4095" s="33"/>
      <c r="B4095" s="158"/>
      <c r="C4095" s="205" t="s">
        <v>5215</v>
      </c>
      <c r="D4095" s="205" t="s">
        <v>368</v>
      </c>
      <c r="E4095" s="206" t="s">
        <v>5216</v>
      </c>
      <c r="F4095" s="207" t="s">
        <v>5217</v>
      </c>
      <c r="G4095" s="208" t="s">
        <v>459</v>
      </c>
      <c r="H4095" s="209">
        <v>30</v>
      </c>
      <c r="I4095" s="210"/>
      <c r="J4095" s="209">
        <f t="shared" si="350"/>
        <v>0</v>
      </c>
      <c r="K4095" s="211"/>
      <c r="L4095" s="212"/>
      <c r="M4095" s="213" t="s">
        <v>1</v>
      </c>
      <c r="N4095" s="214" t="s">
        <v>42</v>
      </c>
      <c r="O4095" s="59"/>
      <c r="P4095" s="168">
        <f t="shared" si="351"/>
        <v>0</v>
      </c>
      <c r="Q4095" s="168">
        <v>0</v>
      </c>
      <c r="R4095" s="168">
        <f t="shared" si="352"/>
        <v>0</v>
      </c>
      <c r="S4095" s="168">
        <v>0</v>
      </c>
      <c r="T4095" s="169">
        <f t="shared" si="353"/>
        <v>0</v>
      </c>
      <c r="U4095" s="33"/>
      <c r="V4095" s="33"/>
      <c r="W4095" s="33"/>
      <c r="X4095" s="33"/>
      <c r="Y4095" s="33"/>
      <c r="Z4095" s="33"/>
      <c r="AA4095" s="33"/>
      <c r="AB4095" s="33"/>
      <c r="AC4095" s="33"/>
      <c r="AD4095" s="33"/>
      <c r="AE4095" s="33"/>
      <c r="AR4095" s="170" t="s">
        <v>189</v>
      </c>
      <c r="AT4095" s="170" t="s">
        <v>368</v>
      </c>
      <c r="AU4095" s="170" t="s">
        <v>157</v>
      </c>
      <c r="AY4095" s="18" t="s">
        <v>150</v>
      </c>
      <c r="BE4095" s="171">
        <f t="shared" si="354"/>
        <v>0</v>
      </c>
      <c r="BF4095" s="171">
        <f t="shared" si="355"/>
        <v>0</v>
      </c>
      <c r="BG4095" s="171">
        <f t="shared" si="356"/>
        <v>0</v>
      </c>
      <c r="BH4095" s="171">
        <f t="shared" si="357"/>
        <v>0</v>
      </c>
      <c r="BI4095" s="171">
        <f t="shared" si="358"/>
        <v>0</v>
      </c>
      <c r="BJ4095" s="18" t="s">
        <v>157</v>
      </c>
      <c r="BK4095" s="172">
        <f t="shared" si="359"/>
        <v>0</v>
      </c>
      <c r="BL4095" s="18" t="s">
        <v>156</v>
      </c>
      <c r="BM4095" s="170" t="s">
        <v>5218</v>
      </c>
    </row>
    <row r="4096" spans="1:65" s="2" customFormat="1" ht="16.5" customHeight="1">
      <c r="A4096" s="33"/>
      <c r="B4096" s="158"/>
      <c r="C4096" s="205" t="s">
        <v>5219</v>
      </c>
      <c r="D4096" s="205" t="s">
        <v>368</v>
      </c>
      <c r="E4096" s="206" t="s">
        <v>5220</v>
      </c>
      <c r="F4096" s="207" t="s">
        <v>5221</v>
      </c>
      <c r="G4096" s="208" t="s">
        <v>459</v>
      </c>
      <c r="H4096" s="209">
        <v>320</v>
      </c>
      <c r="I4096" s="210"/>
      <c r="J4096" s="209">
        <f t="shared" si="350"/>
        <v>0</v>
      </c>
      <c r="K4096" s="211"/>
      <c r="L4096" s="212"/>
      <c r="M4096" s="213" t="s">
        <v>1</v>
      </c>
      <c r="N4096" s="214" t="s">
        <v>42</v>
      </c>
      <c r="O4096" s="59"/>
      <c r="P4096" s="168">
        <f t="shared" si="351"/>
        <v>0</v>
      </c>
      <c r="Q4096" s="168">
        <v>0</v>
      </c>
      <c r="R4096" s="168">
        <f t="shared" si="352"/>
        <v>0</v>
      </c>
      <c r="S4096" s="168">
        <v>0</v>
      </c>
      <c r="T4096" s="169">
        <f t="shared" si="353"/>
        <v>0</v>
      </c>
      <c r="U4096" s="33"/>
      <c r="V4096" s="33"/>
      <c r="W4096" s="33"/>
      <c r="X4096" s="33"/>
      <c r="Y4096" s="33"/>
      <c r="Z4096" s="33"/>
      <c r="AA4096" s="33"/>
      <c r="AB4096" s="33"/>
      <c r="AC4096" s="33"/>
      <c r="AD4096" s="33"/>
      <c r="AE4096" s="33"/>
      <c r="AR4096" s="170" t="s">
        <v>189</v>
      </c>
      <c r="AT4096" s="170" t="s">
        <v>368</v>
      </c>
      <c r="AU4096" s="170" t="s">
        <v>157</v>
      </c>
      <c r="AY4096" s="18" t="s">
        <v>150</v>
      </c>
      <c r="BE4096" s="171">
        <f t="shared" si="354"/>
        <v>0</v>
      </c>
      <c r="BF4096" s="171">
        <f t="shared" si="355"/>
        <v>0</v>
      </c>
      <c r="BG4096" s="171">
        <f t="shared" si="356"/>
        <v>0</v>
      </c>
      <c r="BH4096" s="171">
        <f t="shared" si="357"/>
        <v>0</v>
      </c>
      <c r="BI4096" s="171">
        <f t="shared" si="358"/>
        <v>0</v>
      </c>
      <c r="BJ4096" s="18" t="s">
        <v>157</v>
      </c>
      <c r="BK4096" s="172">
        <f t="shared" si="359"/>
        <v>0</v>
      </c>
      <c r="BL4096" s="18" t="s">
        <v>156</v>
      </c>
      <c r="BM4096" s="170" t="s">
        <v>5222</v>
      </c>
    </row>
    <row r="4097" spans="1:65" s="2" customFormat="1" ht="16.5" customHeight="1">
      <c r="A4097" s="33"/>
      <c r="B4097" s="158"/>
      <c r="C4097" s="205" t="s">
        <v>5223</v>
      </c>
      <c r="D4097" s="205" t="s">
        <v>368</v>
      </c>
      <c r="E4097" s="206" t="s">
        <v>5224</v>
      </c>
      <c r="F4097" s="207" t="s">
        <v>5225</v>
      </c>
      <c r="G4097" s="208" t="s">
        <v>459</v>
      </c>
      <c r="H4097" s="209">
        <v>50</v>
      </c>
      <c r="I4097" s="210"/>
      <c r="J4097" s="209">
        <f t="shared" si="350"/>
        <v>0</v>
      </c>
      <c r="K4097" s="211"/>
      <c r="L4097" s="212"/>
      <c r="M4097" s="213" t="s">
        <v>1</v>
      </c>
      <c r="N4097" s="214" t="s">
        <v>42</v>
      </c>
      <c r="O4097" s="59"/>
      <c r="P4097" s="168">
        <f t="shared" si="351"/>
        <v>0</v>
      </c>
      <c r="Q4097" s="168">
        <v>0</v>
      </c>
      <c r="R4097" s="168">
        <f t="shared" si="352"/>
        <v>0</v>
      </c>
      <c r="S4097" s="168">
        <v>0</v>
      </c>
      <c r="T4097" s="169">
        <f t="shared" si="353"/>
        <v>0</v>
      </c>
      <c r="U4097" s="33"/>
      <c r="V4097" s="33"/>
      <c r="W4097" s="33"/>
      <c r="X4097" s="33"/>
      <c r="Y4097" s="33"/>
      <c r="Z4097" s="33"/>
      <c r="AA4097" s="33"/>
      <c r="AB4097" s="33"/>
      <c r="AC4097" s="33"/>
      <c r="AD4097" s="33"/>
      <c r="AE4097" s="33"/>
      <c r="AR4097" s="170" t="s">
        <v>189</v>
      </c>
      <c r="AT4097" s="170" t="s">
        <v>368</v>
      </c>
      <c r="AU4097" s="170" t="s">
        <v>157</v>
      </c>
      <c r="AY4097" s="18" t="s">
        <v>150</v>
      </c>
      <c r="BE4097" s="171">
        <f t="shared" si="354"/>
        <v>0</v>
      </c>
      <c r="BF4097" s="171">
        <f t="shared" si="355"/>
        <v>0</v>
      </c>
      <c r="BG4097" s="171">
        <f t="shared" si="356"/>
        <v>0</v>
      </c>
      <c r="BH4097" s="171">
        <f t="shared" si="357"/>
        <v>0</v>
      </c>
      <c r="BI4097" s="171">
        <f t="shared" si="358"/>
        <v>0</v>
      </c>
      <c r="BJ4097" s="18" t="s">
        <v>157</v>
      </c>
      <c r="BK4097" s="172">
        <f t="shared" si="359"/>
        <v>0</v>
      </c>
      <c r="BL4097" s="18" t="s">
        <v>156</v>
      </c>
      <c r="BM4097" s="170" t="s">
        <v>5226</v>
      </c>
    </row>
    <row r="4098" spans="1:65" s="2" customFormat="1" ht="16.5" customHeight="1">
      <c r="A4098" s="33"/>
      <c r="B4098" s="158"/>
      <c r="C4098" s="205" t="s">
        <v>5227</v>
      </c>
      <c r="D4098" s="205" t="s">
        <v>368</v>
      </c>
      <c r="E4098" s="206" t="s">
        <v>5228</v>
      </c>
      <c r="F4098" s="207" t="s">
        <v>5229</v>
      </c>
      <c r="G4098" s="208" t="s">
        <v>459</v>
      </c>
      <c r="H4098" s="209">
        <v>30</v>
      </c>
      <c r="I4098" s="210"/>
      <c r="J4098" s="209">
        <f t="shared" si="350"/>
        <v>0</v>
      </c>
      <c r="K4098" s="211"/>
      <c r="L4098" s="212"/>
      <c r="M4098" s="213" t="s">
        <v>1</v>
      </c>
      <c r="N4098" s="214" t="s">
        <v>42</v>
      </c>
      <c r="O4098" s="59"/>
      <c r="P4098" s="168">
        <f t="shared" si="351"/>
        <v>0</v>
      </c>
      <c r="Q4098" s="168">
        <v>0</v>
      </c>
      <c r="R4098" s="168">
        <f t="shared" si="352"/>
        <v>0</v>
      </c>
      <c r="S4098" s="168">
        <v>0</v>
      </c>
      <c r="T4098" s="169">
        <f t="shared" si="353"/>
        <v>0</v>
      </c>
      <c r="U4098" s="33"/>
      <c r="V4098" s="33"/>
      <c r="W4098" s="33"/>
      <c r="X4098" s="33"/>
      <c r="Y4098" s="33"/>
      <c r="Z4098" s="33"/>
      <c r="AA4098" s="33"/>
      <c r="AB4098" s="33"/>
      <c r="AC4098" s="33"/>
      <c r="AD4098" s="33"/>
      <c r="AE4098" s="33"/>
      <c r="AR4098" s="170" t="s">
        <v>189</v>
      </c>
      <c r="AT4098" s="170" t="s">
        <v>368</v>
      </c>
      <c r="AU4098" s="170" t="s">
        <v>157</v>
      </c>
      <c r="AY4098" s="18" t="s">
        <v>150</v>
      </c>
      <c r="BE4098" s="171">
        <f t="shared" si="354"/>
        <v>0</v>
      </c>
      <c r="BF4098" s="171">
        <f t="shared" si="355"/>
        <v>0</v>
      </c>
      <c r="BG4098" s="171">
        <f t="shared" si="356"/>
        <v>0</v>
      </c>
      <c r="BH4098" s="171">
        <f t="shared" si="357"/>
        <v>0</v>
      </c>
      <c r="BI4098" s="171">
        <f t="shared" si="358"/>
        <v>0</v>
      </c>
      <c r="BJ4098" s="18" t="s">
        <v>157</v>
      </c>
      <c r="BK4098" s="172">
        <f t="shared" si="359"/>
        <v>0</v>
      </c>
      <c r="BL4098" s="18" t="s">
        <v>156</v>
      </c>
      <c r="BM4098" s="170" t="s">
        <v>5230</v>
      </c>
    </row>
    <row r="4099" spans="1:65" s="2" customFormat="1" ht="16.5" customHeight="1">
      <c r="A4099" s="33"/>
      <c r="B4099" s="158"/>
      <c r="C4099" s="205" t="s">
        <v>5231</v>
      </c>
      <c r="D4099" s="205" t="s">
        <v>368</v>
      </c>
      <c r="E4099" s="206" t="s">
        <v>5232</v>
      </c>
      <c r="F4099" s="207" t="s">
        <v>5233</v>
      </c>
      <c r="G4099" s="208" t="s">
        <v>459</v>
      </c>
      <c r="H4099" s="209">
        <v>180</v>
      </c>
      <c r="I4099" s="210"/>
      <c r="J4099" s="209">
        <f t="shared" si="350"/>
        <v>0</v>
      </c>
      <c r="K4099" s="211"/>
      <c r="L4099" s="212"/>
      <c r="M4099" s="213" t="s">
        <v>1</v>
      </c>
      <c r="N4099" s="214" t="s">
        <v>42</v>
      </c>
      <c r="O4099" s="59"/>
      <c r="P4099" s="168">
        <f t="shared" si="351"/>
        <v>0</v>
      </c>
      <c r="Q4099" s="168">
        <v>0</v>
      </c>
      <c r="R4099" s="168">
        <f t="shared" si="352"/>
        <v>0</v>
      </c>
      <c r="S4099" s="168">
        <v>0</v>
      </c>
      <c r="T4099" s="169">
        <f t="shared" si="353"/>
        <v>0</v>
      </c>
      <c r="U4099" s="33"/>
      <c r="V4099" s="33"/>
      <c r="W4099" s="33"/>
      <c r="X4099" s="33"/>
      <c r="Y4099" s="33"/>
      <c r="Z4099" s="33"/>
      <c r="AA4099" s="33"/>
      <c r="AB4099" s="33"/>
      <c r="AC4099" s="33"/>
      <c r="AD4099" s="33"/>
      <c r="AE4099" s="33"/>
      <c r="AR4099" s="170" t="s">
        <v>189</v>
      </c>
      <c r="AT4099" s="170" t="s">
        <v>368</v>
      </c>
      <c r="AU4099" s="170" t="s">
        <v>157</v>
      </c>
      <c r="AY4099" s="18" t="s">
        <v>150</v>
      </c>
      <c r="BE4099" s="171">
        <f t="shared" si="354"/>
        <v>0</v>
      </c>
      <c r="BF4099" s="171">
        <f t="shared" si="355"/>
        <v>0</v>
      </c>
      <c r="BG4099" s="171">
        <f t="shared" si="356"/>
        <v>0</v>
      </c>
      <c r="BH4099" s="171">
        <f t="shared" si="357"/>
        <v>0</v>
      </c>
      <c r="BI4099" s="171">
        <f t="shared" si="358"/>
        <v>0</v>
      </c>
      <c r="BJ4099" s="18" t="s">
        <v>157</v>
      </c>
      <c r="BK4099" s="172">
        <f t="shared" si="359"/>
        <v>0</v>
      </c>
      <c r="BL4099" s="18" t="s">
        <v>156</v>
      </c>
      <c r="BM4099" s="170" t="s">
        <v>5234</v>
      </c>
    </row>
    <row r="4100" spans="1:65" s="2" customFormat="1" ht="16.5" customHeight="1">
      <c r="A4100" s="33"/>
      <c r="B4100" s="158"/>
      <c r="C4100" s="205" t="s">
        <v>5235</v>
      </c>
      <c r="D4100" s="205" t="s">
        <v>368</v>
      </c>
      <c r="E4100" s="206" t="s">
        <v>5236</v>
      </c>
      <c r="F4100" s="207" t="s">
        <v>5237</v>
      </c>
      <c r="G4100" s="208" t="s">
        <v>459</v>
      </c>
      <c r="H4100" s="209">
        <v>80</v>
      </c>
      <c r="I4100" s="210"/>
      <c r="J4100" s="209">
        <f t="shared" si="350"/>
        <v>0</v>
      </c>
      <c r="K4100" s="211"/>
      <c r="L4100" s="212"/>
      <c r="M4100" s="213" t="s">
        <v>1</v>
      </c>
      <c r="N4100" s="214" t="s">
        <v>42</v>
      </c>
      <c r="O4100" s="59"/>
      <c r="P4100" s="168">
        <f t="shared" si="351"/>
        <v>0</v>
      </c>
      <c r="Q4100" s="168">
        <v>0</v>
      </c>
      <c r="R4100" s="168">
        <f t="shared" si="352"/>
        <v>0</v>
      </c>
      <c r="S4100" s="168">
        <v>0</v>
      </c>
      <c r="T4100" s="169">
        <f t="shared" si="353"/>
        <v>0</v>
      </c>
      <c r="U4100" s="33"/>
      <c r="V4100" s="33"/>
      <c r="W4100" s="33"/>
      <c r="X4100" s="33"/>
      <c r="Y4100" s="33"/>
      <c r="Z4100" s="33"/>
      <c r="AA4100" s="33"/>
      <c r="AB4100" s="33"/>
      <c r="AC4100" s="33"/>
      <c r="AD4100" s="33"/>
      <c r="AE4100" s="33"/>
      <c r="AR4100" s="170" t="s">
        <v>189</v>
      </c>
      <c r="AT4100" s="170" t="s">
        <v>368</v>
      </c>
      <c r="AU4100" s="170" t="s">
        <v>157</v>
      </c>
      <c r="AY4100" s="18" t="s">
        <v>150</v>
      </c>
      <c r="BE4100" s="171">
        <f t="shared" si="354"/>
        <v>0</v>
      </c>
      <c r="BF4100" s="171">
        <f t="shared" si="355"/>
        <v>0</v>
      </c>
      <c r="BG4100" s="171">
        <f t="shared" si="356"/>
        <v>0</v>
      </c>
      <c r="BH4100" s="171">
        <f t="shared" si="357"/>
        <v>0</v>
      </c>
      <c r="BI4100" s="171">
        <f t="shared" si="358"/>
        <v>0</v>
      </c>
      <c r="BJ4100" s="18" t="s">
        <v>157</v>
      </c>
      <c r="BK4100" s="172">
        <f t="shared" si="359"/>
        <v>0</v>
      </c>
      <c r="BL4100" s="18" t="s">
        <v>156</v>
      </c>
      <c r="BM4100" s="170" t="s">
        <v>5238</v>
      </c>
    </row>
    <row r="4101" spans="1:65" s="2" customFormat="1" ht="16.5" customHeight="1">
      <c r="A4101" s="33"/>
      <c r="B4101" s="158"/>
      <c r="C4101" s="205" t="s">
        <v>5239</v>
      </c>
      <c r="D4101" s="205" t="s">
        <v>368</v>
      </c>
      <c r="E4101" s="206" t="s">
        <v>5240</v>
      </c>
      <c r="F4101" s="207" t="s">
        <v>5241</v>
      </c>
      <c r="G4101" s="208" t="s">
        <v>350</v>
      </c>
      <c r="H4101" s="209">
        <v>1</v>
      </c>
      <c r="I4101" s="210"/>
      <c r="J4101" s="209">
        <f t="shared" si="350"/>
        <v>0</v>
      </c>
      <c r="K4101" s="211"/>
      <c r="L4101" s="212"/>
      <c r="M4101" s="213" t="s">
        <v>1</v>
      </c>
      <c r="N4101" s="214" t="s">
        <v>42</v>
      </c>
      <c r="O4101" s="59"/>
      <c r="P4101" s="168">
        <f t="shared" si="351"/>
        <v>0</v>
      </c>
      <c r="Q4101" s="168">
        <v>0</v>
      </c>
      <c r="R4101" s="168">
        <f t="shared" si="352"/>
        <v>0</v>
      </c>
      <c r="S4101" s="168">
        <v>0</v>
      </c>
      <c r="T4101" s="169">
        <f t="shared" si="353"/>
        <v>0</v>
      </c>
      <c r="U4101" s="33"/>
      <c r="V4101" s="33"/>
      <c r="W4101" s="33"/>
      <c r="X4101" s="33"/>
      <c r="Y4101" s="33"/>
      <c r="Z4101" s="33"/>
      <c r="AA4101" s="33"/>
      <c r="AB4101" s="33"/>
      <c r="AC4101" s="33"/>
      <c r="AD4101" s="33"/>
      <c r="AE4101" s="33"/>
      <c r="AR4101" s="170" t="s">
        <v>189</v>
      </c>
      <c r="AT4101" s="170" t="s">
        <v>368</v>
      </c>
      <c r="AU4101" s="170" t="s">
        <v>157</v>
      </c>
      <c r="AY4101" s="18" t="s">
        <v>150</v>
      </c>
      <c r="BE4101" s="171">
        <f t="shared" si="354"/>
        <v>0</v>
      </c>
      <c r="BF4101" s="171">
        <f t="shared" si="355"/>
        <v>0</v>
      </c>
      <c r="BG4101" s="171">
        <f t="shared" si="356"/>
        <v>0</v>
      </c>
      <c r="BH4101" s="171">
        <f t="shared" si="357"/>
        <v>0</v>
      </c>
      <c r="BI4101" s="171">
        <f t="shared" si="358"/>
        <v>0</v>
      </c>
      <c r="BJ4101" s="18" t="s">
        <v>157</v>
      </c>
      <c r="BK4101" s="172">
        <f t="shared" si="359"/>
        <v>0</v>
      </c>
      <c r="BL4101" s="18" t="s">
        <v>156</v>
      </c>
      <c r="BM4101" s="170" t="s">
        <v>5242</v>
      </c>
    </row>
    <row r="4102" spans="1:65" s="2" customFormat="1" ht="16.5" customHeight="1">
      <c r="A4102" s="33"/>
      <c r="B4102" s="158"/>
      <c r="C4102" s="205" t="s">
        <v>5243</v>
      </c>
      <c r="D4102" s="205" t="s">
        <v>368</v>
      </c>
      <c r="E4102" s="206" t="s">
        <v>5244</v>
      </c>
      <c r="F4102" s="207" t="s">
        <v>5245</v>
      </c>
      <c r="G4102" s="208" t="s">
        <v>350</v>
      </c>
      <c r="H4102" s="209">
        <v>170</v>
      </c>
      <c r="I4102" s="210"/>
      <c r="J4102" s="209">
        <f t="shared" si="350"/>
        <v>0</v>
      </c>
      <c r="K4102" s="211"/>
      <c r="L4102" s="212"/>
      <c r="M4102" s="213" t="s">
        <v>1</v>
      </c>
      <c r="N4102" s="214" t="s">
        <v>42</v>
      </c>
      <c r="O4102" s="59"/>
      <c r="P4102" s="168">
        <f t="shared" si="351"/>
        <v>0</v>
      </c>
      <c r="Q4102" s="168">
        <v>0</v>
      </c>
      <c r="R4102" s="168">
        <f t="shared" si="352"/>
        <v>0</v>
      </c>
      <c r="S4102" s="168">
        <v>0</v>
      </c>
      <c r="T4102" s="169">
        <f t="shared" si="353"/>
        <v>0</v>
      </c>
      <c r="U4102" s="33"/>
      <c r="V4102" s="33"/>
      <c r="W4102" s="33"/>
      <c r="X4102" s="33"/>
      <c r="Y4102" s="33"/>
      <c r="Z4102" s="33"/>
      <c r="AA4102" s="33"/>
      <c r="AB4102" s="33"/>
      <c r="AC4102" s="33"/>
      <c r="AD4102" s="33"/>
      <c r="AE4102" s="33"/>
      <c r="AR4102" s="170" t="s">
        <v>189</v>
      </c>
      <c r="AT4102" s="170" t="s">
        <v>368</v>
      </c>
      <c r="AU4102" s="170" t="s">
        <v>157</v>
      </c>
      <c r="AY4102" s="18" t="s">
        <v>150</v>
      </c>
      <c r="BE4102" s="171">
        <f t="shared" si="354"/>
        <v>0</v>
      </c>
      <c r="BF4102" s="171">
        <f t="shared" si="355"/>
        <v>0</v>
      </c>
      <c r="BG4102" s="171">
        <f t="shared" si="356"/>
        <v>0</v>
      </c>
      <c r="BH4102" s="171">
        <f t="shared" si="357"/>
        <v>0</v>
      </c>
      <c r="BI4102" s="171">
        <f t="shared" si="358"/>
        <v>0</v>
      </c>
      <c r="BJ4102" s="18" t="s">
        <v>157</v>
      </c>
      <c r="BK4102" s="172">
        <f t="shared" si="359"/>
        <v>0</v>
      </c>
      <c r="BL4102" s="18" t="s">
        <v>156</v>
      </c>
      <c r="BM4102" s="170" t="s">
        <v>5246</v>
      </c>
    </row>
    <row r="4103" spans="1:65" s="2" customFormat="1" ht="16.5" customHeight="1">
      <c r="A4103" s="33"/>
      <c r="B4103" s="158"/>
      <c r="C4103" s="205" t="s">
        <v>12</v>
      </c>
      <c r="D4103" s="205" t="s">
        <v>368</v>
      </c>
      <c r="E4103" s="206" t="s">
        <v>5247</v>
      </c>
      <c r="F4103" s="207" t="s">
        <v>5248</v>
      </c>
      <c r="G4103" s="208" t="s">
        <v>350</v>
      </c>
      <c r="H4103" s="209">
        <v>40</v>
      </c>
      <c r="I4103" s="210"/>
      <c r="J4103" s="209">
        <f t="shared" si="350"/>
        <v>0</v>
      </c>
      <c r="K4103" s="211"/>
      <c r="L4103" s="212"/>
      <c r="M4103" s="213" t="s">
        <v>1</v>
      </c>
      <c r="N4103" s="214" t="s">
        <v>42</v>
      </c>
      <c r="O4103" s="59"/>
      <c r="P4103" s="168">
        <f t="shared" si="351"/>
        <v>0</v>
      </c>
      <c r="Q4103" s="168">
        <v>0</v>
      </c>
      <c r="R4103" s="168">
        <f t="shared" si="352"/>
        <v>0</v>
      </c>
      <c r="S4103" s="168">
        <v>0</v>
      </c>
      <c r="T4103" s="169">
        <f t="shared" si="353"/>
        <v>0</v>
      </c>
      <c r="U4103" s="33"/>
      <c r="V4103" s="33"/>
      <c r="W4103" s="33"/>
      <c r="X4103" s="33"/>
      <c r="Y4103" s="33"/>
      <c r="Z4103" s="33"/>
      <c r="AA4103" s="33"/>
      <c r="AB4103" s="33"/>
      <c r="AC4103" s="33"/>
      <c r="AD4103" s="33"/>
      <c r="AE4103" s="33"/>
      <c r="AR4103" s="170" t="s">
        <v>189</v>
      </c>
      <c r="AT4103" s="170" t="s">
        <v>368</v>
      </c>
      <c r="AU4103" s="170" t="s">
        <v>157</v>
      </c>
      <c r="AY4103" s="18" t="s">
        <v>150</v>
      </c>
      <c r="BE4103" s="171">
        <f t="shared" si="354"/>
        <v>0</v>
      </c>
      <c r="BF4103" s="171">
        <f t="shared" si="355"/>
        <v>0</v>
      </c>
      <c r="BG4103" s="171">
        <f t="shared" si="356"/>
        <v>0</v>
      </c>
      <c r="BH4103" s="171">
        <f t="shared" si="357"/>
        <v>0</v>
      </c>
      <c r="BI4103" s="171">
        <f t="shared" si="358"/>
        <v>0</v>
      </c>
      <c r="BJ4103" s="18" t="s">
        <v>157</v>
      </c>
      <c r="BK4103" s="172">
        <f t="shared" si="359"/>
        <v>0</v>
      </c>
      <c r="BL4103" s="18" t="s">
        <v>156</v>
      </c>
      <c r="BM4103" s="170" t="s">
        <v>5249</v>
      </c>
    </row>
    <row r="4104" spans="1:65" s="2" customFormat="1" ht="16.5" customHeight="1">
      <c r="A4104" s="33"/>
      <c r="B4104" s="158"/>
      <c r="C4104" s="205" t="s">
        <v>5250</v>
      </c>
      <c r="D4104" s="205" t="s">
        <v>368</v>
      </c>
      <c r="E4104" s="206" t="s">
        <v>5251</v>
      </c>
      <c r="F4104" s="207" t="s">
        <v>5252</v>
      </c>
      <c r="G4104" s="208" t="s">
        <v>350</v>
      </c>
      <c r="H4104" s="209">
        <v>128</v>
      </c>
      <c r="I4104" s="210"/>
      <c r="J4104" s="209">
        <f t="shared" si="350"/>
        <v>0</v>
      </c>
      <c r="K4104" s="211"/>
      <c r="L4104" s="212"/>
      <c r="M4104" s="213" t="s">
        <v>1</v>
      </c>
      <c r="N4104" s="214" t="s">
        <v>42</v>
      </c>
      <c r="O4104" s="59"/>
      <c r="P4104" s="168">
        <f t="shared" si="351"/>
        <v>0</v>
      </c>
      <c r="Q4104" s="168">
        <v>0</v>
      </c>
      <c r="R4104" s="168">
        <f t="shared" si="352"/>
        <v>0</v>
      </c>
      <c r="S4104" s="168">
        <v>0</v>
      </c>
      <c r="T4104" s="169">
        <f t="shared" si="353"/>
        <v>0</v>
      </c>
      <c r="U4104" s="33"/>
      <c r="V4104" s="33"/>
      <c r="W4104" s="33"/>
      <c r="X4104" s="33"/>
      <c r="Y4104" s="33"/>
      <c r="Z4104" s="33"/>
      <c r="AA4104" s="33"/>
      <c r="AB4104" s="33"/>
      <c r="AC4104" s="33"/>
      <c r="AD4104" s="33"/>
      <c r="AE4104" s="33"/>
      <c r="AR4104" s="170" t="s">
        <v>189</v>
      </c>
      <c r="AT4104" s="170" t="s">
        <v>368</v>
      </c>
      <c r="AU4104" s="170" t="s">
        <v>157</v>
      </c>
      <c r="AY4104" s="18" t="s">
        <v>150</v>
      </c>
      <c r="BE4104" s="171">
        <f t="shared" si="354"/>
        <v>0</v>
      </c>
      <c r="BF4104" s="171">
        <f t="shared" si="355"/>
        <v>0</v>
      </c>
      <c r="BG4104" s="171">
        <f t="shared" si="356"/>
        <v>0</v>
      </c>
      <c r="BH4104" s="171">
        <f t="shared" si="357"/>
        <v>0</v>
      </c>
      <c r="BI4104" s="171">
        <f t="shared" si="358"/>
        <v>0</v>
      </c>
      <c r="BJ4104" s="18" t="s">
        <v>157</v>
      </c>
      <c r="BK4104" s="172">
        <f t="shared" si="359"/>
        <v>0</v>
      </c>
      <c r="BL4104" s="18" t="s">
        <v>156</v>
      </c>
      <c r="BM4104" s="170" t="s">
        <v>5253</v>
      </c>
    </row>
    <row r="4105" spans="1:65" s="2" customFormat="1" ht="16.5" customHeight="1">
      <c r="A4105" s="33"/>
      <c r="B4105" s="158"/>
      <c r="C4105" s="205" t="s">
        <v>5254</v>
      </c>
      <c r="D4105" s="205" t="s">
        <v>368</v>
      </c>
      <c r="E4105" s="206" t="s">
        <v>5255</v>
      </c>
      <c r="F4105" s="207" t="s">
        <v>5256</v>
      </c>
      <c r="G4105" s="208" t="s">
        <v>350</v>
      </c>
      <c r="H4105" s="209">
        <v>4</v>
      </c>
      <c r="I4105" s="210"/>
      <c r="J4105" s="209">
        <f t="shared" si="350"/>
        <v>0</v>
      </c>
      <c r="K4105" s="211"/>
      <c r="L4105" s="212"/>
      <c r="M4105" s="213" t="s">
        <v>1</v>
      </c>
      <c r="N4105" s="214" t="s">
        <v>42</v>
      </c>
      <c r="O4105" s="59"/>
      <c r="P4105" s="168">
        <f t="shared" si="351"/>
        <v>0</v>
      </c>
      <c r="Q4105" s="168">
        <v>0</v>
      </c>
      <c r="R4105" s="168">
        <f t="shared" si="352"/>
        <v>0</v>
      </c>
      <c r="S4105" s="168">
        <v>0</v>
      </c>
      <c r="T4105" s="169">
        <f t="shared" si="353"/>
        <v>0</v>
      </c>
      <c r="U4105" s="33"/>
      <c r="V4105" s="33"/>
      <c r="W4105" s="33"/>
      <c r="X4105" s="33"/>
      <c r="Y4105" s="33"/>
      <c r="Z4105" s="33"/>
      <c r="AA4105" s="33"/>
      <c r="AB4105" s="33"/>
      <c r="AC4105" s="33"/>
      <c r="AD4105" s="33"/>
      <c r="AE4105" s="33"/>
      <c r="AR4105" s="170" t="s">
        <v>189</v>
      </c>
      <c r="AT4105" s="170" t="s">
        <v>368</v>
      </c>
      <c r="AU4105" s="170" t="s">
        <v>157</v>
      </c>
      <c r="AY4105" s="18" t="s">
        <v>150</v>
      </c>
      <c r="BE4105" s="171">
        <f t="shared" si="354"/>
        <v>0</v>
      </c>
      <c r="BF4105" s="171">
        <f t="shared" si="355"/>
        <v>0</v>
      </c>
      <c r="BG4105" s="171">
        <f t="shared" si="356"/>
        <v>0</v>
      </c>
      <c r="BH4105" s="171">
        <f t="shared" si="357"/>
        <v>0</v>
      </c>
      <c r="BI4105" s="171">
        <f t="shared" si="358"/>
        <v>0</v>
      </c>
      <c r="BJ4105" s="18" t="s">
        <v>157</v>
      </c>
      <c r="BK4105" s="172">
        <f t="shared" si="359"/>
        <v>0</v>
      </c>
      <c r="BL4105" s="18" t="s">
        <v>156</v>
      </c>
      <c r="BM4105" s="170" t="s">
        <v>5257</v>
      </c>
    </row>
    <row r="4106" spans="1:65" s="2" customFormat="1" ht="16.5" customHeight="1">
      <c r="A4106" s="33"/>
      <c r="B4106" s="158"/>
      <c r="C4106" s="205" t="s">
        <v>5258</v>
      </c>
      <c r="D4106" s="205" t="s">
        <v>368</v>
      </c>
      <c r="E4106" s="206" t="s">
        <v>5259</v>
      </c>
      <c r="F4106" s="207" t="s">
        <v>5260</v>
      </c>
      <c r="G4106" s="208" t="s">
        <v>350</v>
      </c>
      <c r="H4106" s="209">
        <v>6</v>
      </c>
      <c r="I4106" s="210"/>
      <c r="J4106" s="209">
        <f t="shared" si="350"/>
        <v>0</v>
      </c>
      <c r="K4106" s="211"/>
      <c r="L4106" s="212"/>
      <c r="M4106" s="213" t="s">
        <v>1</v>
      </c>
      <c r="N4106" s="214" t="s">
        <v>42</v>
      </c>
      <c r="O4106" s="59"/>
      <c r="P4106" s="168">
        <f t="shared" si="351"/>
        <v>0</v>
      </c>
      <c r="Q4106" s="168">
        <v>0</v>
      </c>
      <c r="R4106" s="168">
        <f t="shared" si="352"/>
        <v>0</v>
      </c>
      <c r="S4106" s="168">
        <v>0</v>
      </c>
      <c r="T4106" s="169">
        <f t="shared" si="353"/>
        <v>0</v>
      </c>
      <c r="U4106" s="33"/>
      <c r="V4106" s="33"/>
      <c r="W4106" s="33"/>
      <c r="X4106" s="33"/>
      <c r="Y4106" s="33"/>
      <c r="Z4106" s="33"/>
      <c r="AA4106" s="33"/>
      <c r="AB4106" s="33"/>
      <c r="AC4106" s="33"/>
      <c r="AD4106" s="33"/>
      <c r="AE4106" s="33"/>
      <c r="AR4106" s="170" t="s">
        <v>189</v>
      </c>
      <c r="AT4106" s="170" t="s">
        <v>368</v>
      </c>
      <c r="AU4106" s="170" t="s">
        <v>157</v>
      </c>
      <c r="AY4106" s="18" t="s">
        <v>150</v>
      </c>
      <c r="BE4106" s="171">
        <f t="shared" si="354"/>
        <v>0</v>
      </c>
      <c r="BF4106" s="171">
        <f t="shared" si="355"/>
        <v>0</v>
      </c>
      <c r="BG4106" s="171">
        <f t="shared" si="356"/>
        <v>0</v>
      </c>
      <c r="BH4106" s="171">
        <f t="shared" si="357"/>
        <v>0</v>
      </c>
      <c r="BI4106" s="171">
        <f t="shared" si="358"/>
        <v>0</v>
      </c>
      <c r="BJ4106" s="18" t="s">
        <v>157</v>
      </c>
      <c r="BK4106" s="172">
        <f t="shared" si="359"/>
        <v>0</v>
      </c>
      <c r="BL4106" s="18" t="s">
        <v>156</v>
      </c>
      <c r="BM4106" s="170" t="s">
        <v>5261</v>
      </c>
    </row>
    <row r="4107" spans="1:65" s="2" customFormat="1" ht="16.5" customHeight="1">
      <c r="A4107" s="33"/>
      <c r="B4107" s="158"/>
      <c r="C4107" s="205" t="s">
        <v>5262</v>
      </c>
      <c r="D4107" s="205" t="s">
        <v>368</v>
      </c>
      <c r="E4107" s="206" t="s">
        <v>5263</v>
      </c>
      <c r="F4107" s="207" t="s">
        <v>5264</v>
      </c>
      <c r="G4107" s="208" t="s">
        <v>350</v>
      </c>
      <c r="H4107" s="209">
        <v>2</v>
      </c>
      <c r="I4107" s="210"/>
      <c r="J4107" s="209">
        <f t="shared" si="350"/>
        <v>0</v>
      </c>
      <c r="K4107" s="211"/>
      <c r="L4107" s="212"/>
      <c r="M4107" s="213" t="s">
        <v>1</v>
      </c>
      <c r="N4107" s="214" t="s">
        <v>42</v>
      </c>
      <c r="O4107" s="59"/>
      <c r="P4107" s="168">
        <f t="shared" si="351"/>
        <v>0</v>
      </c>
      <c r="Q4107" s="168">
        <v>0</v>
      </c>
      <c r="R4107" s="168">
        <f t="shared" si="352"/>
        <v>0</v>
      </c>
      <c r="S4107" s="168">
        <v>0</v>
      </c>
      <c r="T4107" s="169">
        <f t="shared" si="353"/>
        <v>0</v>
      </c>
      <c r="U4107" s="33"/>
      <c r="V4107" s="33"/>
      <c r="W4107" s="33"/>
      <c r="X4107" s="33"/>
      <c r="Y4107" s="33"/>
      <c r="Z4107" s="33"/>
      <c r="AA4107" s="33"/>
      <c r="AB4107" s="33"/>
      <c r="AC4107" s="33"/>
      <c r="AD4107" s="33"/>
      <c r="AE4107" s="33"/>
      <c r="AR4107" s="170" t="s">
        <v>189</v>
      </c>
      <c r="AT4107" s="170" t="s">
        <v>368</v>
      </c>
      <c r="AU4107" s="170" t="s">
        <v>157</v>
      </c>
      <c r="AY4107" s="18" t="s">
        <v>150</v>
      </c>
      <c r="BE4107" s="171">
        <f t="shared" si="354"/>
        <v>0</v>
      </c>
      <c r="BF4107" s="171">
        <f t="shared" si="355"/>
        <v>0</v>
      </c>
      <c r="BG4107" s="171">
        <f t="shared" si="356"/>
        <v>0</v>
      </c>
      <c r="BH4107" s="171">
        <f t="shared" si="357"/>
        <v>0</v>
      </c>
      <c r="BI4107" s="171">
        <f t="shared" si="358"/>
        <v>0</v>
      </c>
      <c r="BJ4107" s="18" t="s">
        <v>157</v>
      </c>
      <c r="BK4107" s="172">
        <f t="shared" si="359"/>
        <v>0</v>
      </c>
      <c r="BL4107" s="18" t="s">
        <v>156</v>
      </c>
      <c r="BM4107" s="170" t="s">
        <v>5265</v>
      </c>
    </row>
    <row r="4108" spans="1:65" s="2" customFormat="1" ht="16.5" customHeight="1">
      <c r="A4108" s="33"/>
      <c r="B4108" s="158"/>
      <c r="C4108" s="205" t="s">
        <v>5266</v>
      </c>
      <c r="D4108" s="205" t="s">
        <v>368</v>
      </c>
      <c r="E4108" s="206" t="s">
        <v>5267</v>
      </c>
      <c r="F4108" s="207" t="s">
        <v>5268</v>
      </c>
      <c r="G4108" s="208" t="s">
        <v>350</v>
      </c>
      <c r="H4108" s="209">
        <v>3</v>
      </c>
      <c r="I4108" s="210"/>
      <c r="J4108" s="209">
        <f t="shared" si="350"/>
        <v>0</v>
      </c>
      <c r="K4108" s="211"/>
      <c r="L4108" s="212"/>
      <c r="M4108" s="213" t="s">
        <v>1</v>
      </c>
      <c r="N4108" s="214" t="s">
        <v>42</v>
      </c>
      <c r="O4108" s="59"/>
      <c r="P4108" s="168">
        <f t="shared" si="351"/>
        <v>0</v>
      </c>
      <c r="Q4108" s="168">
        <v>0</v>
      </c>
      <c r="R4108" s="168">
        <f t="shared" si="352"/>
        <v>0</v>
      </c>
      <c r="S4108" s="168">
        <v>0</v>
      </c>
      <c r="T4108" s="169">
        <f t="shared" si="353"/>
        <v>0</v>
      </c>
      <c r="U4108" s="33"/>
      <c r="V4108" s="33"/>
      <c r="W4108" s="33"/>
      <c r="X4108" s="33"/>
      <c r="Y4108" s="33"/>
      <c r="Z4108" s="33"/>
      <c r="AA4108" s="33"/>
      <c r="AB4108" s="33"/>
      <c r="AC4108" s="33"/>
      <c r="AD4108" s="33"/>
      <c r="AE4108" s="33"/>
      <c r="AR4108" s="170" t="s">
        <v>189</v>
      </c>
      <c r="AT4108" s="170" t="s">
        <v>368</v>
      </c>
      <c r="AU4108" s="170" t="s">
        <v>157</v>
      </c>
      <c r="AY4108" s="18" t="s">
        <v>150</v>
      </c>
      <c r="BE4108" s="171">
        <f t="shared" si="354"/>
        <v>0</v>
      </c>
      <c r="BF4108" s="171">
        <f t="shared" si="355"/>
        <v>0</v>
      </c>
      <c r="BG4108" s="171">
        <f t="shared" si="356"/>
        <v>0</v>
      </c>
      <c r="BH4108" s="171">
        <f t="shared" si="357"/>
        <v>0</v>
      </c>
      <c r="BI4108" s="171">
        <f t="shared" si="358"/>
        <v>0</v>
      </c>
      <c r="BJ4108" s="18" t="s">
        <v>157</v>
      </c>
      <c r="BK4108" s="172">
        <f t="shared" si="359"/>
        <v>0</v>
      </c>
      <c r="BL4108" s="18" t="s">
        <v>156</v>
      </c>
      <c r="BM4108" s="170" t="s">
        <v>5269</v>
      </c>
    </row>
    <row r="4109" spans="1:65" s="2" customFormat="1" ht="16.5" customHeight="1">
      <c r="A4109" s="33"/>
      <c r="B4109" s="158"/>
      <c r="C4109" s="205" t="s">
        <v>5270</v>
      </c>
      <c r="D4109" s="205" t="s">
        <v>368</v>
      </c>
      <c r="E4109" s="206" t="s">
        <v>5271</v>
      </c>
      <c r="F4109" s="207" t="s">
        <v>5272</v>
      </c>
      <c r="G4109" s="208" t="s">
        <v>350</v>
      </c>
      <c r="H4109" s="209">
        <v>4</v>
      </c>
      <c r="I4109" s="210"/>
      <c r="J4109" s="209">
        <f t="shared" si="350"/>
        <v>0</v>
      </c>
      <c r="K4109" s="211"/>
      <c r="L4109" s="212"/>
      <c r="M4109" s="213" t="s">
        <v>1</v>
      </c>
      <c r="N4109" s="214" t="s">
        <v>42</v>
      </c>
      <c r="O4109" s="59"/>
      <c r="P4109" s="168">
        <f t="shared" si="351"/>
        <v>0</v>
      </c>
      <c r="Q4109" s="168">
        <v>0</v>
      </c>
      <c r="R4109" s="168">
        <f t="shared" si="352"/>
        <v>0</v>
      </c>
      <c r="S4109" s="168">
        <v>0</v>
      </c>
      <c r="T4109" s="169">
        <f t="shared" si="353"/>
        <v>0</v>
      </c>
      <c r="U4109" s="33"/>
      <c r="V4109" s="33"/>
      <c r="W4109" s="33"/>
      <c r="X4109" s="33"/>
      <c r="Y4109" s="33"/>
      <c r="Z4109" s="33"/>
      <c r="AA4109" s="33"/>
      <c r="AB4109" s="33"/>
      <c r="AC4109" s="33"/>
      <c r="AD4109" s="33"/>
      <c r="AE4109" s="33"/>
      <c r="AR4109" s="170" t="s">
        <v>189</v>
      </c>
      <c r="AT4109" s="170" t="s">
        <v>368</v>
      </c>
      <c r="AU4109" s="170" t="s">
        <v>157</v>
      </c>
      <c r="AY4109" s="18" t="s">
        <v>150</v>
      </c>
      <c r="BE4109" s="171">
        <f t="shared" si="354"/>
        <v>0</v>
      </c>
      <c r="BF4109" s="171">
        <f t="shared" si="355"/>
        <v>0</v>
      </c>
      <c r="BG4109" s="171">
        <f t="shared" si="356"/>
        <v>0</v>
      </c>
      <c r="BH4109" s="171">
        <f t="shared" si="357"/>
        <v>0</v>
      </c>
      <c r="BI4109" s="171">
        <f t="shared" si="358"/>
        <v>0</v>
      </c>
      <c r="BJ4109" s="18" t="s">
        <v>157</v>
      </c>
      <c r="BK4109" s="172">
        <f t="shared" si="359"/>
        <v>0</v>
      </c>
      <c r="BL4109" s="18" t="s">
        <v>156</v>
      </c>
      <c r="BM4109" s="170" t="s">
        <v>5273</v>
      </c>
    </row>
    <row r="4110" spans="1:65" s="2" customFormat="1" ht="16.5" customHeight="1">
      <c r="A4110" s="33"/>
      <c r="B4110" s="158"/>
      <c r="C4110" s="205" t="s">
        <v>5274</v>
      </c>
      <c r="D4110" s="205" t="s">
        <v>368</v>
      </c>
      <c r="E4110" s="206" t="s">
        <v>5275</v>
      </c>
      <c r="F4110" s="207" t="s">
        <v>5276</v>
      </c>
      <c r="G4110" s="208" t="s">
        <v>350</v>
      </c>
      <c r="H4110" s="209">
        <v>3</v>
      </c>
      <c r="I4110" s="210"/>
      <c r="J4110" s="209">
        <f t="shared" si="350"/>
        <v>0</v>
      </c>
      <c r="K4110" s="211"/>
      <c r="L4110" s="212"/>
      <c r="M4110" s="213" t="s">
        <v>1</v>
      </c>
      <c r="N4110" s="214" t="s">
        <v>42</v>
      </c>
      <c r="O4110" s="59"/>
      <c r="P4110" s="168">
        <f t="shared" si="351"/>
        <v>0</v>
      </c>
      <c r="Q4110" s="168">
        <v>0</v>
      </c>
      <c r="R4110" s="168">
        <f t="shared" si="352"/>
        <v>0</v>
      </c>
      <c r="S4110" s="168">
        <v>0</v>
      </c>
      <c r="T4110" s="169">
        <f t="shared" si="353"/>
        <v>0</v>
      </c>
      <c r="U4110" s="33"/>
      <c r="V4110" s="33"/>
      <c r="W4110" s="33"/>
      <c r="X4110" s="33"/>
      <c r="Y4110" s="33"/>
      <c r="Z4110" s="33"/>
      <c r="AA4110" s="33"/>
      <c r="AB4110" s="33"/>
      <c r="AC4110" s="33"/>
      <c r="AD4110" s="33"/>
      <c r="AE4110" s="33"/>
      <c r="AR4110" s="170" t="s">
        <v>189</v>
      </c>
      <c r="AT4110" s="170" t="s">
        <v>368</v>
      </c>
      <c r="AU4110" s="170" t="s">
        <v>157</v>
      </c>
      <c r="AY4110" s="18" t="s">
        <v>150</v>
      </c>
      <c r="BE4110" s="171">
        <f t="shared" si="354"/>
        <v>0</v>
      </c>
      <c r="BF4110" s="171">
        <f t="shared" si="355"/>
        <v>0</v>
      </c>
      <c r="BG4110" s="171">
        <f t="shared" si="356"/>
        <v>0</v>
      </c>
      <c r="BH4110" s="171">
        <f t="shared" si="357"/>
        <v>0</v>
      </c>
      <c r="BI4110" s="171">
        <f t="shared" si="358"/>
        <v>0</v>
      </c>
      <c r="BJ4110" s="18" t="s">
        <v>157</v>
      </c>
      <c r="BK4110" s="172">
        <f t="shared" si="359"/>
        <v>0</v>
      </c>
      <c r="BL4110" s="18" t="s">
        <v>156</v>
      </c>
      <c r="BM4110" s="170" t="s">
        <v>5277</v>
      </c>
    </row>
    <row r="4111" spans="1:65" s="2" customFormat="1" ht="16.5" customHeight="1">
      <c r="A4111" s="33"/>
      <c r="B4111" s="158"/>
      <c r="C4111" s="205" t="s">
        <v>5278</v>
      </c>
      <c r="D4111" s="205" t="s">
        <v>368</v>
      </c>
      <c r="E4111" s="206" t="s">
        <v>5279</v>
      </c>
      <c r="F4111" s="207" t="s">
        <v>5280</v>
      </c>
      <c r="G4111" s="208" t="s">
        <v>350</v>
      </c>
      <c r="H4111" s="209">
        <v>825</v>
      </c>
      <c r="I4111" s="210"/>
      <c r="J4111" s="209">
        <f t="shared" si="350"/>
        <v>0</v>
      </c>
      <c r="K4111" s="211"/>
      <c r="L4111" s="212"/>
      <c r="M4111" s="213" t="s">
        <v>1</v>
      </c>
      <c r="N4111" s="214" t="s">
        <v>42</v>
      </c>
      <c r="O4111" s="59"/>
      <c r="P4111" s="168">
        <f t="shared" si="351"/>
        <v>0</v>
      </c>
      <c r="Q4111" s="168">
        <v>0</v>
      </c>
      <c r="R4111" s="168">
        <f t="shared" si="352"/>
        <v>0</v>
      </c>
      <c r="S4111" s="168">
        <v>0</v>
      </c>
      <c r="T4111" s="169">
        <f t="shared" si="353"/>
        <v>0</v>
      </c>
      <c r="U4111" s="33"/>
      <c r="V4111" s="33"/>
      <c r="W4111" s="33"/>
      <c r="X4111" s="33"/>
      <c r="Y4111" s="33"/>
      <c r="Z4111" s="33"/>
      <c r="AA4111" s="33"/>
      <c r="AB4111" s="33"/>
      <c r="AC4111" s="33"/>
      <c r="AD4111" s="33"/>
      <c r="AE4111" s="33"/>
      <c r="AR4111" s="170" t="s">
        <v>189</v>
      </c>
      <c r="AT4111" s="170" t="s">
        <v>368</v>
      </c>
      <c r="AU4111" s="170" t="s">
        <v>157</v>
      </c>
      <c r="AY4111" s="18" t="s">
        <v>150</v>
      </c>
      <c r="BE4111" s="171">
        <f t="shared" si="354"/>
        <v>0</v>
      </c>
      <c r="BF4111" s="171">
        <f t="shared" si="355"/>
        <v>0</v>
      </c>
      <c r="BG4111" s="171">
        <f t="shared" si="356"/>
        <v>0</v>
      </c>
      <c r="BH4111" s="171">
        <f t="shared" si="357"/>
        <v>0</v>
      </c>
      <c r="BI4111" s="171">
        <f t="shared" si="358"/>
        <v>0</v>
      </c>
      <c r="BJ4111" s="18" t="s">
        <v>157</v>
      </c>
      <c r="BK4111" s="172">
        <f t="shared" si="359"/>
        <v>0</v>
      </c>
      <c r="BL4111" s="18" t="s">
        <v>156</v>
      </c>
      <c r="BM4111" s="170" t="s">
        <v>5281</v>
      </c>
    </row>
    <row r="4112" spans="1:65" s="2" customFormat="1" ht="16.5" customHeight="1">
      <c r="A4112" s="33"/>
      <c r="B4112" s="158"/>
      <c r="C4112" s="205" t="s">
        <v>5282</v>
      </c>
      <c r="D4112" s="205" t="s">
        <v>368</v>
      </c>
      <c r="E4112" s="206" t="s">
        <v>5283</v>
      </c>
      <c r="F4112" s="207" t="s">
        <v>5284</v>
      </c>
      <c r="G4112" s="208" t="s">
        <v>350</v>
      </c>
      <c r="H4112" s="209">
        <v>45</v>
      </c>
      <c r="I4112" s="210"/>
      <c r="J4112" s="209">
        <f t="shared" si="350"/>
        <v>0</v>
      </c>
      <c r="K4112" s="211"/>
      <c r="L4112" s="212"/>
      <c r="M4112" s="213" t="s">
        <v>1</v>
      </c>
      <c r="N4112" s="214" t="s">
        <v>42</v>
      </c>
      <c r="O4112" s="59"/>
      <c r="P4112" s="168">
        <f t="shared" si="351"/>
        <v>0</v>
      </c>
      <c r="Q4112" s="168">
        <v>0</v>
      </c>
      <c r="R4112" s="168">
        <f t="shared" si="352"/>
        <v>0</v>
      </c>
      <c r="S4112" s="168">
        <v>0</v>
      </c>
      <c r="T4112" s="169">
        <f t="shared" si="353"/>
        <v>0</v>
      </c>
      <c r="U4112" s="33"/>
      <c r="V4112" s="33"/>
      <c r="W4112" s="33"/>
      <c r="X4112" s="33"/>
      <c r="Y4112" s="33"/>
      <c r="Z4112" s="33"/>
      <c r="AA4112" s="33"/>
      <c r="AB4112" s="33"/>
      <c r="AC4112" s="33"/>
      <c r="AD4112" s="33"/>
      <c r="AE4112" s="33"/>
      <c r="AR4112" s="170" t="s">
        <v>189</v>
      </c>
      <c r="AT4112" s="170" t="s">
        <v>368</v>
      </c>
      <c r="AU4112" s="170" t="s">
        <v>157</v>
      </c>
      <c r="AY4112" s="18" t="s">
        <v>150</v>
      </c>
      <c r="BE4112" s="171">
        <f t="shared" si="354"/>
        <v>0</v>
      </c>
      <c r="BF4112" s="171">
        <f t="shared" si="355"/>
        <v>0</v>
      </c>
      <c r="BG4112" s="171">
        <f t="shared" si="356"/>
        <v>0</v>
      </c>
      <c r="BH4112" s="171">
        <f t="shared" si="357"/>
        <v>0</v>
      </c>
      <c r="BI4112" s="171">
        <f t="shared" si="358"/>
        <v>0</v>
      </c>
      <c r="BJ4112" s="18" t="s">
        <v>157</v>
      </c>
      <c r="BK4112" s="172">
        <f t="shared" si="359"/>
        <v>0</v>
      </c>
      <c r="BL4112" s="18" t="s">
        <v>156</v>
      </c>
      <c r="BM4112" s="170" t="s">
        <v>5285</v>
      </c>
    </row>
    <row r="4113" spans="1:65" s="2" customFormat="1" ht="16.5" customHeight="1">
      <c r="A4113" s="33"/>
      <c r="B4113" s="158"/>
      <c r="C4113" s="205" t="s">
        <v>5286</v>
      </c>
      <c r="D4113" s="205" t="s">
        <v>368</v>
      </c>
      <c r="E4113" s="206" t="s">
        <v>5287</v>
      </c>
      <c r="F4113" s="207" t="s">
        <v>5288</v>
      </c>
      <c r="G4113" s="208" t="s">
        <v>350</v>
      </c>
      <c r="H4113" s="209">
        <v>5</v>
      </c>
      <c r="I4113" s="210"/>
      <c r="J4113" s="209">
        <f t="shared" si="350"/>
        <v>0</v>
      </c>
      <c r="K4113" s="211"/>
      <c r="L4113" s="212"/>
      <c r="M4113" s="213" t="s">
        <v>1</v>
      </c>
      <c r="N4113" s="214" t="s">
        <v>42</v>
      </c>
      <c r="O4113" s="59"/>
      <c r="P4113" s="168">
        <f t="shared" si="351"/>
        <v>0</v>
      </c>
      <c r="Q4113" s="168">
        <v>0</v>
      </c>
      <c r="R4113" s="168">
        <f t="shared" si="352"/>
        <v>0</v>
      </c>
      <c r="S4113" s="168">
        <v>0</v>
      </c>
      <c r="T4113" s="169">
        <f t="shared" si="353"/>
        <v>0</v>
      </c>
      <c r="U4113" s="33"/>
      <c r="V4113" s="33"/>
      <c r="W4113" s="33"/>
      <c r="X4113" s="33"/>
      <c r="Y4113" s="33"/>
      <c r="Z4113" s="33"/>
      <c r="AA4113" s="33"/>
      <c r="AB4113" s="33"/>
      <c r="AC4113" s="33"/>
      <c r="AD4113" s="33"/>
      <c r="AE4113" s="33"/>
      <c r="AR4113" s="170" t="s">
        <v>189</v>
      </c>
      <c r="AT4113" s="170" t="s">
        <v>368</v>
      </c>
      <c r="AU4113" s="170" t="s">
        <v>157</v>
      </c>
      <c r="AY4113" s="18" t="s">
        <v>150</v>
      </c>
      <c r="BE4113" s="171">
        <f t="shared" si="354"/>
        <v>0</v>
      </c>
      <c r="BF4113" s="171">
        <f t="shared" si="355"/>
        <v>0</v>
      </c>
      <c r="BG4113" s="171">
        <f t="shared" si="356"/>
        <v>0</v>
      </c>
      <c r="BH4113" s="171">
        <f t="shared" si="357"/>
        <v>0</v>
      </c>
      <c r="BI4113" s="171">
        <f t="shared" si="358"/>
        <v>0</v>
      </c>
      <c r="BJ4113" s="18" t="s">
        <v>157</v>
      </c>
      <c r="BK4113" s="172">
        <f t="shared" si="359"/>
        <v>0</v>
      </c>
      <c r="BL4113" s="18" t="s">
        <v>156</v>
      </c>
      <c r="BM4113" s="170" t="s">
        <v>5289</v>
      </c>
    </row>
    <row r="4114" spans="1:65" s="2" customFormat="1" ht="16.5" customHeight="1">
      <c r="A4114" s="33"/>
      <c r="B4114" s="158"/>
      <c r="C4114" s="205" t="s">
        <v>5290</v>
      </c>
      <c r="D4114" s="205" t="s">
        <v>368</v>
      </c>
      <c r="E4114" s="206" t="s">
        <v>5291</v>
      </c>
      <c r="F4114" s="207" t="s">
        <v>5292</v>
      </c>
      <c r="G4114" s="208" t="s">
        <v>350</v>
      </c>
      <c r="H4114" s="209">
        <v>1</v>
      </c>
      <c r="I4114" s="210"/>
      <c r="J4114" s="209">
        <f t="shared" si="350"/>
        <v>0</v>
      </c>
      <c r="K4114" s="211"/>
      <c r="L4114" s="212"/>
      <c r="M4114" s="213" t="s">
        <v>1</v>
      </c>
      <c r="N4114" s="214" t="s">
        <v>42</v>
      </c>
      <c r="O4114" s="59"/>
      <c r="P4114" s="168">
        <f t="shared" si="351"/>
        <v>0</v>
      </c>
      <c r="Q4114" s="168">
        <v>0</v>
      </c>
      <c r="R4114" s="168">
        <f t="shared" si="352"/>
        <v>0</v>
      </c>
      <c r="S4114" s="168">
        <v>0</v>
      </c>
      <c r="T4114" s="169">
        <f t="shared" si="353"/>
        <v>0</v>
      </c>
      <c r="U4114" s="33"/>
      <c r="V4114" s="33"/>
      <c r="W4114" s="33"/>
      <c r="X4114" s="33"/>
      <c r="Y4114" s="33"/>
      <c r="Z4114" s="33"/>
      <c r="AA4114" s="33"/>
      <c r="AB4114" s="33"/>
      <c r="AC4114" s="33"/>
      <c r="AD4114" s="33"/>
      <c r="AE4114" s="33"/>
      <c r="AR4114" s="170" t="s">
        <v>189</v>
      </c>
      <c r="AT4114" s="170" t="s">
        <v>368</v>
      </c>
      <c r="AU4114" s="170" t="s">
        <v>157</v>
      </c>
      <c r="AY4114" s="18" t="s">
        <v>150</v>
      </c>
      <c r="BE4114" s="171">
        <f t="shared" si="354"/>
        <v>0</v>
      </c>
      <c r="BF4114" s="171">
        <f t="shared" si="355"/>
        <v>0</v>
      </c>
      <c r="BG4114" s="171">
        <f t="shared" si="356"/>
        <v>0</v>
      </c>
      <c r="BH4114" s="171">
        <f t="shared" si="357"/>
        <v>0</v>
      </c>
      <c r="BI4114" s="171">
        <f t="shared" si="358"/>
        <v>0</v>
      </c>
      <c r="BJ4114" s="18" t="s">
        <v>157</v>
      </c>
      <c r="BK4114" s="172">
        <f t="shared" si="359"/>
        <v>0</v>
      </c>
      <c r="BL4114" s="18" t="s">
        <v>156</v>
      </c>
      <c r="BM4114" s="170" t="s">
        <v>5293</v>
      </c>
    </row>
    <row r="4115" spans="1:65" s="2" customFormat="1" ht="16.5" customHeight="1">
      <c r="A4115" s="33"/>
      <c r="B4115" s="158"/>
      <c r="C4115" s="205" t="s">
        <v>5294</v>
      </c>
      <c r="D4115" s="205" t="s">
        <v>368</v>
      </c>
      <c r="E4115" s="206" t="s">
        <v>5295</v>
      </c>
      <c r="F4115" s="207" t="s">
        <v>5296</v>
      </c>
      <c r="G4115" s="208" t="s">
        <v>350</v>
      </c>
      <c r="H4115" s="209">
        <v>1</v>
      </c>
      <c r="I4115" s="210"/>
      <c r="J4115" s="209">
        <f t="shared" si="350"/>
        <v>0</v>
      </c>
      <c r="K4115" s="211"/>
      <c r="L4115" s="212"/>
      <c r="M4115" s="213" t="s">
        <v>1</v>
      </c>
      <c r="N4115" s="214" t="s">
        <v>42</v>
      </c>
      <c r="O4115" s="59"/>
      <c r="P4115" s="168">
        <f t="shared" si="351"/>
        <v>0</v>
      </c>
      <c r="Q4115" s="168">
        <v>0</v>
      </c>
      <c r="R4115" s="168">
        <f t="shared" si="352"/>
        <v>0</v>
      </c>
      <c r="S4115" s="168">
        <v>0</v>
      </c>
      <c r="T4115" s="169">
        <f t="shared" si="353"/>
        <v>0</v>
      </c>
      <c r="U4115" s="33"/>
      <c r="V4115" s="33"/>
      <c r="W4115" s="33"/>
      <c r="X4115" s="33"/>
      <c r="Y4115" s="33"/>
      <c r="Z4115" s="33"/>
      <c r="AA4115" s="33"/>
      <c r="AB4115" s="33"/>
      <c r="AC4115" s="33"/>
      <c r="AD4115" s="33"/>
      <c r="AE4115" s="33"/>
      <c r="AR4115" s="170" t="s">
        <v>189</v>
      </c>
      <c r="AT4115" s="170" t="s">
        <v>368</v>
      </c>
      <c r="AU4115" s="170" t="s">
        <v>157</v>
      </c>
      <c r="AY4115" s="18" t="s">
        <v>150</v>
      </c>
      <c r="BE4115" s="171">
        <f t="shared" si="354"/>
        <v>0</v>
      </c>
      <c r="BF4115" s="171">
        <f t="shared" si="355"/>
        <v>0</v>
      </c>
      <c r="BG4115" s="171">
        <f t="shared" si="356"/>
        <v>0</v>
      </c>
      <c r="BH4115" s="171">
        <f t="shared" si="357"/>
        <v>0</v>
      </c>
      <c r="BI4115" s="171">
        <f t="shared" si="358"/>
        <v>0</v>
      </c>
      <c r="BJ4115" s="18" t="s">
        <v>157</v>
      </c>
      <c r="BK4115" s="172">
        <f t="shared" si="359"/>
        <v>0</v>
      </c>
      <c r="BL4115" s="18" t="s">
        <v>156</v>
      </c>
      <c r="BM4115" s="170" t="s">
        <v>5297</v>
      </c>
    </row>
    <row r="4116" spans="1:65" s="2" customFormat="1" ht="16.5" customHeight="1">
      <c r="A4116" s="33"/>
      <c r="B4116" s="158"/>
      <c r="C4116" s="205" t="s">
        <v>5298</v>
      </c>
      <c r="D4116" s="205" t="s">
        <v>368</v>
      </c>
      <c r="E4116" s="206" t="s">
        <v>5299</v>
      </c>
      <c r="F4116" s="207" t="s">
        <v>5300</v>
      </c>
      <c r="G4116" s="208" t="s">
        <v>350</v>
      </c>
      <c r="H4116" s="209">
        <v>84</v>
      </c>
      <c r="I4116" s="210"/>
      <c r="J4116" s="209">
        <f t="shared" si="350"/>
        <v>0</v>
      </c>
      <c r="K4116" s="211"/>
      <c r="L4116" s="212"/>
      <c r="M4116" s="213" t="s">
        <v>1</v>
      </c>
      <c r="N4116" s="214" t="s">
        <v>42</v>
      </c>
      <c r="O4116" s="59"/>
      <c r="P4116" s="168">
        <f t="shared" si="351"/>
        <v>0</v>
      </c>
      <c r="Q4116" s="168">
        <v>0</v>
      </c>
      <c r="R4116" s="168">
        <f t="shared" si="352"/>
        <v>0</v>
      </c>
      <c r="S4116" s="168">
        <v>0</v>
      </c>
      <c r="T4116" s="169">
        <f t="shared" si="353"/>
        <v>0</v>
      </c>
      <c r="U4116" s="33"/>
      <c r="V4116" s="33"/>
      <c r="W4116" s="33"/>
      <c r="X4116" s="33"/>
      <c r="Y4116" s="33"/>
      <c r="Z4116" s="33"/>
      <c r="AA4116" s="33"/>
      <c r="AB4116" s="33"/>
      <c r="AC4116" s="33"/>
      <c r="AD4116" s="33"/>
      <c r="AE4116" s="33"/>
      <c r="AR4116" s="170" t="s">
        <v>189</v>
      </c>
      <c r="AT4116" s="170" t="s">
        <v>368</v>
      </c>
      <c r="AU4116" s="170" t="s">
        <v>157</v>
      </c>
      <c r="AY4116" s="18" t="s">
        <v>150</v>
      </c>
      <c r="BE4116" s="171">
        <f t="shared" si="354"/>
        <v>0</v>
      </c>
      <c r="BF4116" s="171">
        <f t="shared" si="355"/>
        <v>0</v>
      </c>
      <c r="BG4116" s="171">
        <f t="shared" si="356"/>
        <v>0</v>
      </c>
      <c r="BH4116" s="171">
        <f t="shared" si="357"/>
        <v>0</v>
      </c>
      <c r="BI4116" s="171">
        <f t="shared" si="358"/>
        <v>0</v>
      </c>
      <c r="BJ4116" s="18" t="s">
        <v>157</v>
      </c>
      <c r="BK4116" s="172">
        <f t="shared" si="359"/>
        <v>0</v>
      </c>
      <c r="BL4116" s="18" t="s">
        <v>156</v>
      </c>
      <c r="BM4116" s="170" t="s">
        <v>5301</v>
      </c>
    </row>
    <row r="4117" spans="1:65" s="2" customFormat="1" ht="16.5" customHeight="1">
      <c r="A4117" s="33"/>
      <c r="B4117" s="158"/>
      <c r="C4117" s="205" t="s">
        <v>5302</v>
      </c>
      <c r="D4117" s="205" t="s">
        <v>368</v>
      </c>
      <c r="E4117" s="206" t="s">
        <v>5303</v>
      </c>
      <c r="F4117" s="207" t="s">
        <v>5304</v>
      </c>
      <c r="G4117" s="208" t="s">
        <v>350</v>
      </c>
      <c r="H4117" s="209">
        <v>84</v>
      </c>
      <c r="I4117" s="210"/>
      <c r="J4117" s="209">
        <f t="shared" si="350"/>
        <v>0</v>
      </c>
      <c r="K4117" s="211"/>
      <c r="L4117" s="212"/>
      <c r="M4117" s="213" t="s">
        <v>1</v>
      </c>
      <c r="N4117" s="214" t="s">
        <v>42</v>
      </c>
      <c r="O4117" s="59"/>
      <c r="P4117" s="168">
        <f t="shared" si="351"/>
        <v>0</v>
      </c>
      <c r="Q4117" s="168">
        <v>0</v>
      </c>
      <c r="R4117" s="168">
        <f t="shared" si="352"/>
        <v>0</v>
      </c>
      <c r="S4117" s="168">
        <v>0</v>
      </c>
      <c r="T4117" s="169">
        <f t="shared" si="353"/>
        <v>0</v>
      </c>
      <c r="U4117" s="33"/>
      <c r="V4117" s="33"/>
      <c r="W4117" s="33"/>
      <c r="X4117" s="33"/>
      <c r="Y4117" s="33"/>
      <c r="Z4117" s="33"/>
      <c r="AA4117" s="33"/>
      <c r="AB4117" s="33"/>
      <c r="AC4117" s="33"/>
      <c r="AD4117" s="33"/>
      <c r="AE4117" s="33"/>
      <c r="AR4117" s="170" t="s">
        <v>189</v>
      </c>
      <c r="AT4117" s="170" t="s">
        <v>368</v>
      </c>
      <c r="AU4117" s="170" t="s">
        <v>157</v>
      </c>
      <c r="AY4117" s="18" t="s">
        <v>150</v>
      </c>
      <c r="BE4117" s="171">
        <f t="shared" si="354"/>
        <v>0</v>
      </c>
      <c r="BF4117" s="171">
        <f t="shared" si="355"/>
        <v>0</v>
      </c>
      <c r="BG4117" s="171">
        <f t="shared" si="356"/>
        <v>0</v>
      </c>
      <c r="BH4117" s="171">
        <f t="shared" si="357"/>
        <v>0</v>
      </c>
      <c r="BI4117" s="171">
        <f t="shared" si="358"/>
        <v>0</v>
      </c>
      <c r="BJ4117" s="18" t="s">
        <v>157</v>
      </c>
      <c r="BK4117" s="172">
        <f t="shared" si="359"/>
        <v>0</v>
      </c>
      <c r="BL4117" s="18" t="s">
        <v>156</v>
      </c>
      <c r="BM4117" s="170" t="s">
        <v>5305</v>
      </c>
    </row>
    <row r="4118" spans="1:65" s="2" customFormat="1" ht="24" customHeight="1">
      <c r="A4118" s="33"/>
      <c r="B4118" s="158"/>
      <c r="C4118" s="205" t="s">
        <v>5306</v>
      </c>
      <c r="D4118" s="205" t="s">
        <v>368</v>
      </c>
      <c r="E4118" s="206" t="s">
        <v>5307</v>
      </c>
      <c r="F4118" s="207" t="s">
        <v>5308</v>
      </c>
      <c r="G4118" s="208" t="s">
        <v>350</v>
      </c>
      <c r="H4118" s="209">
        <v>1</v>
      </c>
      <c r="I4118" s="210"/>
      <c r="J4118" s="209">
        <f t="shared" si="350"/>
        <v>0</v>
      </c>
      <c r="K4118" s="211"/>
      <c r="L4118" s="212"/>
      <c r="M4118" s="213" t="s">
        <v>1</v>
      </c>
      <c r="N4118" s="214" t="s">
        <v>42</v>
      </c>
      <c r="O4118" s="59"/>
      <c r="P4118" s="168">
        <f t="shared" si="351"/>
        <v>0</v>
      </c>
      <c r="Q4118" s="168">
        <v>0</v>
      </c>
      <c r="R4118" s="168">
        <f t="shared" si="352"/>
        <v>0</v>
      </c>
      <c r="S4118" s="168">
        <v>0</v>
      </c>
      <c r="T4118" s="169">
        <f t="shared" si="353"/>
        <v>0</v>
      </c>
      <c r="U4118" s="33"/>
      <c r="V4118" s="33"/>
      <c r="W4118" s="33"/>
      <c r="X4118" s="33"/>
      <c r="Y4118" s="33"/>
      <c r="Z4118" s="33"/>
      <c r="AA4118" s="33"/>
      <c r="AB4118" s="33"/>
      <c r="AC4118" s="33"/>
      <c r="AD4118" s="33"/>
      <c r="AE4118" s="33"/>
      <c r="AR4118" s="170" t="s">
        <v>189</v>
      </c>
      <c r="AT4118" s="170" t="s">
        <v>368</v>
      </c>
      <c r="AU4118" s="170" t="s">
        <v>157</v>
      </c>
      <c r="AY4118" s="18" t="s">
        <v>150</v>
      </c>
      <c r="BE4118" s="171">
        <f t="shared" si="354"/>
        <v>0</v>
      </c>
      <c r="BF4118" s="171">
        <f t="shared" si="355"/>
        <v>0</v>
      </c>
      <c r="BG4118" s="171">
        <f t="shared" si="356"/>
        <v>0</v>
      </c>
      <c r="BH4118" s="171">
        <f t="shared" si="357"/>
        <v>0</v>
      </c>
      <c r="BI4118" s="171">
        <f t="shared" si="358"/>
        <v>0</v>
      </c>
      <c r="BJ4118" s="18" t="s">
        <v>157</v>
      </c>
      <c r="BK4118" s="172">
        <f t="shared" si="359"/>
        <v>0</v>
      </c>
      <c r="BL4118" s="18" t="s">
        <v>156</v>
      </c>
      <c r="BM4118" s="170" t="s">
        <v>5309</v>
      </c>
    </row>
    <row r="4119" spans="1:65" s="2" customFormat="1" ht="16.5" customHeight="1">
      <c r="A4119" s="33"/>
      <c r="B4119" s="158"/>
      <c r="C4119" s="205" t="s">
        <v>5310</v>
      </c>
      <c r="D4119" s="205" t="s">
        <v>368</v>
      </c>
      <c r="E4119" s="206" t="s">
        <v>5311</v>
      </c>
      <c r="F4119" s="207" t="s">
        <v>5312</v>
      </c>
      <c r="G4119" s="208" t="s">
        <v>459</v>
      </c>
      <c r="H4119" s="209">
        <v>60</v>
      </c>
      <c r="I4119" s="210"/>
      <c r="J4119" s="209">
        <f t="shared" si="350"/>
        <v>0</v>
      </c>
      <c r="K4119" s="211"/>
      <c r="L4119" s="212"/>
      <c r="M4119" s="213" t="s">
        <v>1</v>
      </c>
      <c r="N4119" s="214" t="s">
        <v>42</v>
      </c>
      <c r="O4119" s="59"/>
      <c r="P4119" s="168">
        <f t="shared" si="351"/>
        <v>0</v>
      </c>
      <c r="Q4119" s="168">
        <v>0</v>
      </c>
      <c r="R4119" s="168">
        <f t="shared" si="352"/>
        <v>0</v>
      </c>
      <c r="S4119" s="168">
        <v>0</v>
      </c>
      <c r="T4119" s="169">
        <f t="shared" si="353"/>
        <v>0</v>
      </c>
      <c r="U4119" s="33"/>
      <c r="V4119" s="33"/>
      <c r="W4119" s="33"/>
      <c r="X4119" s="33"/>
      <c r="Y4119" s="33"/>
      <c r="Z4119" s="33"/>
      <c r="AA4119" s="33"/>
      <c r="AB4119" s="33"/>
      <c r="AC4119" s="33"/>
      <c r="AD4119" s="33"/>
      <c r="AE4119" s="33"/>
      <c r="AR4119" s="170" t="s">
        <v>189</v>
      </c>
      <c r="AT4119" s="170" t="s">
        <v>368</v>
      </c>
      <c r="AU4119" s="170" t="s">
        <v>157</v>
      </c>
      <c r="AY4119" s="18" t="s">
        <v>150</v>
      </c>
      <c r="BE4119" s="171">
        <f t="shared" si="354"/>
        <v>0</v>
      </c>
      <c r="BF4119" s="171">
        <f t="shared" si="355"/>
        <v>0</v>
      </c>
      <c r="BG4119" s="171">
        <f t="shared" si="356"/>
        <v>0</v>
      </c>
      <c r="BH4119" s="171">
        <f t="shared" si="357"/>
        <v>0</v>
      </c>
      <c r="BI4119" s="171">
        <f t="shared" si="358"/>
        <v>0</v>
      </c>
      <c r="BJ4119" s="18" t="s">
        <v>157</v>
      </c>
      <c r="BK4119" s="172">
        <f t="shared" si="359"/>
        <v>0</v>
      </c>
      <c r="BL4119" s="18" t="s">
        <v>156</v>
      </c>
      <c r="BM4119" s="170" t="s">
        <v>5313</v>
      </c>
    </row>
    <row r="4120" spans="1:65" s="2" customFormat="1" ht="16.5" customHeight="1">
      <c r="A4120" s="33"/>
      <c r="B4120" s="158"/>
      <c r="C4120" s="205" t="s">
        <v>5314</v>
      </c>
      <c r="D4120" s="205" t="s">
        <v>368</v>
      </c>
      <c r="E4120" s="206" t="s">
        <v>5315</v>
      </c>
      <c r="F4120" s="207" t="s">
        <v>5316</v>
      </c>
      <c r="G4120" s="208" t="s">
        <v>350</v>
      </c>
      <c r="H4120" s="209">
        <v>27</v>
      </c>
      <c r="I4120" s="210"/>
      <c r="J4120" s="209">
        <f t="shared" si="350"/>
        <v>0</v>
      </c>
      <c r="K4120" s="211"/>
      <c r="L4120" s="212"/>
      <c r="M4120" s="213" t="s">
        <v>1</v>
      </c>
      <c r="N4120" s="214" t="s">
        <v>42</v>
      </c>
      <c r="O4120" s="59"/>
      <c r="P4120" s="168">
        <f t="shared" si="351"/>
        <v>0</v>
      </c>
      <c r="Q4120" s="168">
        <v>0</v>
      </c>
      <c r="R4120" s="168">
        <f t="shared" si="352"/>
        <v>0</v>
      </c>
      <c r="S4120" s="168">
        <v>0</v>
      </c>
      <c r="T4120" s="169">
        <f t="shared" si="353"/>
        <v>0</v>
      </c>
      <c r="U4120" s="33"/>
      <c r="V4120" s="33"/>
      <c r="W4120" s="33"/>
      <c r="X4120" s="33"/>
      <c r="Y4120" s="33"/>
      <c r="Z4120" s="33"/>
      <c r="AA4120" s="33"/>
      <c r="AB4120" s="33"/>
      <c r="AC4120" s="33"/>
      <c r="AD4120" s="33"/>
      <c r="AE4120" s="33"/>
      <c r="AR4120" s="170" t="s">
        <v>189</v>
      </c>
      <c r="AT4120" s="170" t="s">
        <v>368</v>
      </c>
      <c r="AU4120" s="170" t="s">
        <v>157</v>
      </c>
      <c r="AY4120" s="18" t="s">
        <v>150</v>
      </c>
      <c r="BE4120" s="171">
        <f t="shared" si="354"/>
        <v>0</v>
      </c>
      <c r="BF4120" s="171">
        <f t="shared" si="355"/>
        <v>0</v>
      </c>
      <c r="BG4120" s="171">
        <f t="shared" si="356"/>
        <v>0</v>
      </c>
      <c r="BH4120" s="171">
        <f t="shared" si="357"/>
        <v>0</v>
      </c>
      <c r="BI4120" s="171">
        <f t="shared" si="358"/>
        <v>0</v>
      </c>
      <c r="BJ4120" s="18" t="s">
        <v>157</v>
      </c>
      <c r="BK4120" s="172">
        <f t="shared" si="359"/>
        <v>0</v>
      </c>
      <c r="BL4120" s="18" t="s">
        <v>156</v>
      </c>
      <c r="BM4120" s="170" t="s">
        <v>5317</v>
      </c>
    </row>
    <row r="4121" spans="1:65" s="2" customFormat="1" ht="16.5" customHeight="1">
      <c r="A4121" s="33"/>
      <c r="B4121" s="158"/>
      <c r="C4121" s="205" t="s">
        <v>5318</v>
      </c>
      <c r="D4121" s="205" t="s">
        <v>368</v>
      </c>
      <c r="E4121" s="206" t="s">
        <v>5319</v>
      </c>
      <c r="F4121" s="207" t="s">
        <v>5320</v>
      </c>
      <c r="G4121" s="208" t="s">
        <v>350</v>
      </c>
      <c r="H4121" s="209">
        <v>3</v>
      </c>
      <c r="I4121" s="210"/>
      <c r="J4121" s="209">
        <f t="shared" si="350"/>
        <v>0</v>
      </c>
      <c r="K4121" s="211"/>
      <c r="L4121" s="212"/>
      <c r="M4121" s="213" t="s">
        <v>1</v>
      </c>
      <c r="N4121" s="214" t="s">
        <v>42</v>
      </c>
      <c r="O4121" s="59"/>
      <c r="P4121" s="168">
        <f t="shared" si="351"/>
        <v>0</v>
      </c>
      <c r="Q4121" s="168">
        <v>0</v>
      </c>
      <c r="R4121" s="168">
        <f t="shared" si="352"/>
        <v>0</v>
      </c>
      <c r="S4121" s="168">
        <v>0</v>
      </c>
      <c r="T4121" s="169">
        <f t="shared" si="353"/>
        <v>0</v>
      </c>
      <c r="U4121" s="33"/>
      <c r="V4121" s="33"/>
      <c r="W4121" s="33"/>
      <c r="X4121" s="33"/>
      <c r="Y4121" s="33"/>
      <c r="Z4121" s="33"/>
      <c r="AA4121" s="33"/>
      <c r="AB4121" s="33"/>
      <c r="AC4121" s="33"/>
      <c r="AD4121" s="33"/>
      <c r="AE4121" s="33"/>
      <c r="AR4121" s="170" t="s">
        <v>189</v>
      </c>
      <c r="AT4121" s="170" t="s">
        <v>368</v>
      </c>
      <c r="AU4121" s="170" t="s">
        <v>157</v>
      </c>
      <c r="AY4121" s="18" t="s">
        <v>150</v>
      </c>
      <c r="BE4121" s="171">
        <f t="shared" si="354"/>
        <v>0</v>
      </c>
      <c r="BF4121" s="171">
        <f t="shared" si="355"/>
        <v>0</v>
      </c>
      <c r="BG4121" s="171">
        <f t="shared" si="356"/>
        <v>0</v>
      </c>
      <c r="BH4121" s="171">
        <f t="shared" si="357"/>
        <v>0</v>
      </c>
      <c r="BI4121" s="171">
        <f t="shared" si="358"/>
        <v>0</v>
      </c>
      <c r="BJ4121" s="18" t="s">
        <v>157</v>
      </c>
      <c r="BK4121" s="172">
        <f t="shared" si="359"/>
        <v>0</v>
      </c>
      <c r="BL4121" s="18" t="s">
        <v>156</v>
      </c>
      <c r="BM4121" s="170" t="s">
        <v>5321</v>
      </c>
    </row>
    <row r="4122" spans="1:65" s="2" customFormat="1" ht="16.5" customHeight="1">
      <c r="A4122" s="33"/>
      <c r="B4122" s="158"/>
      <c r="C4122" s="205" t="s">
        <v>5322</v>
      </c>
      <c r="D4122" s="205" t="s">
        <v>368</v>
      </c>
      <c r="E4122" s="206" t="s">
        <v>5323</v>
      </c>
      <c r="F4122" s="207" t="s">
        <v>5324</v>
      </c>
      <c r="G4122" s="208" t="s">
        <v>350</v>
      </c>
      <c r="H4122" s="209">
        <v>19</v>
      </c>
      <c r="I4122" s="210"/>
      <c r="J4122" s="209">
        <f t="shared" ref="J4122:J4153" si="360">ROUND(I4122*H4122,3)</f>
        <v>0</v>
      </c>
      <c r="K4122" s="211"/>
      <c r="L4122" s="212"/>
      <c r="M4122" s="213" t="s">
        <v>1</v>
      </c>
      <c r="N4122" s="214" t="s">
        <v>42</v>
      </c>
      <c r="O4122" s="59"/>
      <c r="P4122" s="168">
        <f t="shared" ref="P4122:P4153" si="361">O4122*H4122</f>
        <v>0</v>
      </c>
      <c r="Q4122" s="168">
        <v>0</v>
      </c>
      <c r="R4122" s="168">
        <f t="shared" ref="R4122:R4153" si="362">Q4122*H4122</f>
        <v>0</v>
      </c>
      <c r="S4122" s="168">
        <v>0</v>
      </c>
      <c r="T4122" s="169">
        <f t="shared" ref="T4122:T4153" si="363">S4122*H4122</f>
        <v>0</v>
      </c>
      <c r="U4122" s="33"/>
      <c r="V4122" s="33"/>
      <c r="W4122" s="33"/>
      <c r="X4122" s="33"/>
      <c r="Y4122" s="33"/>
      <c r="Z4122" s="33"/>
      <c r="AA4122" s="33"/>
      <c r="AB4122" s="33"/>
      <c r="AC4122" s="33"/>
      <c r="AD4122" s="33"/>
      <c r="AE4122" s="33"/>
      <c r="AR4122" s="170" t="s">
        <v>189</v>
      </c>
      <c r="AT4122" s="170" t="s">
        <v>368</v>
      </c>
      <c r="AU4122" s="170" t="s">
        <v>157</v>
      </c>
      <c r="AY4122" s="18" t="s">
        <v>150</v>
      </c>
      <c r="BE4122" s="171">
        <f t="shared" ref="BE4122:BE4153" si="364">IF(N4122="základná",J4122,0)</f>
        <v>0</v>
      </c>
      <c r="BF4122" s="171">
        <f t="shared" ref="BF4122:BF4153" si="365">IF(N4122="znížená",J4122,0)</f>
        <v>0</v>
      </c>
      <c r="BG4122" s="171">
        <f t="shared" ref="BG4122:BG4153" si="366">IF(N4122="zákl. prenesená",J4122,0)</f>
        <v>0</v>
      </c>
      <c r="BH4122" s="171">
        <f t="shared" ref="BH4122:BH4153" si="367">IF(N4122="zníž. prenesená",J4122,0)</f>
        <v>0</v>
      </c>
      <c r="BI4122" s="171">
        <f t="shared" ref="BI4122:BI4153" si="368">IF(N4122="nulová",J4122,0)</f>
        <v>0</v>
      </c>
      <c r="BJ4122" s="18" t="s">
        <v>157</v>
      </c>
      <c r="BK4122" s="172">
        <f t="shared" ref="BK4122:BK4153" si="369">ROUND(I4122*H4122,3)</f>
        <v>0</v>
      </c>
      <c r="BL4122" s="18" t="s">
        <v>156</v>
      </c>
      <c r="BM4122" s="170" t="s">
        <v>5325</v>
      </c>
    </row>
    <row r="4123" spans="1:65" s="2" customFormat="1" ht="24" customHeight="1">
      <c r="A4123" s="33"/>
      <c r="B4123" s="158"/>
      <c r="C4123" s="205" t="s">
        <v>5326</v>
      </c>
      <c r="D4123" s="205" t="s">
        <v>368</v>
      </c>
      <c r="E4123" s="206" t="s">
        <v>5327</v>
      </c>
      <c r="F4123" s="207" t="s">
        <v>5328</v>
      </c>
      <c r="G4123" s="208" t="s">
        <v>350</v>
      </c>
      <c r="H4123" s="209">
        <v>24</v>
      </c>
      <c r="I4123" s="210"/>
      <c r="J4123" s="209">
        <f t="shared" si="360"/>
        <v>0</v>
      </c>
      <c r="K4123" s="211"/>
      <c r="L4123" s="212"/>
      <c r="M4123" s="213" t="s">
        <v>1</v>
      </c>
      <c r="N4123" s="214" t="s">
        <v>42</v>
      </c>
      <c r="O4123" s="59"/>
      <c r="P4123" s="168">
        <f t="shared" si="361"/>
        <v>0</v>
      </c>
      <c r="Q4123" s="168">
        <v>0</v>
      </c>
      <c r="R4123" s="168">
        <f t="shared" si="362"/>
        <v>0</v>
      </c>
      <c r="S4123" s="168">
        <v>0</v>
      </c>
      <c r="T4123" s="169">
        <f t="shared" si="363"/>
        <v>0</v>
      </c>
      <c r="U4123" s="33"/>
      <c r="V4123" s="33"/>
      <c r="W4123" s="33"/>
      <c r="X4123" s="33"/>
      <c r="Y4123" s="33"/>
      <c r="Z4123" s="33"/>
      <c r="AA4123" s="33"/>
      <c r="AB4123" s="33"/>
      <c r="AC4123" s="33"/>
      <c r="AD4123" s="33"/>
      <c r="AE4123" s="33"/>
      <c r="AR4123" s="170" t="s">
        <v>189</v>
      </c>
      <c r="AT4123" s="170" t="s">
        <v>368</v>
      </c>
      <c r="AU4123" s="170" t="s">
        <v>157</v>
      </c>
      <c r="AY4123" s="18" t="s">
        <v>150</v>
      </c>
      <c r="BE4123" s="171">
        <f t="shared" si="364"/>
        <v>0</v>
      </c>
      <c r="BF4123" s="171">
        <f t="shared" si="365"/>
        <v>0</v>
      </c>
      <c r="BG4123" s="171">
        <f t="shared" si="366"/>
        <v>0</v>
      </c>
      <c r="BH4123" s="171">
        <f t="shared" si="367"/>
        <v>0</v>
      </c>
      <c r="BI4123" s="171">
        <f t="shared" si="368"/>
        <v>0</v>
      </c>
      <c r="BJ4123" s="18" t="s">
        <v>157</v>
      </c>
      <c r="BK4123" s="172">
        <f t="shared" si="369"/>
        <v>0</v>
      </c>
      <c r="BL4123" s="18" t="s">
        <v>156</v>
      </c>
      <c r="BM4123" s="170" t="s">
        <v>5329</v>
      </c>
    </row>
    <row r="4124" spans="1:65" s="2" customFormat="1" ht="16.5" customHeight="1">
      <c r="A4124" s="33"/>
      <c r="B4124" s="158"/>
      <c r="C4124" s="205" t="s">
        <v>5330</v>
      </c>
      <c r="D4124" s="205" t="s">
        <v>368</v>
      </c>
      <c r="E4124" s="206" t="s">
        <v>5331</v>
      </c>
      <c r="F4124" s="207" t="s">
        <v>5332</v>
      </c>
      <c r="G4124" s="208" t="s">
        <v>350</v>
      </c>
      <c r="H4124" s="209">
        <v>3</v>
      </c>
      <c r="I4124" s="210"/>
      <c r="J4124" s="209">
        <f t="shared" si="360"/>
        <v>0</v>
      </c>
      <c r="K4124" s="211"/>
      <c r="L4124" s="212"/>
      <c r="M4124" s="213" t="s">
        <v>1</v>
      </c>
      <c r="N4124" s="214" t="s">
        <v>42</v>
      </c>
      <c r="O4124" s="59"/>
      <c r="P4124" s="168">
        <f t="shared" si="361"/>
        <v>0</v>
      </c>
      <c r="Q4124" s="168">
        <v>0</v>
      </c>
      <c r="R4124" s="168">
        <f t="shared" si="362"/>
        <v>0</v>
      </c>
      <c r="S4124" s="168">
        <v>0</v>
      </c>
      <c r="T4124" s="169">
        <f t="shared" si="363"/>
        <v>0</v>
      </c>
      <c r="U4124" s="33"/>
      <c r="V4124" s="33"/>
      <c r="W4124" s="33"/>
      <c r="X4124" s="33"/>
      <c r="Y4124" s="33"/>
      <c r="Z4124" s="33"/>
      <c r="AA4124" s="33"/>
      <c r="AB4124" s="33"/>
      <c r="AC4124" s="33"/>
      <c r="AD4124" s="33"/>
      <c r="AE4124" s="33"/>
      <c r="AR4124" s="170" t="s">
        <v>189</v>
      </c>
      <c r="AT4124" s="170" t="s">
        <v>368</v>
      </c>
      <c r="AU4124" s="170" t="s">
        <v>157</v>
      </c>
      <c r="AY4124" s="18" t="s">
        <v>150</v>
      </c>
      <c r="BE4124" s="171">
        <f t="shared" si="364"/>
        <v>0</v>
      </c>
      <c r="BF4124" s="171">
        <f t="shared" si="365"/>
        <v>0</v>
      </c>
      <c r="BG4124" s="171">
        <f t="shared" si="366"/>
        <v>0</v>
      </c>
      <c r="BH4124" s="171">
        <f t="shared" si="367"/>
        <v>0</v>
      </c>
      <c r="BI4124" s="171">
        <f t="shared" si="368"/>
        <v>0</v>
      </c>
      <c r="BJ4124" s="18" t="s">
        <v>157</v>
      </c>
      <c r="BK4124" s="172">
        <f t="shared" si="369"/>
        <v>0</v>
      </c>
      <c r="BL4124" s="18" t="s">
        <v>156</v>
      </c>
      <c r="BM4124" s="170" t="s">
        <v>5333</v>
      </c>
    </row>
    <row r="4125" spans="1:65" s="2" customFormat="1" ht="16.5" customHeight="1">
      <c r="A4125" s="33"/>
      <c r="B4125" s="158"/>
      <c r="C4125" s="205" t="s">
        <v>5334</v>
      </c>
      <c r="D4125" s="205" t="s">
        <v>368</v>
      </c>
      <c r="E4125" s="206" t="s">
        <v>5335</v>
      </c>
      <c r="F4125" s="207" t="s">
        <v>5336</v>
      </c>
      <c r="G4125" s="208" t="s">
        <v>350</v>
      </c>
      <c r="H4125" s="209">
        <v>34</v>
      </c>
      <c r="I4125" s="210"/>
      <c r="J4125" s="209">
        <f t="shared" si="360"/>
        <v>0</v>
      </c>
      <c r="K4125" s="211"/>
      <c r="L4125" s="212"/>
      <c r="M4125" s="213" t="s">
        <v>1</v>
      </c>
      <c r="N4125" s="214" t="s">
        <v>42</v>
      </c>
      <c r="O4125" s="59"/>
      <c r="P4125" s="168">
        <f t="shared" si="361"/>
        <v>0</v>
      </c>
      <c r="Q4125" s="168">
        <v>0</v>
      </c>
      <c r="R4125" s="168">
        <f t="shared" si="362"/>
        <v>0</v>
      </c>
      <c r="S4125" s="168">
        <v>0</v>
      </c>
      <c r="T4125" s="169">
        <f t="shared" si="363"/>
        <v>0</v>
      </c>
      <c r="U4125" s="33"/>
      <c r="V4125" s="33"/>
      <c r="W4125" s="33"/>
      <c r="X4125" s="33"/>
      <c r="Y4125" s="33"/>
      <c r="Z4125" s="33"/>
      <c r="AA4125" s="33"/>
      <c r="AB4125" s="33"/>
      <c r="AC4125" s="33"/>
      <c r="AD4125" s="33"/>
      <c r="AE4125" s="33"/>
      <c r="AR4125" s="170" t="s">
        <v>189</v>
      </c>
      <c r="AT4125" s="170" t="s">
        <v>368</v>
      </c>
      <c r="AU4125" s="170" t="s">
        <v>157</v>
      </c>
      <c r="AY4125" s="18" t="s">
        <v>150</v>
      </c>
      <c r="BE4125" s="171">
        <f t="shared" si="364"/>
        <v>0</v>
      </c>
      <c r="BF4125" s="171">
        <f t="shared" si="365"/>
        <v>0</v>
      </c>
      <c r="BG4125" s="171">
        <f t="shared" si="366"/>
        <v>0</v>
      </c>
      <c r="BH4125" s="171">
        <f t="shared" si="367"/>
        <v>0</v>
      </c>
      <c r="BI4125" s="171">
        <f t="shared" si="368"/>
        <v>0</v>
      </c>
      <c r="BJ4125" s="18" t="s">
        <v>157</v>
      </c>
      <c r="BK4125" s="172">
        <f t="shared" si="369"/>
        <v>0</v>
      </c>
      <c r="BL4125" s="18" t="s">
        <v>156</v>
      </c>
      <c r="BM4125" s="170" t="s">
        <v>5337</v>
      </c>
    </row>
    <row r="4126" spans="1:65" s="2" customFormat="1" ht="16.5" customHeight="1">
      <c r="A4126" s="33"/>
      <c r="B4126" s="158"/>
      <c r="C4126" s="205" t="s">
        <v>5338</v>
      </c>
      <c r="D4126" s="205" t="s">
        <v>368</v>
      </c>
      <c r="E4126" s="206" t="s">
        <v>5339</v>
      </c>
      <c r="F4126" s="207" t="s">
        <v>5340</v>
      </c>
      <c r="G4126" s="208" t="s">
        <v>350</v>
      </c>
      <c r="H4126" s="209">
        <v>42</v>
      </c>
      <c r="I4126" s="210"/>
      <c r="J4126" s="209">
        <f t="shared" si="360"/>
        <v>0</v>
      </c>
      <c r="K4126" s="211"/>
      <c r="L4126" s="212"/>
      <c r="M4126" s="213" t="s">
        <v>1</v>
      </c>
      <c r="N4126" s="214" t="s">
        <v>42</v>
      </c>
      <c r="O4126" s="59"/>
      <c r="P4126" s="168">
        <f t="shared" si="361"/>
        <v>0</v>
      </c>
      <c r="Q4126" s="168">
        <v>0</v>
      </c>
      <c r="R4126" s="168">
        <f t="shared" si="362"/>
        <v>0</v>
      </c>
      <c r="S4126" s="168">
        <v>0</v>
      </c>
      <c r="T4126" s="169">
        <f t="shared" si="363"/>
        <v>0</v>
      </c>
      <c r="U4126" s="33"/>
      <c r="V4126" s="33"/>
      <c r="W4126" s="33"/>
      <c r="X4126" s="33"/>
      <c r="Y4126" s="33"/>
      <c r="Z4126" s="33"/>
      <c r="AA4126" s="33"/>
      <c r="AB4126" s="33"/>
      <c r="AC4126" s="33"/>
      <c r="AD4126" s="33"/>
      <c r="AE4126" s="33"/>
      <c r="AR4126" s="170" t="s">
        <v>189</v>
      </c>
      <c r="AT4126" s="170" t="s">
        <v>368</v>
      </c>
      <c r="AU4126" s="170" t="s">
        <v>157</v>
      </c>
      <c r="AY4126" s="18" t="s">
        <v>150</v>
      </c>
      <c r="BE4126" s="171">
        <f t="shared" si="364"/>
        <v>0</v>
      </c>
      <c r="BF4126" s="171">
        <f t="shared" si="365"/>
        <v>0</v>
      </c>
      <c r="BG4126" s="171">
        <f t="shared" si="366"/>
        <v>0</v>
      </c>
      <c r="BH4126" s="171">
        <f t="shared" si="367"/>
        <v>0</v>
      </c>
      <c r="BI4126" s="171">
        <f t="shared" si="368"/>
        <v>0</v>
      </c>
      <c r="BJ4126" s="18" t="s">
        <v>157</v>
      </c>
      <c r="BK4126" s="172">
        <f t="shared" si="369"/>
        <v>0</v>
      </c>
      <c r="BL4126" s="18" t="s">
        <v>156</v>
      </c>
      <c r="BM4126" s="170" t="s">
        <v>5341</v>
      </c>
    </row>
    <row r="4127" spans="1:65" s="2" customFormat="1" ht="16.5" customHeight="1">
      <c r="A4127" s="33"/>
      <c r="B4127" s="158"/>
      <c r="C4127" s="205" t="s">
        <v>5342</v>
      </c>
      <c r="D4127" s="205" t="s">
        <v>368</v>
      </c>
      <c r="E4127" s="206" t="s">
        <v>5343</v>
      </c>
      <c r="F4127" s="207" t="s">
        <v>5344</v>
      </c>
      <c r="G4127" s="208" t="s">
        <v>350</v>
      </c>
      <c r="H4127" s="209">
        <v>16</v>
      </c>
      <c r="I4127" s="210"/>
      <c r="J4127" s="209">
        <f t="shared" si="360"/>
        <v>0</v>
      </c>
      <c r="K4127" s="211"/>
      <c r="L4127" s="212"/>
      <c r="M4127" s="213" t="s">
        <v>1</v>
      </c>
      <c r="N4127" s="214" t="s">
        <v>42</v>
      </c>
      <c r="O4127" s="59"/>
      <c r="P4127" s="168">
        <f t="shared" si="361"/>
        <v>0</v>
      </c>
      <c r="Q4127" s="168">
        <v>0</v>
      </c>
      <c r="R4127" s="168">
        <f t="shared" si="362"/>
        <v>0</v>
      </c>
      <c r="S4127" s="168">
        <v>0</v>
      </c>
      <c r="T4127" s="169">
        <f t="shared" si="363"/>
        <v>0</v>
      </c>
      <c r="U4127" s="33"/>
      <c r="V4127" s="33"/>
      <c r="W4127" s="33"/>
      <c r="X4127" s="33"/>
      <c r="Y4127" s="33"/>
      <c r="Z4127" s="33"/>
      <c r="AA4127" s="33"/>
      <c r="AB4127" s="33"/>
      <c r="AC4127" s="33"/>
      <c r="AD4127" s="33"/>
      <c r="AE4127" s="33"/>
      <c r="AR4127" s="170" t="s">
        <v>189</v>
      </c>
      <c r="AT4127" s="170" t="s">
        <v>368</v>
      </c>
      <c r="AU4127" s="170" t="s">
        <v>157</v>
      </c>
      <c r="AY4127" s="18" t="s">
        <v>150</v>
      </c>
      <c r="BE4127" s="171">
        <f t="shared" si="364"/>
        <v>0</v>
      </c>
      <c r="BF4127" s="171">
        <f t="shared" si="365"/>
        <v>0</v>
      </c>
      <c r="BG4127" s="171">
        <f t="shared" si="366"/>
        <v>0</v>
      </c>
      <c r="BH4127" s="171">
        <f t="shared" si="367"/>
        <v>0</v>
      </c>
      <c r="BI4127" s="171">
        <f t="shared" si="368"/>
        <v>0</v>
      </c>
      <c r="BJ4127" s="18" t="s">
        <v>157</v>
      </c>
      <c r="BK4127" s="172">
        <f t="shared" si="369"/>
        <v>0</v>
      </c>
      <c r="BL4127" s="18" t="s">
        <v>156</v>
      </c>
      <c r="BM4127" s="170" t="s">
        <v>5345</v>
      </c>
    </row>
    <row r="4128" spans="1:65" s="2" customFormat="1" ht="16.5" customHeight="1">
      <c r="A4128" s="33"/>
      <c r="B4128" s="158"/>
      <c r="C4128" s="205" t="s">
        <v>5346</v>
      </c>
      <c r="D4128" s="205" t="s">
        <v>368</v>
      </c>
      <c r="E4128" s="206" t="s">
        <v>5347</v>
      </c>
      <c r="F4128" s="207" t="s">
        <v>5348</v>
      </c>
      <c r="G4128" s="208" t="s">
        <v>350</v>
      </c>
      <c r="H4128" s="209">
        <v>15</v>
      </c>
      <c r="I4128" s="210"/>
      <c r="J4128" s="209">
        <f t="shared" si="360"/>
        <v>0</v>
      </c>
      <c r="K4128" s="211"/>
      <c r="L4128" s="212"/>
      <c r="M4128" s="213" t="s">
        <v>1</v>
      </c>
      <c r="N4128" s="214" t="s">
        <v>42</v>
      </c>
      <c r="O4128" s="59"/>
      <c r="P4128" s="168">
        <f t="shared" si="361"/>
        <v>0</v>
      </c>
      <c r="Q4128" s="168">
        <v>0</v>
      </c>
      <c r="R4128" s="168">
        <f t="shared" si="362"/>
        <v>0</v>
      </c>
      <c r="S4128" s="168">
        <v>0</v>
      </c>
      <c r="T4128" s="169">
        <f t="shared" si="363"/>
        <v>0</v>
      </c>
      <c r="U4128" s="33"/>
      <c r="V4128" s="33"/>
      <c r="W4128" s="33"/>
      <c r="X4128" s="33"/>
      <c r="Y4128" s="33"/>
      <c r="Z4128" s="33"/>
      <c r="AA4128" s="33"/>
      <c r="AB4128" s="33"/>
      <c r="AC4128" s="33"/>
      <c r="AD4128" s="33"/>
      <c r="AE4128" s="33"/>
      <c r="AR4128" s="170" t="s">
        <v>189</v>
      </c>
      <c r="AT4128" s="170" t="s">
        <v>368</v>
      </c>
      <c r="AU4128" s="170" t="s">
        <v>157</v>
      </c>
      <c r="AY4128" s="18" t="s">
        <v>150</v>
      </c>
      <c r="BE4128" s="171">
        <f t="shared" si="364"/>
        <v>0</v>
      </c>
      <c r="BF4128" s="171">
        <f t="shared" si="365"/>
        <v>0</v>
      </c>
      <c r="BG4128" s="171">
        <f t="shared" si="366"/>
        <v>0</v>
      </c>
      <c r="BH4128" s="171">
        <f t="shared" si="367"/>
        <v>0</v>
      </c>
      <c r="BI4128" s="171">
        <f t="shared" si="368"/>
        <v>0</v>
      </c>
      <c r="BJ4128" s="18" t="s">
        <v>157</v>
      </c>
      <c r="BK4128" s="172">
        <f t="shared" si="369"/>
        <v>0</v>
      </c>
      <c r="BL4128" s="18" t="s">
        <v>156</v>
      </c>
      <c r="BM4128" s="170" t="s">
        <v>5349</v>
      </c>
    </row>
    <row r="4129" spans="1:65" s="2" customFormat="1" ht="16.5" customHeight="1">
      <c r="A4129" s="33"/>
      <c r="B4129" s="158"/>
      <c r="C4129" s="205" t="s">
        <v>5350</v>
      </c>
      <c r="D4129" s="205" t="s">
        <v>368</v>
      </c>
      <c r="E4129" s="206" t="s">
        <v>5351</v>
      </c>
      <c r="F4129" s="207" t="s">
        <v>5352</v>
      </c>
      <c r="G4129" s="208" t="s">
        <v>350</v>
      </c>
      <c r="H4129" s="209">
        <v>37</v>
      </c>
      <c r="I4129" s="210"/>
      <c r="J4129" s="209">
        <f t="shared" si="360"/>
        <v>0</v>
      </c>
      <c r="K4129" s="211"/>
      <c r="L4129" s="212"/>
      <c r="M4129" s="213" t="s">
        <v>1</v>
      </c>
      <c r="N4129" s="214" t="s">
        <v>42</v>
      </c>
      <c r="O4129" s="59"/>
      <c r="P4129" s="168">
        <f t="shared" si="361"/>
        <v>0</v>
      </c>
      <c r="Q4129" s="168">
        <v>0</v>
      </c>
      <c r="R4129" s="168">
        <f t="shared" si="362"/>
        <v>0</v>
      </c>
      <c r="S4129" s="168">
        <v>0</v>
      </c>
      <c r="T4129" s="169">
        <f t="shared" si="363"/>
        <v>0</v>
      </c>
      <c r="U4129" s="33"/>
      <c r="V4129" s="33"/>
      <c r="W4129" s="33"/>
      <c r="X4129" s="33"/>
      <c r="Y4129" s="33"/>
      <c r="Z4129" s="33"/>
      <c r="AA4129" s="33"/>
      <c r="AB4129" s="33"/>
      <c r="AC4129" s="33"/>
      <c r="AD4129" s="33"/>
      <c r="AE4129" s="33"/>
      <c r="AR4129" s="170" t="s">
        <v>189</v>
      </c>
      <c r="AT4129" s="170" t="s">
        <v>368</v>
      </c>
      <c r="AU4129" s="170" t="s">
        <v>157</v>
      </c>
      <c r="AY4129" s="18" t="s">
        <v>150</v>
      </c>
      <c r="BE4129" s="171">
        <f t="shared" si="364"/>
        <v>0</v>
      </c>
      <c r="BF4129" s="171">
        <f t="shared" si="365"/>
        <v>0</v>
      </c>
      <c r="BG4129" s="171">
        <f t="shared" si="366"/>
        <v>0</v>
      </c>
      <c r="BH4129" s="171">
        <f t="shared" si="367"/>
        <v>0</v>
      </c>
      <c r="BI4129" s="171">
        <f t="shared" si="368"/>
        <v>0</v>
      </c>
      <c r="BJ4129" s="18" t="s">
        <v>157</v>
      </c>
      <c r="BK4129" s="172">
        <f t="shared" si="369"/>
        <v>0</v>
      </c>
      <c r="BL4129" s="18" t="s">
        <v>156</v>
      </c>
      <c r="BM4129" s="170" t="s">
        <v>5353</v>
      </c>
    </row>
    <row r="4130" spans="1:65" s="2" customFormat="1" ht="16.5" customHeight="1">
      <c r="A4130" s="33"/>
      <c r="B4130" s="158"/>
      <c r="C4130" s="205" t="s">
        <v>5354</v>
      </c>
      <c r="D4130" s="205" t="s">
        <v>368</v>
      </c>
      <c r="E4130" s="206" t="s">
        <v>5355</v>
      </c>
      <c r="F4130" s="207" t="s">
        <v>5356</v>
      </c>
      <c r="G4130" s="208" t="s">
        <v>350</v>
      </c>
      <c r="H4130" s="209">
        <v>28</v>
      </c>
      <c r="I4130" s="210"/>
      <c r="J4130" s="209">
        <f t="shared" si="360"/>
        <v>0</v>
      </c>
      <c r="K4130" s="211"/>
      <c r="L4130" s="212"/>
      <c r="M4130" s="213" t="s">
        <v>1</v>
      </c>
      <c r="N4130" s="214" t="s">
        <v>42</v>
      </c>
      <c r="O4130" s="59"/>
      <c r="P4130" s="168">
        <f t="shared" si="361"/>
        <v>0</v>
      </c>
      <c r="Q4130" s="168">
        <v>0</v>
      </c>
      <c r="R4130" s="168">
        <f t="shared" si="362"/>
        <v>0</v>
      </c>
      <c r="S4130" s="168">
        <v>0</v>
      </c>
      <c r="T4130" s="169">
        <f t="shared" si="363"/>
        <v>0</v>
      </c>
      <c r="U4130" s="33"/>
      <c r="V4130" s="33"/>
      <c r="W4130" s="33"/>
      <c r="X4130" s="33"/>
      <c r="Y4130" s="33"/>
      <c r="Z4130" s="33"/>
      <c r="AA4130" s="33"/>
      <c r="AB4130" s="33"/>
      <c r="AC4130" s="33"/>
      <c r="AD4130" s="33"/>
      <c r="AE4130" s="33"/>
      <c r="AR4130" s="170" t="s">
        <v>189</v>
      </c>
      <c r="AT4130" s="170" t="s">
        <v>368</v>
      </c>
      <c r="AU4130" s="170" t="s">
        <v>157</v>
      </c>
      <c r="AY4130" s="18" t="s">
        <v>150</v>
      </c>
      <c r="BE4130" s="171">
        <f t="shared" si="364"/>
        <v>0</v>
      </c>
      <c r="BF4130" s="171">
        <f t="shared" si="365"/>
        <v>0</v>
      </c>
      <c r="BG4130" s="171">
        <f t="shared" si="366"/>
        <v>0</v>
      </c>
      <c r="BH4130" s="171">
        <f t="shared" si="367"/>
        <v>0</v>
      </c>
      <c r="BI4130" s="171">
        <f t="shared" si="368"/>
        <v>0</v>
      </c>
      <c r="BJ4130" s="18" t="s">
        <v>157</v>
      </c>
      <c r="BK4130" s="172">
        <f t="shared" si="369"/>
        <v>0</v>
      </c>
      <c r="BL4130" s="18" t="s">
        <v>156</v>
      </c>
      <c r="BM4130" s="170" t="s">
        <v>5357</v>
      </c>
    </row>
    <row r="4131" spans="1:65" s="2" customFormat="1" ht="16.5" customHeight="1">
      <c r="A4131" s="33"/>
      <c r="B4131" s="158"/>
      <c r="C4131" s="205" t="s">
        <v>5358</v>
      </c>
      <c r="D4131" s="205" t="s">
        <v>368</v>
      </c>
      <c r="E4131" s="206" t="s">
        <v>5359</v>
      </c>
      <c r="F4131" s="207" t="s">
        <v>5360</v>
      </c>
      <c r="G4131" s="208" t="s">
        <v>350</v>
      </c>
      <c r="H4131" s="209">
        <v>38</v>
      </c>
      <c r="I4131" s="210"/>
      <c r="J4131" s="209">
        <f t="shared" si="360"/>
        <v>0</v>
      </c>
      <c r="K4131" s="211"/>
      <c r="L4131" s="212"/>
      <c r="M4131" s="213" t="s">
        <v>1</v>
      </c>
      <c r="N4131" s="214" t="s">
        <v>42</v>
      </c>
      <c r="O4131" s="59"/>
      <c r="P4131" s="168">
        <f t="shared" si="361"/>
        <v>0</v>
      </c>
      <c r="Q4131" s="168">
        <v>0</v>
      </c>
      <c r="R4131" s="168">
        <f t="shared" si="362"/>
        <v>0</v>
      </c>
      <c r="S4131" s="168">
        <v>0</v>
      </c>
      <c r="T4131" s="169">
        <f t="shared" si="363"/>
        <v>0</v>
      </c>
      <c r="U4131" s="33"/>
      <c r="V4131" s="33"/>
      <c r="W4131" s="33"/>
      <c r="X4131" s="33"/>
      <c r="Y4131" s="33"/>
      <c r="Z4131" s="33"/>
      <c r="AA4131" s="33"/>
      <c r="AB4131" s="33"/>
      <c r="AC4131" s="33"/>
      <c r="AD4131" s="33"/>
      <c r="AE4131" s="33"/>
      <c r="AR4131" s="170" t="s">
        <v>189</v>
      </c>
      <c r="AT4131" s="170" t="s">
        <v>368</v>
      </c>
      <c r="AU4131" s="170" t="s">
        <v>157</v>
      </c>
      <c r="AY4131" s="18" t="s">
        <v>150</v>
      </c>
      <c r="BE4131" s="171">
        <f t="shared" si="364"/>
        <v>0</v>
      </c>
      <c r="BF4131" s="171">
        <f t="shared" si="365"/>
        <v>0</v>
      </c>
      <c r="BG4131" s="171">
        <f t="shared" si="366"/>
        <v>0</v>
      </c>
      <c r="BH4131" s="171">
        <f t="shared" si="367"/>
        <v>0</v>
      </c>
      <c r="BI4131" s="171">
        <f t="shared" si="368"/>
        <v>0</v>
      </c>
      <c r="BJ4131" s="18" t="s">
        <v>157</v>
      </c>
      <c r="BK4131" s="172">
        <f t="shared" si="369"/>
        <v>0</v>
      </c>
      <c r="BL4131" s="18" t="s">
        <v>156</v>
      </c>
      <c r="BM4131" s="170" t="s">
        <v>5361</v>
      </c>
    </row>
    <row r="4132" spans="1:65" s="2" customFormat="1" ht="16.5" customHeight="1">
      <c r="A4132" s="33"/>
      <c r="B4132" s="158"/>
      <c r="C4132" s="205" t="s">
        <v>5362</v>
      </c>
      <c r="D4132" s="205" t="s">
        <v>368</v>
      </c>
      <c r="E4132" s="206" t="s">
        <v>5363</v>
      </c>
      <c r="F4132" s="207" t="s">
        <v>5364</v>
      </c>
      <c r="G4132" s="208" t="s">
        <v>350</v>
      </c>
      <c r="H4132" s="209">
        <v>6</v>
      </c>
      <c r="I4132" s="210"/>
      <c r="J4132" s="209">
        <f t="shared" si="360"/>
        <v>0</v>
      </c>
      <c r="K4132" s="211"/>
      <c r="L4132" s="212"/>
      <c r="M4132" s="213" t="s">
        <v>1</v>
      </c>
      <c r="N4132" s="214" t="s">
        <v>42</v>
      </c>
      <c r="O4132" s="59"/>
      <c r="P4132" s="168">
        <f t="shared" si="361"/>
        <v>0</v>
      </c>
      <c r="Q4132" s="168">
        <v>0</v>
      </c>
      <c r="R4132" s="168">
        <f t="shared" si="362"/>
        <v>0</v>
      </c>
      <c r="S4132" s="168">
        <v>0</v>
      </c>
      <c r="T4132" s="169">
        <f t="shared" si="363"/>
        <v>0</v>
      </c>
      <c r="U4132" s="33"/>
      <c r="V4132" s="33"/>
      <c r="W4132" s="33"/>
      <c r="X4132" s="33"/>
      <c r="Y4132" s="33"/>
      <c r="Z4132" s="33"/>
      <c r="AA4132" s="33"/>
      <c r="AB4132" s="33"/>
      <c r="AC4132" s="33"/>
      <c r="AD4132" s="33"/>
      <c r="AE4132" s="33"/>
      <c r="AR4132" s="170" t="s">
        <v>189</v>
      </c>
      <c r="AT4132" s="170" t="s">
        <v>368</v>
      </c>
      <c r="AU4132" s="170" t="s">
        <v>157</v>
      </c>
      <c r="AY4132" s="18" t="s">
        <v>150</v>
      </c>
      <c r="BE4132" s="171">
        <f t="shared" si="364"/>
        <v>0</v>
      </c>
      <c r="BF4132" s="171">
        <f t="shared" si="365"/>
        <v>0</v>
      </c>
      <c r="BG4132" s="171">
        <f t="shared" si="366"/>
        <v>0</v>
      </c>
      <c r="BH4132" s="171">
        <f t="shared" si="367"/>
        <v>0</v>
      </c>
      <c r="BI4132" s="171">
        <f t="shared" si="368"/>
        <v>0</v>
      </c>
      <c r="BJ4132" s="18" t="s">
        <v>157</v>
      </c>
      <c r="BK4132" s="172">
        <f t="shared" si="369"/>
        <v>0</v>
      </c>
      <c r="BL4132" s="18" t="s">
        <v>156</v>
      </c>
      <c r="BM4132" s="170" t="s">
        <v>5365</v>
      </c>
    </row>
    <row r="4133" spans="1:65" s="2" customFormat="1" ht="16.5" customHeight="1">
      <c r="A4133" s="33"/>
      <c r="B4133" s="158"/>
      <c r="C4133" s="205" t="s">
        <v>5366</v>
      </c>
      <c r="D4133" s="205" t="s">
        <v>368</v>
      </c>
      <c r="E4133" s="206" t="s">
        <v>5367</v>
      </c>
      <c r="F4133" s="207" t="s">
        <v>5368</v>
      </c>
      <c r="G4133" s="208" t="s">
        <v>350</v>
      </c>
      <c r="H4133" s="209">
        <v>12</v>
      </c>
      <c r="I4133" s="210"/>
      <c r="J4133" s="209">
        <f t="shared" si="360"/>
        <v>0</v>
      </c>
      <c r="K4133" s="211"/>
      <c r="L4133" s="212"/>
      <c r="M4133" s="213" t="s">
        <v>1</v>
      </c>
      <c r="N4133" s="214" t="s">
        <v>42</v>
      </c>
      <c r="O4133" s="59"/>
      <c r="P4133" s="168">
        <f t="shared" si="361"/>
        <v>0</v>
      </c>
      <c r="Q4133" s="168">
        <v>0</v>
      </c>
      <c r="R4133" s="168">
        <f t="shared" si="362"/>
        <v>0</v>
      </c>
      <c r="S4133" s="168">
        <v>0</v>
      </c>
      <c r="T4133" s="169">
        <f t="shared" si="363"/>
        <v>0</v>
      </c>
      <c r="U4133" s="33"/>
      <c r="V4133" s="33"/>
      <c r="W4133" s="33"/>
      <c r="X4133" s="33"/>
      <c r="Y4133" s="33"/>
      <c r="Z4133" s="33"/>
      <c r="AA4133" s="33"/>
      <c r="AB4133" s="33"/>
      <c r="AC4133" s="33"/>
      <c r="AD4133" s="33"/>
      <c r="AE4133" s="33"/>
      <c r="AR4133" s="170" t="s">
        <v>189</v>
      </c>
      <c r="AT4133" s="170" t="s">
        <v>368</v>
      </c>
      <c r="AU4133" s="170" t="s">
        <v>157</v>
      </c>
      <c r="AY4133" s="18" t="s">
        <v>150</v>
      </c>
      <c r="BE4133" s="171">
        <f t="shared" si="364"/>
        <v>0</v>
      </c>
      <c r="BF4133" s="171">
        <f t="shared" si="365"/>
        <v>0</v>
      </c>
      <c r="BG4133" s="171">
        <f t="shared" si="366"/>
        <v>0</v>
      </c>
      <c r="BH4133" s="171">
        <f t="shared" si="367"/>
        <v>0</v>
      </c>
      <c r="BI4133" s="171">
        <f t="shared" si="368"/>
        <v>0</v>
      </c>
      <c r="BJ4133" s="18" t="s">
        <v>157</v>
      </c>
      <c r="BK4133" s="172">
        <f t="shared" si="369"/>
        <v>0</v>
      </c>
      <c r="BL4133" s="18" t="s">
        <v>156</v>
      </c>
      <c r="BM4133" s="170" t="s">
        <v>5369</v>
      </c>
    </row>
    <row r="4134" spans="1:65" s="2" customFormat="1" ht="16.5" customHeight="1">
      <c r="A4134" s="33"/>
      <c r="B4134" s="158"/>
      <c r="C4134" s="205" t="s">
        <v>5370</v>
      </c>
      <c r="D4134" s="205" t="s">
        <v>368</v>
      </c>
      <c r="E4134" s="206" t="s">
        <v>5371</v>
      </c>
      <c r="F4134" s="207" t="s">
        <v>5372</v>
      </c>
      <c r="G4134" s="208" t="s">
        <v>350</v>
      </c>
      <c r="H4134" s="209">
        <v>117</v>
      </c>
      <c r="I4134" s="210"/>
      <c r="J4134" s="209">
        <f t="shared" si="360"/>
        <v>0</v>
      </c>
      <c r="K4134" s="211"/>
      <c r="L4134" s="212"/>
      <c r="M4134" s="213" t="s">
        <v>1</v>
      </c>
      <c r="N4134" s="214" t="s">
        <v>42</v>
      </c>
      <c r="O4134" s="59"/>
      <c r="P4134" s="168">
        <f t="shared" si="361"/>
        <v>0</v>
      </c>
      <c r="Q4134" s="168">
        <v>0</v>
      </c>
      <c r="R4134" s="168">
        <f t="shared" si="362"/>
        <v>0</v>
      </c>
      <c r="S4134" s="168">
        <v>0</v>
      </c>
      <c r="T4134" s="169">
        <f t="shared" si="363"/>
        <v>0</v>
      </c>
      <c r="U4134" s="33"/>
      <c r="V4134" s="33"/>
      <c r="W4134" s="33"/>
      <c r="X4134" s="33"/>
      <c r="Y4134" s="33"/>
      <c r="Z4134" s="33"/>
      <c r="AA4134" s="33"/>
      <c r="AB4134" s="33"/>
      <c r="AC4134" s="33"/>
      <c r="AD4134" s="33"/>
      <c r="AE4134" s="33"/>
      <c r="AR4134" s="170" t="s">
        <v>189</v>
      </c>
      <c r="AT4134" s="170" t="s">
        <v>368</v>
      </c>
      <c r="AU4134" s="170" t="s">
        <v>157</v>
      </c>
      <c r="AY4134" s="18" t="s">
        <v>150</v>
      </c>
      <c r="BE4134" s="171">
        <f t="shared" si="364"/>
        <v>0</v>
      </c>
      <c r="BF4134" s="171">
        <f t="shared" si="365"/>
        <v>0</v>
      </c>
      <c r="BG4134" s="171">
        <f t="shared" si="366"/>
        <v>0</v>
      </c>
      <c r="BH4134" s="171">
        <f t="shared" si="367"/>
        <v>0</v>
      </c>
      <c r="BI4134" s="171">
        <f t="shared" si="368"/>
        <v>0</v>
      </c>
      <c r="BJ4134" s="18" t="s">
        <v>157</v>
      </c>
      <c r="BK4134" s="172">
        <f t="shared" si="369"/>
        <v>0</v>
      </c>
      <c r="BL4134" s="18" t="s">
        <v>156</v>
      </c>
      <c r="BM4134" s="170" t="s">
        <v>5373</v>
      </c>
    </row>
    <row r="4135" spans="1:65" s="2" customFormat="1" ht="16.5" customHeight="1">
      <c r="A4135" s="33"/>
      <c r="B4135" s="158"/>
      <c r="C4135" s="205" t="s">
        <v>5374</v>
      </c>
      <c r="D4135" s="205" t="s">
        <v>368</v>
      </c>
      <c r="E4135" s="206" t="s">
        <v>5375</v>
      </c>
      <c r="F4135" s="207" t="s">
        <v>5376</v>
      </c>
      <c r="G4135" s="208" t="s">
        <v>350</v>
      </c>
      <c r="H4135" s="209">
        <v>22</v>
      </c>
      <c r="I4135" s="210"/>
      <c r="J4135" s="209">
        <f t="shared" si="360"/>
        <v>0</v>
      </c>
      <c r="K4135" s="211"/>
      <c r="L4135" s="212"/>
      <c r="M4135" s="213" t="s">
        <v>1</v>
      </c>
      <c r="N4135" s="214" t="s">
        <v>42</v>
      </c>
      <c r="O4135" s="59"/>
      <c r="P4135" s="168">
        <f t="shared" si="361"/>
        <v>0</v>
      </c>
      <c r="Q4135" s="168">
        <v>0</v>
      </c>
      <c r="R4135" s="168">
        <f t="shared" si="362"/>
        <v>0</v>
      </c>
      <c r="S4135" s="168">
        <v>0</v>
      </c>
      <c r="T4135" s="169">
        <f t="shared" si="363"/>
        <v>0</v>
      </c>
      <c r="U4135" s="33"/>
      <c r="V4135" s="33"/>
      <c r="W4135" s="33"/>
      <c r="X4135" s="33"/>
      <c r="Y4135" s="33"/>
      <c r="Z4135" s="33"/>
      <c r="AA4135" s="33"/>
      <c r="AB4135" s="33"/>
      <c r="AC4135" s="33"/>
      <c r="AD4135" s="33"/>
      <c r="AE4135" s="33"/>
      <c r="AR4135" s="170" t="s">
        <v>189</v>
      </c>
      <c r="AT4135" s="170" t="s">
        <v>368</v>
      </c>
      <c r="AU4135" s="170" t="s">
        <v>157</v>
      </c>
      <c r="AY4135" s="18" t="s">
        <v>150</v>
      </c>
      <c r="BE4135" s="171">
        <f t="shared" si="364"/>
        <v>0</v>
      </c>
      <c r="BF4135" s="171">
        <f t="shared" si="365"/>
        <v>0</v>
      </c>
      <c r="BG4135" s="171">
        <f t="shared" si="366"/>
        <v>0</v>
      </c>
      <c r="BH4135" s="171">
        <f t="shared" si="367"/>
        <v>0</v>
      </c>
      <c r="BI4135" s="171">
        <f t="shared" si="368"/>
        <v>0</v>
      </c>
      <c r="BJ4135" s="18" t="s">
        <v>157</v>
      </c>
      <c r="BK4135" s="172">
        <f t="shared" si="369"/>
        <v>0</v>
      </c>
      <c r="BL4135" s="18" t="s">
        <v>156</v>
      </c>
      <c r="BM4135" s="170" t="s">
        <v>5377</v>
      </c>
    </row>
    <row r="4136" spans="1:65" s="2" customFormat="1" ht="16.5" customHeight="1">
      <c r="A4136" s="33"/>
      <c r="B4136" s="158"/>
      <c r="C4136" s="205" t="s">
        <v>5378</v>
      </c>
      <c r="D4136" s="205" t="s">
        <v>368</v>
      </c>
      <c r="E4136" s="206" t="s">
        <v>5379</v>
      </c>
      <c r="F4136" s="207" t="s">
        <v>5380</v>
      </c>
      <c r="G4136" s="208" t="s">
        <v>350</v>
      </c>
      <c r="H4136" s="209">
        <v>7</v>
      </c>
      <c r="I4136" s="210"/>
      <c r="J4136" s="209">
        <f t="shared" si="360"/>
        <v>0</v>
      </c>
      <c r="K4136" s="211"/>
      <c r="L4136" s="212"/>
      <c r="M4136" s="213" t="s">
        <v>1</v>
      </c>
      <c r="N4136" s="214" t="s">
        <v>42</v>
      </c>
      <c r="O4136" s="59"/>
      <c r="P4136" s="168">
        <f t="shared" si="361"/>
        <v>0</v>
      </c>
      <c r="Q4136" s="168">
        <v>0</v>
      </c>
      <c r="R4136" s="168">
        <f t="shared" si="362"/>
        <v>0</v>
      </c>
      <c r="S4136" s="168">
        <v>0</v>
      </c>
      <c r="T4136" s="169">
        <f t="shared" si="363"/>
        <v>0</v>
      </c>
      <c r="U4136" s="33"/>
      <c r="V4136" s="33"/>
      <c r="W4136" s="33"/>
      <c r="X4136" s="33"/>
      <c r="Y4136" s="33"/>
      <c r="Z4136" s="33"/>
      <c r="AA4136" s="33"/>
      <c r="AB4136" s="33"/>
      <c r="AC4136" s="33"/>
      <c r="AD4136" s="33"/>
      <c r="AE4136" s="33"/>
      <c r="AR4136" s="170" t="s">
        <v>189</v>
      </c>
      <c r="AT4136" s="170" t="s">
        <v>368</v>
      </c>
      <c r="AU4136" s="170" t="s">
        <v>157</v>
      </c>
      <c r="AY4136" s="18" t="s">
        <v>150</v>
      </c>
      <c r="BE4136" s="171">
        <f t="shared" si="364"/>
        <v>0</v>
      </c>
      <c r="BF4136" s="171">
        <f t="shared" si="365"/>
        <v>0</v>
      </c>
      <c r="BG4136" s="171">
        <f t="shared" si="366"/>
        <v>0</v>
      </c>
      <c r="BH4136" s="171">
        <f t="shared" si="367"/>
        <v>0</v>
      </c>
      <c r="BI4136" s="171">
        <f t="shared" si="368"/>
        <v>0</v>
      </c>
      <c r="BJ4136" s="18" t="s">
        <v>157</v>
      </c>
      <c r="BK4136" s="172">
        <f t="shared" si="369"/>
        <v>0</v>
      </c>
      <c r="BL4136" s="18" t="s">
        <v>156</v>
      </c>
      <c r="BM4136" s="170" t="s">
        <v>5381</v>
      </c>
    </row>
    <row r="4137" spans="1:65" s="2" customFormat="1" ht="16.5" customHeight="1">
      <c r="A4137" s="33"/>
      <c r="B4137" s="158"/>
      <c r="C4137" s="205" t="s">
        <v>5382</v>
      </c>
      <c r="D4137" s="205" t="s">
        <v>368</v>
      </c>
      <c r="E4137" s="206" t="s">
        <v>5383</v>
      </c>
      <c r="F4137" s="207" t="s">
        <v>5384</v>
      </c>
      <c r="G4137" s="208" t="s">
        <v>350</v>
      </c>
      <c r="H4137" s="209">
        <v>1</v>
      </c>
      <c r="I4137" s="210"/>
      <c r="J4137" s="209">
        <f t="shared" si="360"/>
        <v>0</v>
      </c>
      <c r="K4137" s="211"/>
      <c r="L4137" s="212"/>
      <c r="M4137" s="213" t="s">
        <v>1</v>
      </c>
      <c r="N4137" s="214" t="s">
        <v>42</v>
      </c>
      <c r="O4137" s="59"/>
      <c r="P4137" s="168">
        <f t="shared" si="361"/>
        <v>0</v>
      </c>
      <c r="Q4137" s="168">
        <v>0</v>
      </c>
      <c r="R4137" s="168">
        <f t="shared" si="362"/>
        <v>0</v>
      </c>
      <c r="S4137" s="168">
        <v>0</v>
      </c>
      <c r="T4137" s="169">
        <f t="shared" si="363"/>
        <v>0</v>
      </c>
      <c r="U4137" s="33"/>
      <c r="V4137" s="33"/>
      <c r="W4137" s="33"/>
      <c r="X4137" s="33"/>
      <c r="Y4137" s="33"/>
      <c r="Z4137" s="33"/>
      <c r="AA4137" s="33"/>
      <c r="AB4137" s="33"/>
      <c r="AC4137" s="33"/>
      <c r="AD4137" s="33"/>
      <c r="AE4137" s="33"/>
      <c r="AR4137" s="170" t="s">
        <v>189</v>
      </c>
      <c r="AT4137" s="170" t="s">
        <v>368</v>
      </c>
      <c r="AU4137" s="170" t="s">
        <v>157</v>
      </c>
      <c r="AY4137" s="18" t="s">
        <v>150</v>
      </c>
      <c r="BE4137" s="171">
        <f t="shared" si="364"/>
        <v>0</v>
      </c>
      <c r="BF4137" s="171">
        <f t="shared" si="365"/>
        <v>0</v>
      </c>
      <c r="BG4137" s="171">
        <f t="shared" si="366"/>
        <v>0</v>
      </c>
      <c r="BH4137" s="171">
        <f t="shared" si="367"/>
        <v>0</v>
      </c>
      <c r="BI4137" s="171">
        <f t="shared" si="368"/>
        <v>0</v>
      </c>
      <c r="BJ4137" s="18" t="s">
        <v>157</v>
      </c>
      <c r="BK4137" s="172">
        <f t="shared" si="369"/>
        <v>0</v>
      </c>
      <c r="BL4137" s="18" t="s">
        <v>156</v>
      </c>
      <c r="BM4137" s="170" t="s">
        <v>5385</v>
      </c>
    </row>
    <row r="4138" spans="1:65" s="2" customFormat="1" ht="16.5" customHeight="1">
      <c r="A4138" s="33"/>
      <c r="B4138" s="158"/>
      <c r="C4138" s="205" t="s">
        <v>5386</v>
      </c>
      <c r="D4138" s="205" t="s">
        <v>368</v>
      </c>
      <c r="E4138" s="206" t="s">
        <v>5387</v>
      </c>
      <c r="F4138" s="207" t="s">
        <v>5388</v>
      </c>
      <c r="G4138" s="208" t="s">
        <v>350</v>
      </c>
      <c r="H4138" s="209">
        <v>2</v>
      </c>
      <c r="I4138" s="210"/>
      <c r="J4138" s="209">
        <f t="shared" si="360"/>
        <v>0</v>
      </c>
      <c r="K4138" s="211"/>
      <c r="L4138" s="212"/>
      <c r="M4138" s="213" t="s">
        <v>1</v>
      </c>
      <c r="N4138" s="214" t="s">
        <v>42</v>
      </c>
      <c r="O4138" s="59"/>
      <c r="P4138" s="168">
        <f t="shared" si="361"/>
        <v>0</v>
      </c>
      <c r="Q4138" s="168">
        <v>0</v>
      </c>
      <c r="R4138" s="168">
        <f t="shared" si="362"/>
        <v>0</v>
      </c>
      <c r="S4138" s="168">
        <v>0</v>
      </c>
      <c r="T4138" s="169">
        <f t="shared" si="363"/>
        <v>0</v>
      </c>
      <c r="U4138" s="33"/>
      <c r="V4138" s="33"/>
      <c r="W4138" s="33"/>
      <c r="X4138" s="33"/>
      <c r="Y4138" s="33"/>
      <c r="Z4138" s="33"/>
      <c r="AA4138" s="33"/>
      <c r="AB4138" s="33"/>
      <c r="AC4138" s="33"/>
      <c r="AD4138" s="33"/>
      <c r="AE4138" s="33"/>
      <c r="AR4138" s="170" t="s">
        <v>189</v>
      </c>
      <c r="AT4138" s="170" t="s">
        <v>368</v>
      </c>
      <c r="AU4138" s="170" t="s">
        <v>157</v>
      </c>
      <c r="AY4138" s="18" t="s">
        <v>150</v>
      </c>
      <c r="BE4138" s="171">
        <f t="shared" si="364"/>
        <v>0</v>
      </c>
      <c r="BF4138" s="171">
        <f t="shared" si="365"/>
        <v>0</v>
      </c>
      <c r="BG4138" s="171">
        <f t="shared" si="366"/>
        <v>0</v>
      </c>
      <c r="BH4138" s="171">
        <f t="shared" si="367"/>
        <v>0</v>
      </c>
      <c r="BI4138" s="171">
        <f t="shared" si="368"/>
        <v>0</v>
      </c>
      <c r="BJ4138" s="18" t="s">
        <v>157</v>
      </c>
      <c r="BK4138" s="172">
        <f t="shared" si="369"/>
        <v>0</v>
      </c>
      <c r="BL4138" s="18" t="s">
        <v>156</v>
      </c>
      <c r="BM4138" s="170" t="s">
        <v>5389</v>
      </c>
    </row>
    <row r="4139" spans="1:65" s="2" customFormat="1" ht="16.5" customHeight="1">
      <c r="A4139" s="33"/>
      <c r="B4139" s="158"/>
      <c r="C4139" s="205" t="s">
        <v>5390</v>
      </c>
      <c r="D4139" s="205" t="s">
        <v>368</v>
      </c>
      <c r="E4139" s="206" t="s">
        <v>5391</v>
      </c>
      <c r="F4139" s="207" t="s">
        <v>5392</v>
      </c>
      <c r="G4139" s="208" t="s">
        <v>350</v>
      </c>
      <c r="H4139" s="209">
        <v>32</v>
      </c>
      <c r="I4139" s="210"/>
      <c r="J4139" s="209">
        <f t="shared" si="360"/>
        <v>0</v>
      </c>
      <c r="K4139" s="211"/>
      <c r="L4139" s="212"/>
      <c r="M4139" s="213" t="s">
        <v>1</v>
      </c>
      <c r="N4139" s="214" t="s">
        <v>42</v>
      </c>
      <c r="O4139" s="59"/>
      <c r="P4139" s="168">
        <f t="shared" si="361"/>
        <v>0</v>
      </c>
      <c r="Q4139" s="168">
        <v>0</v>
      </c>
      <c r="R4139" s="168">
        <f t="shared" si="362"/>
        <v>0</v>
      </c>
      <c r="S4139" s="168">
        <v>0</v>
      </c>
      <c r="T4139" s="169">
        <f t="shared" si="363"/>
        <v>0</v>
      </c>
      <c r="U4139" s="33"/>
      <c r="V4139" s="33"/>
      <c r="W4139" s="33"/>
      <c r="X4139" s="33"/>
      <c r="Y4139" s="33"/>
      <c r="Z4139" s="33"/>
      <c r="AA4139" s="33"/>
      <c r="AB4139" s="33"/>
      <c r="AC4139" s="33"/>
      <c r="AD4139" s="33"/>
      <c r="AE4139" s="33"/>
      <c r="AR4139" s="170" t="s">
        <v>189</v>
      </c>
      <c r="AT4139" s="170" t="s">
        <v>368</v>
      </c>
      <c r="AU4139" s="170" t="s">
        <v>157</v>
      </c>
      <c r="AY4139" s="18" t="s">
        <v>150</v>
      </c>
      <c r="BE4139" s="171">
        <f t="shared" si="364"/>
        <v>0</v>
      </c>
      <c r="BF4139" s="171">
        <f t="shared" si="365"/>
        <v>0</v>
      </c>
      <c r="BG4139" s="171">
        <f t="shared" si="366"/>
        <v>0</v>
      </c>
      <c r="BH4139" s="171">
        <f t="shared" si="367"/>
        <v>0</v>
      </c>
      <c r="BI4139" s="171">
        <f t="shared" si="368"/>
        <v>0</v>
      </c>
      <c r="BJ4139" s="18" t="s">
        <v>157</v>
      </c>
      <c r="BK4139" s="172">
        <f t="shared" si="369"/>
        <v>0</v>
      </c>
      <c r="BL4139" s="18" t="s">
        <v>156</v>
      </c>
      <c r="BM4139" s="170" t="s">
        <v>5393</v>
      </c>
    </row>
    <row r="4140" spans="1:65" s="2" customFormat="1" ht="16.5" customHeight="1">
      <c r="A4140" s="33"/>
      <c r="B4140" s="158"/>
      <c r="C4140" s="205" t="s">
        <v>5394</v>
      </c>
      <c r="D4140" s="205" t="s">
        <v>368</v>
      </c>
      <c r="E4140" s="206" t="s">
        <v>5395</v>
      </c>
      <c r="F4140" s="207" t="s">
        <v>5396</v>
      </c>
      <c r="G4140" s="208" t="s">
        <v>350</v>
      </c>
      <c r="H4140" s="209">
        <v>1</v>
      </c>
      <c r="I4140" s="210"/>
      <c r="J4140" s="209">
        <f t="shared" si="360"/>
        <v>0</v>
      </c>
      <c r="K4140" s="211"/>
      <c r="L4140" s="212"/>
      <c r="M4140" s="213" t="s">
        <v>1</v>
      </c>
      <c r="N4140" s="214" t="s">
        <v>42</v>
      </c>
      <c r="O4140" s="59"/>
      <c r="P4140" s="168">
        <f t="shared" si="361"/>
        <v>0</v>
      </c>
      <c r="Q4140" s="168">
        <v>0</v>
      </c>
      <c r="R4140" s="168">
        <f t="shared" si="362"/>
        <v>0</v>
      </c>
      <c r="S4140" s="168">
        <v>0</v>
      </c>
      <c r="T4140" s="169">
        <f t="shared" si="363"/>
        <v>0</v>
      </c>
      <c r="U4140" s="33"/>
      <c r="V4140" s="33"/>
      <c r="W4140" s="33"/>
      <c r="X4140" s="33"/>
      <c r="Y4140" s="33"/>
      <c r="Z4140" s="33"/>
      <c r="AA4140" s="33"/>
      <c r="AB4140" s="33"/>
      <c r="AC4140" s="33"/>
      <c r="AD4140" s="33"/>
      <c r="AE4140" s="33"/>
      <c r="AR4140" s="170" t="s">
        <v>189</v>
      </c>
      <c r="AT4140" s="170" t="s">
        <v>368</v>
      </c>
      <c r="AU4140" s="170" t="s">
        <v>157</v>
      </c>
      <c r="AY4140" s="18" t="s">
        <v>150</v>
      </c>
      <c r="BE4140" s="171">
        <f t="shared" si="364"/>
        <v>0</v>
      </c>
      <c r="BF4140" s="171">
        <f t="shared" si="365"/>
        <v>0</v>
      </c>
      <c r="BG4140" s="171">
        <f t="shared" si="366"/>
        <v>0</v>
      </c>
      <c r="BH4140" s="171">
        <f t="shared" si="367"/>
        <v>0</v>
      </c>
      <c r="BI4140" s="171">
        <f t="shared" si="368"/>
        <v>0</v>
      </c>
      <c r="BJ4140" s="18" t="s">
        <v>157</v>
      </c>
      <c r="BK4140" s="172">
        <f t="shared" si="369"/>
        <v>0</v>
      </c>
      <c r="BL4140" s="18" t="s">
        <v>156</v>
      </c>
      <c r="BM4140" s="170" t="s">
        <v>5397</v>
      </c>
    </row>
    <row r="4141" spans="1:65" s="2" customFormat="1" ht="16.5" customHeight="1">
      <c r="A4141" s="33"/>
      <c r="B4141" s="158"/>
      <c r="C4141" s="205" t="s">
        <v>5398</v>
      </c>
      <c r="D4141" s="205" t="s">
        <v>368</v>
      </c>
      <c r="E4141" s="206" t="s">
        <v>5399</v>
      </c>
      <c r="F4141" s="207" t="s">
        <v>5400</v>
      </c>
      <c r="G4141" s="208" t="s">
        <v>350</v>
      </c>
      <c r="H4141" s="209">
        <v>3072</v>
      </c>
      <c r="I4141" s="210"/>
      <c r="J4141" s="209">
        <f t="shared" si="360"/>
        <v>0</v>
      </c>
      <c r="K4141" s="211"/>
      <c r="L4141" s="212"/>
      <c r="M4141" s="213" t="s">
        <v>1</v>
      </c>
      <c r="N4141" s="214" t="s">
        <v>42</v>
      </c>
      <c r="O4141" s="59"/>
      <c r="P4141" s="168">
        <f t="shared" si="361"/>
        <v>0</v>
      </c>
      <c r="Q4141" s="168">
        <v>0</v>
      </c>
      <c r="R4141" s="168">
        <f t="shared" si="362"/>
        <v>0</v>
      </c>
      <c r="S4141" s="168">
        <v>0</v>
      </c>
      <c r="T4141" s="169">
        <f t="shared" si="363"/>
        <v>0</v>
      </c>
      <c r="U4141" s="33"/>
      <c r="V4141" s="33"/>
      <c r="W4141" s="33"/>
      <c r="X4141" s="33"/>
      <c r="Y4141" s="33"/>
      <c r="Z4141" s="33"/>
      <c r="AA4141" s="33"/>
      <c r="AB4141" s="33"/>
      <c r="AC4141" s="33"/>
      <c r="AD4141" s="33"/>
      <c r="AE4141" s="33"/>
      <c r="AR4141" s="170" t="s">
        <v>189</v>
      </c>
      <c r="AT4141" s="170" t="s">
        <v>368</v>
      </c>
      <c r="AU4141" s="170" t="s">
        <v>157</v>
      </c>
      <c r="AY4141" s="18" t="s">
        <v>150</v>
      </c>
      <c r="BE4141" s="171">
        <f t="shared" si="364"/>
        <v>0</v>
      </c>
      <c r="BF4141" s="171">
        <f t="shared" si="365"/>
        <v>0</v>
      </c>
      <c r="BG4141" s="171">
        <f t="shared" si="366"/>
        <v>0</v>
      </c>
      <c r="BH4141" s="171">
        <f t="shared" si="367"/>
        <v>0</v>
      </c>
      <c r="BI4141" s="171">
        <f t="shared" si="368"/>
        <v>0</v>
      </c>
      <c r="BJ4141" s="18" t="s">
        <v>157</v>
      </c>
      <c r="BK4141" s="172">
        <f t="shared" si="369"/>
        <v>0</v>
      </c>
      <c r="BL4141" s="18" t="s">
        <v>156</v>
      </c>
      <c r="BM4141" s="170" t="s">
        <v>5401</v>
      </c>
    </row>
    <row r="4142" spans="1:65" s="2" customFormat="1" ht="16.5" customHeight="1">
      <c r="A4142" s="33"/>
      <c r="B4142" s="158"/>
      <c r="C4142" s="205" t="s">
        <v>5402</v>
      </c>
      <c r="D4142" s="205" t="s">
        <v>368</v>
      </c>
      <c r="E4142" s="206" t="s">
        <v>5403</v>
      </c>
      <c r="F4142" s="207" t="s">
        <v>5404</v>
      </c>
      <c r="G4142" s="208" t="s">
        <v>350</v>
      </c>
      <c r="H4142" s="209">
        <v>3360</v>
      </c>
      <c r="I4142" s="210"/>
      <c r="J4142" s="209">
        <f t="shared" si="360"/>
        <v>0</v>
      </c>
      <c r="K4142" s="211"/>
      <c r="L4142" s="212"/>
      <c r="M4142" s="213" t="s">
        <v>1</v>
      </c>
      <c r="N4142" s="214" t="s">
        <v>42</v>
      </c>
      <c r="O4142" s="59"/>
      <c r="P4142" s="168">
        <f t="shared" si="361"/>
        <v>0</v>
      </c>
      <c r="Q4142" s="168">
        <v>0</v>
      </c>
      <c r="R4142" s="168">
        <f t="shared" si="362"/>
        <v>0</v>
      </c>
      <c r="S4142" s="168">
        <v>0</v>
      </c>
      <c r="T4142" s="169">
        <f t="shared" si="363"/>
        <v>0</v>
      </c>
      <c r="U4142" s="33"/>
      <c r="V4142" s="33"/>
      <c r="W4142" s="33"/>
      <c r="X4142" s="33"/>
      <c r="Y4142" s="33"/>
      <c r="Z4142" s="33"/>
      <c r="AA4142" s="33"/>
      <c r="AB4142" s="33"/>
      <c r="AC4142" s="33"/>
      <c r="AD4142" s="33"/>
      <c r="AE4142" s="33"/>
      <c r="AR4142" s="170" t="s">
        <v>189</v>
      </c>
      <c r="AT4142" s="170" t="s">
        <v>368</v>
      </c>
      <c r="AU4142" s="170" t="s">
        <v>157</v>
      </c>
      <c r="AY4142" s="18" t="s">
        <v>150</v>
      </c>
      <c r="BE4142" s="171">
        <f t="shared" si="364"/>
        <v>0</v>
      </c>
      <c r="BF4142" s="171">
        <f t="shared" si="365"/>
        <v>0</v>
      </c>
      <c r="BG4142" s="171">
        <f t="shared" si="366"/>
        <v>0</v>
      </c>
      <c r="BH4142" s="171">
        <f t="shared" si="367"/>
        <v>0</v>
      </c>
      <c r="BI4142" s="171">
        <f t="shared" si="368"/>
        <v>0</v>
      </c>
      <c r="BJ4142" s="18" t="s">
        <v>157</v>
      </c>
      <c r="BK4142" s="172">
        <f t="shared" si="369"/>
        <v>0</v>
      </c>
      <c r="BL4142" s="18" t="s">
        <v>156</v>
      </c>
      <c r="BM4142" s="170" t="s">
        <v>5405</v>
      </c>
    </row>
    <row r="4143" spans="1:65" s="2" customFormat="1" ht="16.5" customHeight="1">
      <c r="A4143" s="33"/>
      <c r="B4143" s="158"/>
      <c r="C4143" s="205" t="s">
        <v>5406</v>
      </c>
      <c r="D4143" s="205" t="s">
        <v>368</v>
      </c>
      <c r="E4143" s="206" t="s">
        <v>5407</v>
      </c>
      <c r="F4143" s="207" t="s">
        <v>4857</v>
      </c>
      <c r="G4143" s="208" t="s">
        <v>350</v>
      </c>
      <c r="H4143" s="209">
        <v>1</v>
      </c>
      <c r="I4143" s="210"/>
      <c r="J4143" s="209">
        <f t="shared" si="360"/>
        <v>0</v>
      </c>
      <c r="K4143" s="211"/>
      <c r="L4143" s="212"/>
      <c r="M4143" s="213" t="s">
        <v>1</v>
      </c>
      <c r="N4143" s="214" t="s">
        <v>42</v>
      </c>
      <c r="O4143" s="59"/>
      <c r="P4143" s="168">
        <f t="shared" si="361"/>
        <v>0</v>
      </c>
      <c r="Q4143" s="168">
        <v>0</v>
      </c>
      <c r="R4143" s="168">
        <f t="shared" si="362"/>
        <v>0</v>
      </c>
      <c r="S4143" s="168">
        <v>0</v>
      </c>
      <c r="T4143" s="169">
        <f t="shared" si="363"/>
        <v>0</v>
      </c>
      <c r="U4143" s="33"/>
      <c r="V4143" s="33"/>
      <c r="W4143" s="33"/>
      <c r="X4143" s="33"/>
      <c r="Y4143" s="33"/>
      <c r="Z4143" s="33"/>
      <c r="AA4143" s="33"/>
      <c r="AB4143" s="33"/>
      <c r="AC4143" s="33"/>
      <c r="AD4143" s="33"/>
      <c r="AE4143" s="33"/>
      <c r="AR4143" s="170" t="s">
        <v>189</v>
      </c>
      <c r="AT4143" s="170" t="s">
        <v>368</v>
      </c>
      <c r="AU4143" s="170" t="s">
        <v>157</v>
      </c>
      <c r="AY4143" s="18" t="s">
        <v>150</v>
      </c>
      <c r="BE4143" s="171">
        <f t="shared" si="364"/>
        <v>0</v>
      </c>
      <c r="BF4143" s="171">
        <f t="shared" si="365"/>
        <v>0</v>
      </c>
      <c r="BG4143" s="171">
        <f t="shared" si="366"/>
        <v>0</v>
      </c>
      <c r="BH4143" s="171">
        <f t="shared" si="367"/>
        <v>0</v>
      </c>
      <c r="BI4143" s="171">
        <f t="shared" si="368"/>
        <v>0</v>
      </c>
      <c r="BJ4143" s="18" t="s">
        <v>157</v>
      </c>
      <c r="BK4143" s="172">
        <f t="shared" si="369"/>
        <v>0</v>
      </c>
      <c r="BL4143" s="18" t="s">
        <v>156</v>
      </c>
      <c r="BM4143" s="170" t="s">
        <v>5408</v>
      </c>
    </row>
    <row r="4144" spans="1:65" s="2" customFormat="1" ht="16.5" customHeight="1">
      <c r="A4144" s="33"/>
      <c r="B4144" s="158"/>
      <c r="C4144" s="205" t="s">
        <v>5409</v>
      </c>
      <c r="D4144" s="205" t="s">
        <v>368</v>
      </c>
      <c r="E4144" s="206" t="s">
        <v>5410</v>
      </c>
      <c r="F4144" s="207" t="s">
        <v>5411</v>
      </c>
      <c r="G4144" s="208" t="s">
        <v>2481</v>
      </c>
      <c r="H4144" s="209">
        <v>2350</v>
      </c>
      <c r="I4144" s="210"/>
      <c r="J4144" s="209">
        <f t="shared" si="360"/>
        <v>0</v>
      </c>
      <c r="K4144" s="211"/>
      <c r="L4144" s="212"/>
      <c r="M4144" s="213" t="s">
        <v>1</v>
      </c>
      <c r="N4144" s="214" t="s">
        <v>42</v>
      </c>
      <c r="O4144" s="59"/>
      <c r="P4144" s="168">
        <f t="shared" si="361"/>
        <v>0</v>
      </c>
      <c r="Q4144" s="168">
        <v>0</v>
      </c>
      <c r="R4144" s="168">
        <f t="shared" si="362"/>
        <v>0</v>
      </c>
      <c r="S4144" s="168">
        <v>0</v>
      </c>
      <c r="T4144" s="169">
        <f t="shared" si="363"/>
        <v>0</v>
      </c>
      <c r="U4144" s="33"/>
      <c r="V4144" s="33"/>
      <c r="W4144" s="33"/>
      <c r="X4144" s="33"/>
      <c r="Y4144" s="33"/>
      <c r="Z4144" s="33"/>
      <c r="AA4144" s="33"/>
      <c r="AB4144" s="33"/>
      <c r="AC4144" s="33"/>
      <c r="AD4144" s="33"/>
      <c r="AE4144" s="33"/>
      <c r="AR4144" s="170" t="s">
        <v>189</v>
      </c>
      <c r="AT4144" s="170" t="s">
        <v>368</v>
      </c>
      <c r="AU4144" s="170" t="s">
        <v>157</v>
      </c>
      <c r="AY4144" s="18" t="s">
        <v>150</v>
      </c>
      <c r="BE4144" s="171">
        <f t="shared" si="364"/>
        <v>0</v>
      </c>
      <c r="BF4144" s="171">
        <f t="shared" si="365"/>
        <v>0</v>
      </c>
      <c r="BG4144" s="171">
        <f t="shared" si="366"/>
        <v>0</v>
      </c>
      <c r="BH4144" s="171">
        <f t="shared" si="367"/>
        <v>0</v>
      </c>
      <c r="BI4144" s="171">
        <f t="shared" si="368"/>
        <v>0</v>
      </c>
      <c r="BJ4144" s="18" t="s">
        <v>157</v>
      </c>
      <c r="BK4144" s="172">
        <f t="shared" si="369"/>
        <v>0</v>
      </c>
      <c r="BL4144" s="18" t="s">
        <v>156</v>
      </c>
      <c r="BM4144" s="170" t="s">
        <v>5412</v>
      </c>
    </row>
    <row r="4145" spans="1:65" s="2" customFormat="1" ht="16.5" customHeight="1">
      <c r="A4145" s="33"/>
      <c r="B4145" s="158"/>
      <c r="C4145" s="205" t="s">
        <v>5413</v>
      </c>
      <c r="D4145" s="205" t="s">
        <v>368</v>
      </c>
      <c r="E4145" s="206" t="s">
        <v>5414</v>
      </c>
      <c r="F4145" s="207" t="s">
        <v>5415</v>
      </c>
      <c r="G4145" s="208" t="s">
        <v>350</v>
      </c>
      <c r="H4145" s="209">
        <v>20</v>
      </c>
      <c r="I4145" s="210"/>
      <c r="J4145" s="209">
        <f t="shared" si="360"/>
        <v>0</v>
      </c>
      <c r="K4145" s="211"/>
      <c r="L4145" s="212"/>
      <c r="M4145" s="213" t="s">
        <v>1</v>
      </c>
      <c r="N4145" s="214" t="s">
        <v>42</v>
      </c>
      <c r="O4145" s="59"/>
      <c r="P4145" s="168">
        <f t="shared" si="361"/>
        <v>0</v>
      </c>
      <c r="Q4145" s="168">
        <v>0</v>
      </c>
      <c r="R4145" s="168">
        <f t="shared" si="362"/>
        <v>0</v>
      </c>
      <c r="S4145" s="168">
        <v>0</v>
      </c>
      <c r="T4145" s="169">
        <f t="shared" si="363"/>
        <v>0</v>
      </c>
      <c r="U4145" s="33"/>
      <c r="V4145" s="33"/>
      <c r="W4145" s="33"/>
      <c r="X4145" s="33"/>
      <c r="Y4145" s="33"/>
      <c r="Z4145" s="33"/>
      <c r="AA4145" s="33"/>
      <c r="AB4145" s="33"/>
      <c r="AC4145" s="33"/>
      <c r="AD4145" s="33"/>
      <c r="AE4145" s="33"/>
      <c r="AR4145" s="170" t="s">
        <v>189</v>
      </c>
      <c r="AT4145" s="170" t="s">
        <v>368</v>
      </c>
      <c r="AU4145" s="170" t="s">
        <v>157</v>
      </c>
      <c r="AY4145" s="18" t="s">
        <v>150</v>
      </c>
      <c r="BE4145" s="171">
        <f t="shared" si="364"/>
        <v>0</v>
      </c>
      <c r="BF4145" s="171">
        <f t="shared" si="365"/>
        <v>0</v>
      </c>
      <c r="BG4145" s="171">
        <f t="shared" si="366"/>
        <v>0</v>
      </c>
      <c r="BH4145" s="171">
        <f t="shared" si="367"/>
        <v>0</v>
      </c>
      <c r="BI4145" s="171">
        <f t="shared" si="368"/>
        <v>0</v>
      </c>
      <c r="BJ4145" s="18" t="s">
        <v>157</v>
      </c>
      <c r="BK4145" s="172">
        <f t="shared" si="369"/>
        <v>0</v>
      </c>
      <c r="BL4145" s="18" t="s">
        <v>156</v>
      </c>
      <c r="BM4145" s="170" t="s">
        <v>5416</v>
      </c>
    </row>
    <row r="4146" spans="1:65" s="2" customFormat="1" ht="16.5" customHeight="1">
      <c r="A4146" s="33"/>
      <c r="B4146" s="158"/>
      <c r="C4146" s="205" t="s">
        <v>5417</v>
      </c>
      <c r="D4146" s="205" t="s">
        <v>368</v>
      </c>
      <c r="E4146" s="206" t="s">
        <v>5418</v>
      </c>
      <c r="F4146" s="207" t="s">
        <v>4677</v>
      </c>
      <c r="G4146" s="208" t="s">
        <v>2481</v>
      </c>
      <c r="H4146" s="209">
        <v>10</v>
      </c>
      <c r="I4146" s="210"/>
      <c r="J4146" s="209">
        <f t="shared" si="360"/>
        <v>0</v>
      </c>
      <c r="K4146" s="211"/>
      <c r="L4146" s="212"/>
      <c r="M4146" s="213" t="s">
        <v>1</v>
      </c>
      <c r="N4146" s="214" t="s">
        <v>42</v>
      </c>
      <c r="O4146" s="59"/>
      <c r="P4146" s="168">
        <f t="shared" si="361"/>
        <v>0</v>
      </c>
      <c r="Q4146" s="168">
        <v>0</v>
      </c>
      <c r="R4146" s="168">
        <f t="shared" si="362"/>
        <v>0</v>
      </c>
      <c r="S4146" s="168">
        <v>0</v>
      </c>
      <c r="T4146" s="169">
        <f t="shared" si="363"/>
        <v>0</v>
      </c>
      <c r="U4146" s="33"/>
      <c r="V4146" s="33"/>
      <c r="W4146" s="33"/>
      <c r="X4146" s="33"/>
      <c r="Y4146" s="33"/>
      <c r="Z4146" s="33"/>
      <c r="AA4146" s="33"/>
      <c r="AB4146" s="33"/>
      <c r="AC4146" s="33"/>
      <c r="AD4146" s="33"/>
      <c r="AE4146" s="33"/>
      <c r="AR4146" s="170" t="s">
        <v>189</v>
      </c>
      <c r="AT4146" s="170" t="s">
        <v>368</v>
      </c>
      <c r="AU4146" s="170" t="s">
        <v>157</v>
      </c>
      <c r="AY4146" s="18" t="s">
        <v>150</v>
      </c>
      <c r="BE4146" s="171">
        <f t="shared" si="364"/>
        <v>0</v>
      </c>
      <c r="BF4146" s="171">
        <f t="shared" si="365"/>
        <v>0</v>
      </c>
      <c r="BG4146" s="171">
        <f t="shared" si="366"/>
        <v>0</v>
      </c>
      <c r="BH4146" s="171">
        <f t="shared" si="367"/>
        <v>0</v>
      </c>
      <c r="BI4146" s="171">
        <f t="shared" si="368"/>
        <v>0</v>
      </c>
      <c r="BJ4146" s="18" t="s">
        <v>157</v>
      </c>
      <c r="BK4146" s="172">
        <f t="shared" si="369"/>
        <v>0</v>
      </c>
      <c r="BL4146" s="18" t="s">
        <v>156</v>
      </c>
      <c r="BM4146" s="170" t="s">
        <v>5419</v>
      </c>
    </row>
    <row r="4147" spans="1:65" s="2" customFormat="1" ht="16.5" customHeight="1">
      <c r="A4147" s="33"/>
      <c r="B4147" s="158"/>
      <c r="C4147" s="205" t="s">
        <v>5420</v>
      </c>
      <c r="D4147" s="205" t="s">
        <v>368</v>
      </c>
      <c r="E4147" s="206" t="s">
        <v>5421</v>
      </c>
      <c r="F4147" s="207" t="s">
        <v>5422</v>
      </c>
      <c r="G4147" s="208" t="s">
        <v>459</v>
      </c>
      <c r="H4147" s="209">
        <v>180</v>
      </c>
      <c r="I4147" s="210"/>
      <c r="J4147" s="209">
        <f t="shared" si="360"/>
        <v>0</v>
      </c>
      <c r="K4147" s="211"/>
      <c r="L4147" s="212"/>
      <c r="M4147" s="213" t="s">
        <v>1</v>
      </c>
      <c r="N4147" s="214" t="s">
        <v>42</v>
      </c>
      <c r="O4147" s="59"/>
      <c r="P4147" s="168">
        <f t="shared" si="361"/>
        <v>0</v>
      </c>
      <c r="Q4147" s="168">
        <v>0</v>
      </c>
      <c r="R4147" s="168">
        <f t="shared" si="362"/>
        <v>0</v>
      </c>
      <c r="S4147" s="168">
        <v>0</v>
      </c>
      <c r="T4147" s="169">
        <f t="shared" si="363"/>
        <v>0</v>
      </c>
      <c r="U4147" s="33"/>
      <c r="V4147" s="33"/>
      <c r="W4147" s="33"/>
      <c r="X4147" s="33"/>
      <c r="Y4147" s="33"/>
      <c r="Z4147" s="33"/>
      <c r="AA4147" s="33"/>
      <c r="AB4147" s="33"/>
      <c r="AC4147" s="33"/>
      <c r="AD4147" s="33"/>
      <c r="AE4147" s="33"/>
      <c r="AR4147" s="170" t="s">
        <v>189</v>
      </c>
      <c r="AT4147" s="170" t="s">
        <v>368</v>
      </c>
      <c r="AU4147" s="170" t="s">
        <v>157</v>
      </c>
      <c r="AY4147" s="18" t="s">
        <v>150</v>
      </c>
      <c r="BE4147" s="171">
        <f t="shared" si="364"/>
        <v>0</v>
      </c>
      <c r="BF4147" s="171">
        <f t="shared" si="365"/>
        <v>0</v>
      </c>
      <c r="BG4147" s="171">
        <f t="shared" si="366"/>
        <v>0</v>
      </c>
      <c r="BH4147" s="171">
        <f t="shared" si="367"/>
        <v>0</v>
      </c>
      <c r="BI4147" s="171">
        <f t="shared" si="368"/>
        <v>0</v>
      </c>
      <c r="BJ4147" s="18" t="s">
        <v>157</v>
      </c>
      <c r="BK4147" s="172">
        <f t="shared" si="369"/>
        <v>0</v>
      </c>
      <c r="BL4147" s="18" t="s">
        <v>156</v>
      </c>
      <c r="BM4147" s="170" t="s">
        <v>5423</v>
      </c>
    </row>
    <row r="4148" spans="1:65" s="2" customFormat="1" ht="16.5" customHeight="1">
      <c r="A4148" s="33"/>
      <c r="B4148" s="158"/>
      <c r="C4148" s="159" t="s">
        <v>5424</v>
      </c>
      <c r="D4148" s="159" t="s">
        <v>152</v>
      </c>
      <c r="E4148" s="160" t="s">
        <v>5425</v>
      </c>
      <c r="F4148" s="161" t="s">
        <v>4689</v>
      </c>
      <c r="G4148" s="162" t="s">
        <v>1757</v>
      </c>
      <c r="H4148" s="164"/>
      <c r="I4148" s="164"/>
      <c r="J4148" s="163">
        <f t="shared" si="360"/>
        <v>0</v>
      </c>
      <c r="K4148" s="165"/>
      <c r="L4148" s="34"/>
      <c r="M4148" s="166" t="s">
        <v>1</v>
      </c>
      <c r="N4148" s="167" t="s">
        <v>42</v>
      </c>
      <c r="O4148" s="59"/>
      <c r="P4148" s="168">
        <f t="shared" si="361"/>
        <v>0</v>
      </c>
      <c r="Q4148" s="168">
        <v>0</v>
      </c>
      <c r="R4148" s="168">
        <f t="shared" si="362"/>
        <v>0</v>
      </c>
      <c r="S4148" s="168">
        <v>0</v>
      </c>
      <c r="T4148" s="169">
        <f t="shared" si="363"/>
        <v>0</v>
      </c>
      <c r="U4148" s="33"/>
      <c r="V4148" s="33"/>
      <c r="W4148" s="33"/>
      <c r="X4148" s="33"/>
      <c r="Y4148" s="33"/>
      <c r="Z4148" s="33"/>
      <c r="AA4148" s="33"/>
      <c r="AB4148" s="33"/>
      <c r="AC4148" s="33"/>
      <c r="AD4148" s="33"/>
      <c r="AE4148" s="33"/>
      <c r="AR4148" s="170" t="s">
        <v>156</v>
      </c>
      <c r="AT4148" s="170" t="s">
        <v>152</v>
      </c>
      <c r="AU4148" s="170" t="s">
        <v>157</v>
      </c>
      <c r="AY4148" s="18" t="s">
        <v>150</v>
      </c>
      <c r="BE4148" s="171">
        <f t="shared" si="364"/>
        <v>0</v>
      </c>
      <c r="BF4148" s="171">
        <f t="shared" si="365"/>
        <v>0</v>
      </c>
      <c r="BG4148" s="171">
        <f t="shared" si="366"/>
        <v>0</v>
      </c>
      <c r="BH4148" s="171">
        <f t="shared" si="367"/>
        <v>0</v>
      </c>
      <c r="BI4148" s="171">
        <f t="shared" si="368"/>
        <v>0</v>
      </c>
      <c r="BJ4148" s="18" t="s">
        <v>157</v>
      </c>
      <c r="BK4148" s="172">
        <f t="shared" si="369"/>
        <v>0</v>
      </c>
      <c r="BL4148" s="18" t="s">
        <v>156</v>
      </c>
      <c r="BM4148" s="170" t="s">
        <v>5426</v>
      </c>
    </row>
    <row r="4149" spans="1:65" s="2" customFormat="1" ht="16.5" customHeight="1">
      <c r="A4149" s="33"/>
      <c r="B4149" s="158"/>
      <c r="C4149" s="159" t="s">
        <v>5427</v>
      </c>
      <c r="D4149" s="159" t="s">
        <v>152</v>
      </c>
      <c r="E4149" s="160" t="s">
        <v>5428</v>
      </c>
      <c r="F4149" s="161" t="s">
        <v>4693</v>
      </c>
      <c r="G4149" s="162" t="s">
        <v>1757</v>
      </c>
      <c r="H4149" s="164"/>
      <c r="I4149" s="164"/>
      <c r="J4149" s="163">
        <f t="shared" si="360"/>
        <v>0</v>
      </c>
      <c r="K4149" s="165"/>
      <c r="L4149" s="34"/>
      <c r="M4149" s="166" t="s">
        <v>1</v>
      </c>
      <c r="N4149" s="167" t="s">
        <v>42</v>
      </c>
      <c r="O4149" s="59"/>
      <c r="P4149" s="168">
        <f t="shared" si="361"/>
        <v>0</v>
      </c>
      <c r="Q4149" s="168">
        <v>0</v>
      </c>
      <c r="R4149" s="168">
        <f t="shared" si="362"/>
        <v>0</v>
      </c>
      <c r="S4149" s="168">
        <v>0</v>
      </c>
      <c r="T4149" s="169">
        <f t="shared" si="363"/>
        <v>0</v>
      </c>
      <c r="U4149" s="33"/>
      <c r="V4149" s="33"/>
      <c r="W4149" s="33"/>
      <c r="X4149" s="33"/>
      <c r="Y4149" s="33"/>
      <c r="Z4149" s="33"/>
      <c r="AA4149" s="33"/>
      <c r="AB4149" s="33"/>
      <c r="AC4149" s="33"/>
      <c r="AD4149" s="33"/>
      <c r="AE4149" s="33"/>
      <c r="AR4149" s="170" t="s">
        <v>156</v>
      </c>
      <c r="AT4149" s="170" t="s">
        <v>152</v>
      </c>
      <c r="AU4149" s="170" t="s">
        <v>157</v>
      </c>
      <c r="AY4149" s="18" t="s">
        <v>150</v>
      </c>
      <c r="BE4149" s="171">
        <f t="shared" si="364"/>
        <v>0</v>
      </c>
      <c r="BF4149" s="171">
        <f t="shared" si="365"/>
        <v>0</v>
      </c>
      <c r="BG4149" s="171">
        <f t="shared" si="366"/>
        <v>0</v>
      </c>
      <c r="BH4149" s="171">
        <f t="shared" si="367"/>
        <v>0</v>
      </c>
      <c r="BI4149" s="171">
        <f t="shared" si="368"/>
        <v>0</v>
      </c>
      <c r="BJ4149" s="18" t="s">
        <v>157</v>
      </c>
      <c r="BK4149" s="172">
        <f t="shared" si="369"/>
        <v>0</v>
      </c>
      <c r="BL4149" s="18" t="s">
        <v>156</v>
      </c>
      <c r="BM4149" s="170" t="s">
        <v>5429</v>
      </c>
    </row>
    <row r="4150" spans="1:65" s="2" customFormat="1" ht="16.5" customHeight="1">
      <c r="A4150" s="33"/>
      <c r="B4150" s="158"/>
      <c r="C4150" s="159" t="s">
        <v>5430</v>
      </c>
      <c r="D4150" s="159" t="s">
        <v>152</v>
      </c>
      <c r="E4150" s="160" t="s">
        <v>5431</v>
      </c>
      <c r="F4150" s="161" t="s">
        <v>5432</v>
      </c>
      <c r="G4150" s="162" t="s">
        <v>350</v>
      </c>
      <c r="H4150" s="163">
        <v>10</v>
      </c>
      <c r="I4150" s="164"/>
      <c r="J4150" s="163">
        <f t="shared" si="360"/>
        <v>0</v>
      </c>
      <c r="K4150" s="165"/>
      <c r="L4150" s="34"/>
      <c r="M4150" s="166" t="s">
        <v>1</v>
      </c>
      <c r="N4150" s="167" t="s">
        <v>42</v>
      </c>
      <c r="O4150" s="59"/>
      <c r="P4150" s="168">
        <f t="shared" si="361"/>
        <v>0</v>
      </c>
      <c r="Q4150" s="168">
        <v>0</v>
      </c>
      <c r="R4150" s="168">
        <f t="shared" si="362"/>
        <v>0</v>
      </c>
      <c r="S4150" s="168">
        <v>0</v>
      </c>
      <c r="T4150" s="169">
        <f t="shared" si="363"/>
        <v>0</v>
      </c>
      <c r="U4150" s="33"/>
      <c r="V4150" s="33"/>
      <c r="W4150" s="33"/>
      <c r="X4150" s="33"/>
      <c r="Y4150" s="33"/>
      <c r="Z4150" s="33"/>
      <c r="AA4150" s="33"/>
      <c r="AB4150" s="33"/>
      <c r="AC4150" s="33"/>
      <c r="AD4150" s="33"/>
      <c r="AE4150" s="33"/>
      <c r="AR4150" s="170" t="s">
        <v>156</v>
      </c>
      <c r="AT4150" s="170" t="s">
        <v>152</v>
      </c>
      <c r="AU4150" s="170" t="s">
        <v>157</v>
      </c>
      <c r="AY4150" s="18" t="s">
        <v>150</v>
      </c>
      <c r="BE4150" s="171">
        <f t="shared" si="364"/>
        <v>0</v>
      </c>
      <c r="BF4150" s="171">
        <f t="shared" si="365"/>
        <v>0</v>
      </c>
      <c r="BG4150" s="171">
        <f t="shared" si="366"/>
        <v>0</v>
      </c>
      <c r="BH4150" s="171">
        <f t="shared" si="367"/>
        <v>0</v>
      </c>
      <c r="BI4150" s="171">
        <f t="shared" si="368"/>
        <v>0</v>
      </c>
      <c r="BJ4150" s="18" t="s">
        <v>157</v>
      </c>
      <c r="BK4150" s="172">
        <f t="shared" si="369"/>
        <v>0</v>
      </c>
      <c r="BL4150" s="18" t="s">
        <v>156</v>
      </c>
      <c r="BM4150" s="170" t="s">
        <v>5433</v>
      </c>
    </row>
    <row r="4151" spans="1:65" s="2" customFormat="1" ht="16.5" customHeight="1">
      <c r="A4151" s="33"/>
      <c r="B4151" s="158"/>
      <c r="C4151" s="159" t="s">
        <v>5434</v>
      </c>
      <c r="D4151" s="159" t="s">
        <v>152</v>
      </c>
      <c r="E4151" s="160" t="s">
        <v>5435</v>
      </c>
      <c r="F4151" s="161" t="s">
        <v>5436</v>
      </c>
      <c r="G4151" s="162" t="s">
        <v>459</v>
      </c>
      <c r="H4151" s="163">
        <v>5600</v>
      </c>
      <c r="I4151" s="164"/>
      <c r="J4151" s="163">
        <f t="shared" si="360"/>
        <v>0</v>
      </c>
      <c r="K4151" s="165"/>
      <c r="L4151" s="34"/>
      <c r="M4151" s="166" t="s">
        <v>1</v>
      </c>
      <c r="N4151" s="167" t="s">
        <v>42</v>
      </c>
      <c r="O4151" s="59"/>
      <c r="P4151" s="168">
        <f t="shared" si="361"/>
        <v>0</v>
      </c>
      <c r="Q4151" s="168">
        <v>0</v>
      </c>
      <c r="R4151" s="168">
        <f t="shared" si="362"/>
        <v>0</v>
      </c>
      <c r="S4151" s="168">
        <v>0</v>
      </c>
      <c r="T4151" s="169">
        <f t="shared" si="363"/>
        <v>0</v>
      </c>
      <c r="U4151" s="33"/>
      <c r="V4151" s="33"/>
      <c r="W4151" s="33"/>
      <c r="X4151" s="33"/>
      <c r="Y4151" s="33"/>
      <c r="Z4151" s="33"/>
      <c r="AA4151" s="33"/>
      <c r="AB4151" s="33"/>
      <c r="AC4151" s="33"/>
      <c r="AD4151" s="33"/>
      <c r="AE4151" s="33"/>
      <c r="AR4151" s="170" t="s">
        <v>156</v>
      </c>
      <c r="AT4151" s="170" t="s">
        <v>152</v>
      </c>
      <c r="AU4151" s="170" t="s">
        <v>157</v>
      </c>
      <c r="AY4151" s="18" t="s">
        <v>150</v>
      </c>
      <c r="BE4151" s="171">
        <f t="shared" si="364"/>
        <v>0</v>
      </c>
      <c r="BF4151" s="171">
        <f t="shared" si="365"/>
        <v>0</v>
      </c>
      <c r="BG4151" s="171">
        <f t="shared" si="366"/>
        <v>0</v>
      </c>
      <c r="BH4151" s="171">
        <f t="shared" si="367"/>
        <v>0</v>
      </c>
      <c r="BI4151" s="171">
        <f t="shared" si="368"/>
        <v>0</v>
      </c>
      <c r="BJ4151" s="18" t="s">
        <v>157</v>
      </c>
      <c r="BK4151" s="172">
        <f t="shared" si="369"/>
        <v>0</v>
      </c>
      <c r="BL4151" s="18" t="s">
        <v>156</v>
      </c>
      <c r="BM4151" s="170" t="s">
        <v>5437</v>
      </c>
    </row>
    <row r="4152" spans="1:65" s="2" customFormat="1" ht="16.5" customHeight="1">
      <c r="A4152" s="33"/>
      <c r="B4152" s="158"/>
      <c r="C4152" s="159" t="s">
        <v>5438</v>
      </c>
      <c r="D4152" s="159" t="s">
        <v>152</v>
      </c>
      <c r="E4152" s="160" t="s">
        <v>5439</v>
      </c>
      <c r="F4152" s="161" t="s">
        <v>5440</v>
      </c>
      <c r="G4152" s="162" t="s">
        <v>350</v>
      </c>
      <c r="H4152" s="163">
        <v>1671</v>
      </c>
      <c r="I4152" s="164"/>
      <c r="J4152" s="163">
        <f t="shared" si="360"/>
        <v>0</v>
      </c>
      <c r="K4152" s="165"/>
      <c r="L4152" s="34"/>
      <c r="M4152" s="166" t="s">
        <v>1</v>
      </c>
      <c r="N4152" s="167" t="s">
        <v>42</v>
      </c>
      <c r="O4152" s="59"/>
      <c r="P4152" s="168">
        <f t="shared" si="361"/>
        <v>0</v>
      </c>
      <c r="Q4152" s="168">
        <v>0</v>
      </c>
      <c r="R4152" s="168">
        <f t="shared" si="362"/>
        <v>0</v>
      </c>
      <c r="S4152" s="168">
        <v>0</v>
      </c>
      <c r="T4152" s="169">
        <f t="shared" si="363"/>
        <v>0</v>
      </c>
      <c r="U4152" s="33"/>
      <c r="V4152" s="33"/>
      <c r="W4152" s="33"/>
      <c r="X4152" s="33"/>
      <c r="Y4152" s="33"/>
      <c r="Z4152" s="33"/>
      <c r="AA4152" s="33"/>
      <c r="AB4152" s="33"/>
      <c r="AC4152" s="33"/>
      <c r="AD4152" s="33"/>
      <c r="AE4152" s="33"/>
      <c r="AR4152" s="170" t="s">
        <v>156</v>
      </c>
      <c r="AT4152" s="170" t="s">
        <v>152</v>
      </c>
      <c r="AU4152" s="170" t="s">
        <v>157</v>
      </c>
      <c r="AY4152" s="18" t="s">
        <v>150</v>
      </c>
      <c r="BE4152" s="171">
        <f t="shared" si="364"/>
        <v>0</v>
      </c>
      <c r="BF4152" s="171">
        <f t="shared" si="365"/>
        <v>0</v>
      </c>
      <c r="BG4152" s="171">
        <f t="shared" si="366"/>
        <v>0</v>
      </c>
      <c r="BH4152" s="171">
        <f t="shared" si="367"/>
        <v>0</v>
      </c>
      <c r="BI4152" s="171">
        <f t="shared" si="368"/>
        <v>0</v>
      </c>
      <c r="BJ4152" s="18" t="s">
        <v>157</v>
      </c>
      <c r="BK4152" s="172">
        <f t="shared" si="369"/>
        <v>0</v>
      </c>
      <c r="BL4152" s="18" t="s">
        <v>156</v>
      </c>
      <c r="BM4152" s="170" t="s">
        <v>5441</v>
      </c>
    </row>
    <row r="4153" spans="1:65" s="2" customFormat="1" ht="16.5" customHeight="1">
      <c r="A4153" s="33"/>
      <c r="B4153" s="158"/>
      <c r="C4153" s="159" t="s">
        <v>5442</v>
      </c>
      <c r="D4153" s="159" t="s">
        <v>152</v>
      </c>
      <c r="E4153" s="160" t="s">
        <v>5443</v>
      </c>
      <c r="F4153" s="161" t="s">
        <v>5444</v>
      </c>
      <c r="G4153" s="162" t="s">
        <v>350</v>
      </c>
      <c r="H4153" s="163">
        <v>1870</v>
      </c>
      <c r="I4153" s="164"/>
      <c r="J4153" s="163">
        <f t="shared" si="360"/>
        <v>0</v>
      </c>
      <c r="K4153" s="165"/>
      <c r="L4153" s="34"/>
      <c r="M4153" s="166" t="s">
        <v>1</v>
      </c>
      <c r="N4153" s="167" t="s">
        <v>42</v>
      </c>
      <c r="O4153" s="59"/>
      <c r="P4153" s="168">
        <f t="shared" si="361"/>
        <v>0</v>
      </c>
      <c r="Q4153" s="168">
        <v>0</v>
      </c>
      <c r="R4153" s="168">
        <f t="shared" si="362"/>
        <v>0</v>
      </c>
      <c r="S4153" s="168">
        <v>0</v>
      </c>
      <c r="T4153" s="169">
        <f t="shared" si="363"/>
        <v>0</v>
      </c>
      <c r="U4153" s="33"/>
      <c r="V4153" s="33"/>
      <c r="W4153" s="33"/>
      <c r="X4153" s="33"/>
      <c r="Y4153" s="33"/>
      <c r="Z4153" s="33"/>
      <c r="AA4153" s="33"/>
      <c r="AB4153" s="33"/>
      <c r="AC4153" s="33"/>
      <c r="AD4153" s="33"/>
      <c r="AE4153" s="33"/>
      <c r="AR4153" s="170" t="s">
        <v>156</v>
      </c>
      <c r="AT4153" s="170" t="s">
        <v>152</v>
      </c>
      <c r="AU4153" s="170" t="s">
        <v>157</v>
      </c>
      <c r="AY4153" s="18" t="s">
        <v>150</v>
      </c>
      <c r="BE4153" s="171">
        <f t="shared" si="364"/>
        <v>0</v>
      </c>
      <c r="BF4153" s="171">
        <f t="shared" si="365"/>
        <v>0</v>
      </c>
      <c r="BG4153" s="171">
        <f t="shared" si="366"/>
        <v>0</v>
      </c>
      <c r="BH4153" s="171">
        <f t="shared" si="367"/>
        <v>0</v>
      </c>
      <c r="BI4153" s="171">
        <f t="shared" si="368"/>
        <v>0</v>
      </c>
      <c r="BJ4153" s="18" t="s">
        <v>157</v>
      </c>
      <c r="BK4153" s="172">
        <f t="shared" si="369"/>
        <v>0</v>
      </c>
      <c r="BL4153" s="18" t="s">
        <v>156</v>
      </c>
      <c r="BM4153" s="170" t="s">
        <v>5445</v>
      </c>
    </row>
    <row r="4154" spans="1:65" s="2" customFormat="1" ht="16.5" customHeight="1">
      <c r="A4154" s="33"/>
      <c r="B4154" s="158"/>
      <c r="C4154" s="159" t="s">
        <v>5446</v>
      </c>
      <c r="D4154" s="159" t="s">
        <v>152</v>
      </c>
      <c r="E4154" s="160" t="s">
        <v>5447</v>
      </c>
      <c r="F4154" s="161" t="s">
        <v>5448</v>
      </c>
      <c r="G4154" s="162" t="s">
        <v>350</v>
      </c>
      <c r="H4154" s="163">
        <v>632</v>
      </c>
      <c r="I4154" s="164"/>
      <c r="J4154" s="163">
        <f t="shared" ref="J4154:J4185" si="370">ROUND(I4154*H4154,3)</f>
        <v>0</v>
      </c>
      <c r="K4154" s="165"/>
      <c r="L4154" s="34"/>
      <c r="M4154" s="166" t="s">
        <v>1</v>
      </c>
      <c r="N4154" s="167" t="s">
        <v>42</v>
      </c>
      <c r="O4154" s="59"/>
      <c r="P4154" s="168">
        <f t="shared" ref="P4154:P4185" si="371">O4154*H4154</f>
        <v>0</v>
      </c>
      <c r="Q4154" s="168">
        <v>0</v>
      </c>
      <c r="R4154" s="168">
        <f t="shared" ref="R4154:R4185" si="372">Q4154*H4154</f>
        <v>0</v>
      </c>
      <c r="S4154" s="168">
        <v>0</v>
      </c>
      <c r="T4154" s="169">
        <f t="shared" ref="T4154:T4185" si="373">S4154*H4154</f>
        <v>0</v>
      </c>
      <c r="U4154" s="33"/>
      <c r="V4154" s="33"/>
      <c r="W4154" s="33"/>
      <c r="X4154" s="33"/>
      <c r="Y4154" s="33"/>
      <c r="Z4154" s="33"/>
      <c r="AA4154" s="33"/>
      <c r="AB4154" s="33"/>
      <c r="AC4154" s="33"/>
      <c r="AD4154" s="33"/>
      <c r="AE4154" s="33"/>
      <c r="AR4154" s="170" t="s">
        <v>156</v>
      </c>
      <c r="AT4154" s="170" t="s">
        <v>152</v>
      </c>
      <c r="AU4154" s="170" t="s">
        <v>157</v>
      </c>
      <c r="AY4154" s="18" t="s">
        <v>150</v>
      </c>
      <c r="BE4154" s="171">
        <f t="shared" ref="BE4154:BE4185" si="374">IF(N4154="základná",J4154,0)</f>
        <v>0</v>
      </c>
      <c r="BF4154" s="171">
        <f t="shared" ref="BF4154:BF4185" si="375">IF(N4154="znížená",J4154,0)</f>
        <v>0</v>
      </c>
      <c r="BG4154" s="171">
        <f t="shared" ref="BG4154:BG4185" si="376">IF(N4154="zákl. prenesená",J4154,0)</f>
        <v>0</v>
      </c>
      <c r="BH4154" s="171">
        <f t="shared" ref="BH4154:BH4185" si="377">IF(N4154="zníž. prenesená",J4154,0)</f>
        <v>0</v>
      </c>
      <c r="BI4154" s="171">
        <f t="shared" ref="BI4154:BI4185" si="378">IF(N4154="nulová",J4154,0)</f>
        <v>0</v>
      </c>
      <c r="BJ4154" s="18" t="s">
        <v>157</v>
      </c>
      <c r="BK4154" s="172">
        <f t="shared" ref="BK4154:BK4185" si="379">ROUND(I4154*H4154,3)</f>
        <v>0</v>
      </c>
      <c r="BL4154" s="18" t="s">
        <v>156</v>
      </c>
      <c r="BM4154" s="170" t="s">
        <v>5449</v>
      </c>
    </row>
    <row r="4155" spans="1:65" s="2" customFormat="1" ht="16.5" customHeight="1">
      <c r="A4155" s="33"/>
      <c r="B4155" s="158"/>
      <c r="C4155" s="159" t="s">
        <v>5450</v>
      </c>
      <c r="D4155" s="159" t="s">
        <v>152</v>
      </c>
      <c r="E4155" s="160" t="s">
        <v>5451</v>
      </c>
      <c r="F4155" s="161" t="s">
        <v>5452</v>
      </c>
      <c r="G4155" s="162" t="s">
        <v>350</v>
      </c>
      <c r="H4155" s="163">
        <v>40</v>
      </c>
      <c r="I4155" s="164"/>
      <c r="J4155" s="163">
        <f t="shared" si="370"/>
        <v>0</v>
      </c>
      <c r="K4155" s="165"/>
      <c r="L4155" s="34"/>
      <c r="M4155" s="166" t="s">
        <v>1</v>
      </c>
      <c r="N4155" s="167" t="s">
        <v>42</v>
      </c>
      <c r="O4155" s="59"/>
      <c r="P4155" s="168">
        <f t="shared" si="371"/>
        <v>0</v>
      </c>
      <c r="Q4155" s="168">
        <v>0</v>
      </c>
      <c r="R4155" s="168">
        <f t="shared" si="372"/>
        <v>0</v>
      </c>
      <c r="S4155" s="168">
        <v>0</v>
      </c>
      <c r="T4155" s="169">
        <f t="shared" si="373"/>
        <v>0</v>
      </c>
      <c r="U4155" s="33"/>
      <c r="V4155" s="33"/>
      <c r="W4155" s="33"/>
      <c r="X4155" s="33"/>
      <c r="Y4155" s="33"/>
      <c r="Z4155" s="33"/>
      <c r="AA4155" s="33"/>
      <c r="AB4155" s="33"/>
      <c r="AC4155" s="33"/>
      <c r="AD4155" s="33"/>
      <c r="AE4155" s="33"/>
      <c r="AR4155" s="170" t="s">
        <v>156</v>
      </c>
      <c r="AT4155" s="170" t="s">
        <v>152</v>
      </c>
      <c r="AU4155" s="170" t="s">
        <v>157</v>
      </c>
      <c r="AY4155" s="18" t="s">
        <v>150</v>
      </c>
      <c r="BE4155" s="171">
        <f t="shared" si="374"/>
        <v>0</v>
      </c>
      <c r="BF4155" s="171">
        <f t="shared" si="375"/>
        <v>0</v>
      </c>
      <c r="BG4155" s="171">
        <f t="shared" si="376"/>
        <v>0</v>
      </c>
      <c r="BH4155" s="171">
        <f t="shared" si="377"/>
        <v>0</v>
      </c>
      <c r="BI4155" s="171">
        <f t="shared" si="378"/>
        <v>0</v>
      </c>
      <c r="BJ4155" s="18" t="s">
        <v>157</v>
      </c>
      <c r="BK4155" s="172">
        <f t="shared" si="379"/>
        <v>0</v>
      </c>
      <c r="BL4155" s="18" t="s">
        <v>156</v>
      </c>
      <c r="BM4155" s="170" t="s">
        <v>5453</v>
      </c>
    </row>
    <row r="4156" spans="1:65" s="2" customFormat="1" ht="16.5" customHeight="1">
      <c r="A4156" s="33"/>
      <c r="B4156" s="158"/>
      <c r="C4156" s="159" t="s">
        <v>5454</v>
      </c>
      <c r="D4156" s="159" t="s">
        <v>152</v>
      </c>
      <c r="E4156" s="160" t="s">
        <v>5455</v>
      </c>
      <c r="F4156" s="161" t="s">
        <v>5456</v>
      </c>
      <c r="G4156" s="162" t="s">
        <v>350</v>
      </c>
      <c r="H4156" s="163">
        <v>100</v>
      </c>
      <c r="I4156" s="164"/>
      <c r="J4156" s="163">
        <f t="shared" si="370"/>
        <v>0</v>
      </c>
      <c r="K4156" s="165"/>
      <c r="L4156" s="34"/>
      <c r="M4156" s="166" t="s">
        <v>1</v>
      </c>
      <c r="N4156" s="167" t="s">
        <v>42</v>
      </c>
      <c r="O4156" s="59"/>
      <c r="P4156" s="168">
        <f t="shared" si="371"/>
        <v>0</v>
      </c>
      <c r="Q4156" s="168">
        <v>0</v>
      </c>
      <c r="R4156" s="168">
        <f t="shared" si="372"/>
        <v>0</v>
      </c>
      <c r="S4156" s="168">
        <v>0</v>
      </c>
      <c r="T4156" s="169">
        <f t="shared" si="373"/>
        <v>0</v>
      </c>
      <c r="U4156" s="33"/>
      <c r="V4156" s="33"/>
      <c r="W4156" s="33"/>
      <c r="X4156" s="33"/>
      <c r="Y4156" s="33"/>
      <c r="Z4156" s="33"/>
      <c r="AA4156" s="33"/>
      <c r="AB4156" s="33"/>
      <c r="AC4156" s="33"/>
      <c r="AD4156" s="33"/>
      <c r="AE4156" s="33"/>
      <c r="AR4156" s="170" t="s">
        <v>156</v>
      </c>
      <c r="AT4156" s="170" t="s">
        <v>152</v>
      </c>
      <c r="AU4156" s="170" t="s">
        <v>157</v>
      </c>
      <c r="AY4156" s="18" t="s">
        <v>150</v>
      </c>
      <c r="BE4156" s="171">
        <f t="shared" si="374"/>
        <v>0</v>
      </c>
      <c r="BF4156" s="171">
        <f t="shared" si="375"/>
        <v>0</v>
      </c>
      <c r="BG4156" s="171">
        <f t="shared" si="376"/>
        <v>0</v>
      </c>
      <c r="BH4156" s="171">
        <f t="shared" si="377"/>
        <v>0</v>
      </c>
      <c r="BI4156" s="171">
        <f t="shared" si="378"/>
        <v>0</v>
      </c>
      <c r="BJ4156" s="18" t="s">
        <v>157</v>
      </c>
      <c r="BK4156" s="172">
        <f t="shared" si="379"/>
        <v>0</v>
      </c>
      <c r="BL4156" s="18" t="s">
        <v>156</v>
      </c>
      <c r="BM4156" s="170" t="s">
        <v>5457</v>
      </c>
    </row>
    <row r="4157" spans="1:65" s="2" customFormat="1" ht="16.5" customHeight="1">
      <c r="A4157" s="33"/>
      <c r="B4157" s="158"/>
      <c r="C4157" s="159" t="s">
        <v>5458</v>
      </c>
      <c r="D4157" s="159" t="s">
        <v>152</v>
      </c>
      <c r="E4157" s="160" t="s">
        <v>5459</v>
      </c>
      <c r="F4157" s="161" t="s">
        <v>5460</v>
      </c>
      <c r="G4157" s="162" t="s">
        <v>350</v>
      </c>
      <c r="H4157" s="163">
        <v>10</v>
      </c>
      <c r="I4157" s="164"/>
      <c r="J4157" s="163">
        <f t="shared" si="370"/>
        <v>0</v>
      </c>
      <c r="K4157" s="165"/>
      <c r="L4157" s="34"/>
      <c r="M4157" s="166" t="s">
        <v>1</v>
      </c>
      <c r="N4157" s="167" t="s">
        <v>42</v>
      </c>
      <c r="O4157" s="59"/>
      <c r="P4157" s="168">
        <f t="shared" si="371"/>
        <v>0</v>
      </c>
      <c r="Q4157" s="168">
        <v>0</v>
      </c>
      <c r="R4157" s="168">
        <f t="shared" si="372"/>
        <v>0</v>
      </c>
      <c r="S4157" s="168">
        <v>0</v>
      </c>
      <c r="T4157" s="169">
        <f t="shared" si="373"/>
        <v>0</v>
      </c>
      <c r="U4157" s="33"/>
      <c r="V4157" s="33"/>
      <c r="W4157" s="33"/>
      <c r="X4157" s="33"/>
      <c r="Y4157" s="33"/>
      <c r="Z4157" s="33"/>
      <c r="AA4157" s="33"/>
      <c r="AB4157" s="33"/>
      <c r="AC4157" s="33"/>
      <c r="AD4157" s="33"/>
      <c r="AE4157" s="33"/>
      <c r="AR4157" s="170" t="s">
        <v>156</v>
      </c>
      <c r="AT4157" s="170" t="s">
        <v>152</v>
      </c>
      <c r="AU4157" s="170" t="s">
        <v>157</v>
      </c>
      <c r="AY4157" s="18" t="s">
        <v>150</v>
      </c>
      <c r="BE4157" s="171">
        <f t="shared" si="374"/>
        <v>0</v>
      </c>
      <c r="BF4157" s="171">
        <f t="shared" si="375"/>
        <v>0</v>
      </c>
      <c r="BG4157" s="171">
        <f t="shared" si="376"/>
        <v>0</v>
      </c>
      <c r="BH4157" s="171">
        <f t="shared" si="377"/>
        <v>0</v>
      </c>
      <c r="BI4157" s="171">
        <f t="shared" si="378"/>
        <v>0</v>
      </c>
      <c r="BJ4157" s="18" t="s">
        <v>157</v>
      </c>
      <c r="BK4157" s="172">
        <f t="shared" si="379"/>
        <v>0</v>
      </c>
      <c r="BL4157" s="18" t="s">
        <v>156</v>
      </c>
      <c r="BM4157" s="170" t="s">
        <v>5461</v>
      </c>
    </row>
    <row r="4158" spans="1:65" s="2" customFormat="1" ht="16.5" customHeight="1">
      <c r="A4158" s="33"/>
      <c r="B4158" s="158"/>
      <c r="C4158" s="159" t="s">
        <v>5462</v>
      </c>
      <c r="D4158" s="159" t="s">
        <v>152</v>
      </c>
      <c r="E4158" s="160" t="s">
        <v>5463</v>
      </c>
      <c r="F4158" s="161" t="s">
        <v>5464</v>
      </c>
      <c r="G4158" s="162" t="s">
        <v>459</v>
      </c>
      <c r="H4158" s="163">
        <v>560</v>
      </c>
      <c r="I4158" s="164"/>
      <c r="J4158" s="163">
        <f t="shared" si="370"/>
        <v>0</v>
      </c>
      <c r="K4158" s="165"/>
      <c r="L4158" s="34"/>
      <c r="M4158" s="166" t="s">
        <v>1</v>
      </c>
      <c r="N4158" s="167" t="s">
        <v>42</v>
      </c>
      <c r="O4158" s="59"/>
      <c r="P4158" s="168">
        <f t="shared" si="371"/>
        <v>0</v>
      </c>
      <c r="Q4158" s="168">
        <v>0</v>
      </c>
      <c r="R4158" s="168">
        <f t="shared" si="372"/>
        <v>0</v>
      </c>
      <c r="S4158" s="168">
        <v>0</v>
      </c>
      <c r="T4158" s="169">
        <f t="shared" si="373"/>
        <v>0</v>
      </c>
      <c r="U4158" s="33"/>
      <c r="V4158" s="33"/>
      <c r="W4158" s="33"/>
      <c r="X4158" s="33"/>
      <c r="Y4158" s="33"/>
      <c r="Z4158" s="33"/>
      <c r="AA4158" s="33"/>
      <c r="AB4158" s="33"/>
      <c r="AC4158" s="33"/>
      <c r="AD4158" s="33"/>
      <c r="AE4158" s="33"/>
      <c r="AR4158" s="170" t="s">
        <v>156</v>
      </c>
      <c r="AT4158" s="170" t="s">
        <v>152</v>
      </c>
      <c r="AU4158" s="170" t="s">
        <v>157</v>
      </c>
      <c r="AY4158" s="18" t="s">
        <v>150</v>
      </c>
      <c r="BE4158" s="171">
        <f t="shared" si="374"/>
        <v>0</v>
      </c>
      <c r="BF4158" s="171">
        <f t="shared" si="375"/>
        <v>0</v>
      </c>
      <c r="BG4158" s="171">
        <f t="shared" si="376"/>
        <v>0</v>
      </c>
      <c r="BH4158" s="171">
        <f t="shared" si="377"/>
        <v>0</v>
      </c>
      <c r="BI4158" s="171">
        <f t="shared" si="378"/>
        <v>0</v>
      </c>
      <c r="BJ4158" s="18" t="s">
        <v>157</v>
      </c>
      <c r="BK4158" s="172">
        <f t="shared" si="379"/>
        <v>0</v>
      </c>
      <c r="BL4158" s="18" t="s">
        <v>156</v>
      </c>
      <c r="BM4158" s="170" t="s">
        <v>5465</v>
      </c>
    </row>
    <row r="4159" spans="1:65" s="2" customFormat="1" ht="16.5" customHeight="1">
      <c r="A4159" s="33"/>
      <c r="B4159" s="158"/>
      <c r="C4159" s="159" t="s">
        <v>5466</v>
      </c>
      <c r="D4159" s="159" t="s">
        <v>152</v>
      </c>
      <c r="E4159" s="160" t="s">
        <v>5467</v>
      </c>
      <c r="F4159" s="161" t="s">
        <v>5468</v>
      </c>
      <c r="G4159" s="162" t="s">
        <v>459</v>
      </c>
      <c r="H4159" s="163">
        <v>580</v>
      </c>
      <c r="I4159" s="164"/>
      <c r="J4159" s="163">
        <f t="shared" si="370"/>
        <v>0</v>
      </c>
      <c r="K4159" s="165"/>
      <c r="L4159" s="34"/>
      <c r="M4159" s="166" t="s">
        <v>1</v>
      </c>
      <c r="N4159" s="167" t="s">
        <v>42</v>
      </c>
      <c r="O4159" s="59"/>
      <c r="P4159" s="168">
        <f t="shared" si="371"/>
        <v>0</v>
      </c>
      <c r="Q4159" s="168">
        <v>0</v>
      </c>
      <c r="R4159" s="168">
        <f t="shared" si="372"/>
        <v>0</v>
      </c>
      <c r="S4159" s="168">
        <v>0</v>
      </c>
      <c r="T4159" s="169">
        <f t="shared" si="373"/>
        <v>0</v>
      </c>
      <c r="U4159" s="33"/>
      <c r="V4159" s="33"/>
      <c r="W4159" s="33"/>
      <c r="X4159" s="33"/>
      <c r="Y4159" s="33"/>
      <c r="Z4159" s="33"/>
      <c r="AA4159" s="33"/>
      <c r="AB4159" s="33"/>
      <c r="AC4159" s="33"/>
      <c r="AD4159" s="33"/>
      <c r="AE4159" s="33"/>
      <c r="AR4159" s="170" t="s">
        <v>156</v>
      </c>
      <c r="AT4159" s="170" t="s">
        <v>152</v>
      </c>
      <c r="AU4159" s="170" t="s">
        <v>157</v>
      </c>
      <c r="AY4159" s="18" t="s">
        <v>150</v>
      </c>
      <c r="BE4159" s="171">
        <f t="shared" si="374"/>
        <v>0</v>
      </c>
      <c r="BF4159" s="171">
        <f t="shared" si="375"/>
        <v>0</v>
      </c>
      <c r="BG4159" s="171">
        <f t="shared" si="376"/>
        <v>0</v>
      </c>
      <c r="BH4159" s="171">
        <f t="shared" si="377"/>
        <v>0</v>
      </c>
      <c r="BI4159" s="171">
        <f t="shared" si="378"/>
        <v>0</v>
      </c>
      <c r="BJ4159" s="18" t="s">
        <v>157</v>
      </c>
      <c r="BK4159" s="172">
        <f t="shared" si="379"/>
        <v>0</v>
      </c>
      <c r="BL4159" s="18" t="s">
        <v>156</v>
      </c>
      <c r="BM4159" s="170" t="s">
        <v>5469</v>
      </c>
    </row>
    <row r="4160" spans="1:65" s="2" customFormat="1" ht="16.5" customHeight="1">
      <c r="A4160" s="33"/>
      <c r="B4160" s="158"/>
      <c r="C4160" s="159" t="s">
        <v>5470</v>
      </c>
      <c r="D4160" s="159" t="s">
        <v>152</v>
      </c>
      <c r="E4160" s="160" t="s">
        <v>5471</v>
      </c>
      <c r="F4160" s="161" t="s">
        <v>4964</v>
      </c>
      <c r="G4160" s="162" t="s">
        <v>459</v>
      </c>
      <c r="H4160" s="163">
        <v>3650</v>
      </c>
      <c r="I4160" s="164"/>
      <c r="J4160" s="163">
        <f t="shared" si="370"/>
        <v>0</v>
      </c>
      <c r="K4160" s="165"/>
      <c r="L4160" s="34"/>
      <c r="M4160" s="166" t="s">
        <v>1</v>
      </c>
      <c r="N4160" s="167" t="s">
        <v>42</v>
      </c>
      <c r="O4160" s="59"/>
      <c r="P4160" s="168">
        <f t="shared" si="371"/>
        <v>0</v>
      </c>
      <c r="Q4160" s="168">
        <v>0</v>
      </c>
      <c r="R4160" s="168">
        <f t="shared" si="372"/>
        <v>0</v>
      </c>
      <c r="S4160" s="168">
        <v>0</v>
      </c>
      <c r="T4160" s="169">
        <f t="shared" si="373"/>
        <v>0</v>
      </c>
      <c r="U4160" s="33"/>
      <c r="V4160" s="33"/>
      <c r="W4160" s="33"/>
      <c r="X4160" s="33"/>
      <c r="Y4160" s="33"/>
      <c r="Z4160" s="33"/>
      <c r="AA4160" s="33"/>
      <c r="AB4160" s="33"/>
      <c r="AC4160" s="33"/>
      <c r="AD4160" s="33"/>
      <c r="AE4160" s="33"/>
      <c r="AR4160" s="170" t="s">
        <v>156</v>
      </c>
      <c r="AT4160" s="170" t="s">
        <v>152</v>
      </c>
      <c r="AU4160" s="170" t="s">
        <v>157</v>
      </c>
      <c r="AY4160" s="18" t="s">
        <v>150</v>
      </c>
      <c r="BE4160" s="171">
        <f t="shared" si="374"/>
        <v>0</v>
      </c>
      <c r="BF4160" s="171">
        <f t="shared" si="375"/>
        <v>0</v>
      </c>
      <c r="BG4160" s="171">
        <f t="shared" si="376"/>
        <v>0</v>
      </c>
      <c r="BH4160" s="171">
        <f t="shared" si="377"/>
        <v>0</v>
      </c>
      <c r="BI4160" s="171">
        <f t="shared" si="378"/>
        <v>0</v>
      </c>
      <c r="BJ4160" s="18" t="s">
        <v>157</v>
      </c>
      <c r="BK4160" s="172">
        <f t="shared" si="379"/>
        <v>0</v>
      </c>
      <c r="BL4160" s="18" t="s">
        <v>156</v>
      </c>
      <c r="BM4160" s="170" t="s">
        <v>5472</v>
      </c>
    </row>
    <row r="4161" spans="1:65" s="2" customFormat="1" ht="16.5" customHeight="1">
      <c r="A4161" s="33"/>
      <c r="B4161" s="158"/>
      <c r="C4161" s="159" t="s">
        <v>5473</v>
      </c>
      <c r="D4161" s="159" t="s">
        <v>152</v>
      </c>
      <c r="E4161" s="160" t="s">
        <v>5474</v>
      </c>
      <c r="F4161" s="161" t="s">
        <v>4996</v>
      </c>
      <c r="G4161" s="162" t="s">
        <v>459</v>
      </c>
      <c r="H4161" s="163">
        <v>25</v>
      </c>
      <c r="I4161" s="164"/>
      <c r="J4161" s="163">
        <f t="shared" si="370"/>
        <v>0</v>
      </c>
      <c r="K4161" s="165"/>
      <c r="L4161" s="34"/>
      <c r="M4161" s="166" t="s">
        <v>1</v>
      </c>
      <c r="N4161" s="167" t="s">
        <v>42</v>
      </c>
      <c r="O4161" s="59"/>
      <c r="P4161" s="168">
        <f t="shared" si="371"/>
        <v>0</v>
      </c>
      <c r="Q4161" s="168">
        <v>0</v>
      </c>
      <c r="R4161" s="168">
        <f t="shared" si="372"/>
        <v>0</v>
      </c>
      <c r="S4161" s="168">
        <v>0</v>
      </c>
      <c r="T4161" s="169">
        <f t="shared" si="373"/>
        <v>0</v>
      </c>
      <c r="U4161" s="33"/>
      <c r="V4161" s="33"/>
      <c r="W4161" s="33"/>
      <c r="X4161" s="33"/>
      <c r="Y4161" s="33"/>
      <c r="Z4161" s="33"/>
      <c r="AA4161" s="33"/>
      <c r="AB4161" s="33"/>
      <c r="AC4161" s="33"/>
      <c r="AD4161" s="33"/>
      <c r="AE4161" s="33"/>
      <c r="AR4161" s="170" t="s">
        <v>156</v>
      </c>
      <c r="AT4161" s="170" t="s">
        <v>152</v>
      </c>
      <c r="AU4161" s="170" t="s">
        <v>157</v>
      </c>
      <c r="AY4161" s="18" t="s">
        <v>150</v>
      </c>
      <c r="BE4161" s="171">
        <f t="shared" si="374"/>
        <v>0</v>
      </c>
      <c r="BF4161" s="171">
        <f t="shared" si="375"/>
        <v>0</v>
      </c>
      <c r="BG4161" s="171">
        <f t="shared" si="376"/>
        <v>0</v>
      </c>
      <c r="BH4161" s="171">
        <f t="shared" si="377"/>
        <v>0</v>
      </c>
      <c r="BI4161" s="171">
        <f t="shared" si="378"/>
        <v>0</v>
      </c>
      <c r="BJ4161" s="18" t="s">
        <v>157</v>
      </c>
      <c r="BK4161" s="172">
        <f t="shared" si="379"/>
        <v>0</v>
      </c>
      <c r="BL4161" s="18" t="s">
        <v>156</v>
      </c>
      <c r="BM4161" s="170" t="s">
        <v>5475</v>
      </c>
    </row>
    <row r="4162" spans="1:65" s="2" customFormat="1" ht="16.5" customHeight="1">
      <c r="A4162" s="33"/>
      <c r="B4162" s="158"/>
      <c r="C4162" s="159" t="s">
        <v>5476</v>
      </c>
      <c r="D4162" s="159" t="s">
        <v>152</v>
      </c>
      <c r="E4162" s="160" t="s">
        <v>5477</v>
      </c>
      <c r="F4162" s="161" t="s">
        <v>5166</v>
      </c>
      <c r="G4162" s="162" t="s">
        <v>459</v>
      </c>
      <c r="H4162" s="163">
        <v>20</v>
      </c>
      <c r="I4162" s="164"/>
      <c r="J4162" s="163">
        <f t="shared" si="370"/>
        <v>0</v>
      </c>
      <c r="K4162" s="165"/>
      <c r="L4162" s="34"/>
      <c r="M4162" s="166" t="s">
        <v>1</v>
      </c>
      <c r="N4162" s="167" t="s">
        <v>42</v>
      </c>
      <c r="O4162" s="59"/>
      <c r="P4162" s="168">
        <f t="shared" si="371"/>
        <v>0</v>
      </c>
      <c r="Q4162" s="168">
        <v>0</v>
      </c>
      <c r="R4162" s="168">
        <f t="shared" si="372"/>
        <v>0</v>
      </c>
      <c r="S4162" s="168">
        <v>0</v>
      </c>
      <c r="T4162" s="169">
        <f t="shared" si="373"/>
        <v>0</v>
      </c>
      <c r="U4162" s="33"/>
      <c r="V4162" s="33"/>
      <c r="W4162" s="33"/>
      <c r="X4162" s="33"/>
      <c r="Y4162" s="33"/>
      <c r="Z4162" s="33"/>
      <c r="AA4162" s="33"/>
      <c r="AB4162" s="33"/>
      <c r="AC4162" s="33"/>
      <c r="AD4162" s="33"/>
      <c r="AE4162" s="33"/>
      <c r="AR4162" s="170" t="s">
        <v>156</v>
      </c>
      <c r="AT4162" s="170" t="s">
        <v>152</v>
      </c>
      <c r="AU4162" s="170" t="s">
        <v>157</v>
      </c>
      <c r="AY4162" s="18" t="s">
        <v>150</v>
      </c>
      <c r="BE4162" s="171">
        <f t="shared" si="374"/>
        <v>0</v>
      </c>
      <c r="BF4162" s="171">
        <f t="shared" si="375"/>
        <v>0</v>
      </c>
      <c r="BG4162" s="171">
        <f t="shared" si="376"/>
        <v>0</v>
      </c>
      <c r="BH4162" s="171">
        <f t="shared" si="377"/>
        <v>0</v>
      </c>
      <c r="BI4162" s="171">
        <f t="shared" si="378"/>
        <v>0</v>
      </c>
      <c r="BJ4162" s="18" t="s">
        <v>157</v>
      </c>
      <c r="BK4162" s="172">
        <f t="shared" si="379"/>
        <v>0</v>
      </c>
      <c r="BL4162" s="18" t="s">
        <v>156</v>
      </c>
      <c r="BM4162" s="170" t="s">
        <v>5478</v>
      </c>
    </row>
    <row r="4163" spans="1:65" s="2" customFormat="1" ht="16.5" customHeight="1">
      <c r="A4163" s="33"/>
      <c r="B4163" s="158"/>
      <c r="C4163" s="159" t="s">
        <v>5479</v>
      </c>
      <c r="D4163" s="159" t="s">
        <v>152</v>
      </c>
      <c r="E4163" s="160" t="s">
        <v>5480</v>
      </c>
      <c r="F4163" s="161" t="s">
        <v>5170</v>
      </c>
      <c r="G4163" s="162" t="s">
        <v>459</v>
      </c>
      <c r="H4163" s="163">
        <v>70</v>
      </c>
      <c r="I4163" s="164"/>
      <c r="J4163" s="163">
        <f t="shared" si="370"/>
        <v>0</v>
      </c>
      <c r="K4163" s="165"/>
      <c r="L4163" s="34"/>
      <c r="M4163" s="166" t="s">
        <v>1</v>
      </c>
      <c r="N4163" s="167" t="s">
        <v>42</v>
      </c>
      <c r="O4163" s="59"/>
      <c r="P4163" s="168">
        <f t="shared" si="371"/>
        <v>0</v>
      </c>
      <c r="Q4163" s="168">
        <v>0</v>
      </c>
      <c r="R4163" s="168">
        <f t="shared" si="372"/>
        <v>0</v>
      </c>
      <c r="S4163" s="168">
        <v>0</v>
      </c>
      <c r="T4163" s="169">
        <f t="shared" si="373"/>
        <v>0</v>
      </c>
      <c r="U4163" s="33"/>
      <c r="V4163" s="33"/>
      <c r="W4163" s="33"/>
      <c r="X4163" s="33"/>
      <c r="Y4163" s="33"/>
      <c r="Z4163" s="33"/>
      <c r="AA4163" s="33"/>
      <c r="AB4163" s="33"/>
      <c r="AC4163" s="33"/>
      <c r="AD4163" s="33"/>
      <c r="AE4163" s="33"/>
      <c r="AR4163" s="170" t="s">
        <v>156</v>
      </c>
      <c r="AT4163" s="170" t="s">
        <v>152</v>
      </c>
      <c r="AU4163" s="170" t="s">
        <v>157</v>
      </c>
      <c r="AY4163" s="18" t="s">
        <v>150</v>
      </c>
      <c r="BE4163" s="171">
        <f t="shared" si="374"/>
        <v>0</v>
      </c>
      <c r="BF4163" s="171">
        <f t="shared" si="375"/>
        <v>0</v>
      </c>
      <c r="BG4163" s="171">
        <f t="shared" si="376"/>
        <v>0</v>
      </c>
      <c r="BH4163" s="171">
        <f t="shared" si="377"/>
        <v>0</v>
      </c>
      <c r="BI4163" s="171">
        <f t="shared" si="378"/>
        <v>0</v>
      </c>
      <c r="BJ4163" s="18" t="s">
        <v>157</v>
      </c>
      <c r="BK4163" s="172">
        <f t="shared" si="379"/>
        <v>0</v>
      </c>
      <c r="BL4163" s="18" t="s">
        <v>156</v>
      </c>
      <c r="BM4163" s="170" t="s">
        <v>5481</v>
      </c>
    </row>
    <row r="4164" spans="1:65" s="2" customFormat="1" ht="16.5" customHeight="1">
      <c r="A4164" s="33"/>
      <c r="B4164" s="158"/>
      <c r="C4164" s="159" t="s">
        <v>5482</v>
      </c>
      <c r="D4164" s="159" t="s">
        <v>152</v>
      </c>
      <c r="E4164" s="160" t="s">
        <v>5483</v>
      </c>
      <c r="F4164" s="161" t="s">
        <v>5174</v>
      </c>
      <c r="G4164" s="162" t="s">
        <v>459</v>
      </c>
      <c r="H4164" s="163">
        <v>30</v>
      </c>
      <c r="I4164" s="164"/>
      <c r="J4164" s="163">
        <f t="shared" si="370"/>
        <v>0</v>
      </c>
      <c r="K4164" s="165"/>
      <c r="L4164" s="34"/>
      <c r="M4164" s="166" t="s">
        <v>1</v>
      </c>
      <c r="N4164" s="167" t="s">
        <v>42</v>
      </c>
      <c r="O4164" s="59"/>
      <c r="P4164" s="168">
        <f t="shared" si="371"/>
        <v>0</v>
      </c>
      <c r="Q4164" s="168">
        <v>0</v>
      </c>
      <c r="R4164" s="168">
        <f t="shared" si="372"/>
        <v>0</v>
      </c>
      <c r="S4164" s="168">
        <v>0</v>
      </c>
      <c r="T4164" s="169">
        <f t="shared" si="373"/>
        <v>0</v>
      </c>
      <c r="U4164" s="33"/>
      <c r="V4164" s="33"/>
      <c r="W4164" s="33"/>
      <c r="X4164" s="33"/>
      <c r="Y4164" s="33"/>
      <c r="Z4164" s="33"/>
      <c r="AA4164" s="33"/>
      <c r="AB4164" s="33"/>
      <c r="AC4164" s="33"/>
      <c r="AD4164" s="33"/>
      <c r="AE4164" s="33"/>
      <c r="AR4164" s="170" t="s">
        <v>156</v>
      </c>
      <c r="AT4164" s="170" t="s">
        <v>152</v>
      </c>
      <c r="AU4164" s="170" t="s">
        <v>157</v>
      </c>
      <c r="AY4164" s="18" t="s">
        <v>150</v>
      </c>
      <c r="BE4164" s="171">
        <f t="shared" si="374"/>
        <v>0</v>
      </c>
      <c r="BF4164" s="171">
        <f t="shared" si="375"/>
        <v>0</v>
      </c>
      <c r="BG4164" s="171">
        <f t="shared" si="376"/>
        <v>0</v>
      </c>
      <c r="BH4164" s="171">
        <f t="shared" si="377"/>
        <v>0</v>
      </c>
      <c r="BI4164" s="171">
        <f t="shared" si="378"/>
        <v>0</v>
      </c>
      <c r="BJ4164" s="18" t="s">
        <v>157</v>
      </c>
      <c r="BK4164" s="172">
        <f t="shared" si="379"/>
        <v>0</v>
      </c>
      <c r="BL4164" s="18" t="s">
        <v>156</v>
      </c>
      <c r="BM4164" s="170" t="s">
        <v>5484</v>
      </c>
    </row>
    <row r="4165" spans="1:65" s="2" customFormat="1" ht="16.5" customHeight="1">
      <c r="A4165" s="33"/>
      <c r="B4165" s="158"/>
      <c r="C4165" s="159" t="s">
        <v>5485</v>
      </c>
      <c r="D4165" s="159" t="s">
        <v>152</v>
      </c>
      <c r="E4165" s="160" t="s">
        <v>5486</v>
      </c>
      <c r="F4165" s="161" t="s">
        <v>5178</v>
      </c>
      <c r="G4165" s="162" t="s">
        <v>459</v>
      </c>
      <c r="H4165" s="163">
        <v>4600</v>
      </c>
      <c r="I4165" s="164"/>
      <c r="J4165" s="163">
        <f t="shared" si="370"/>
        <v>0</v>
      </c>
      <c r="K4165" s="165"/>
      <c r="L4165" s="34"/>
      <c r="M4165" s="166" t="s">
        <v>1</v>
      </c>
      <c r="N4165" s="167" t="s">
        <v>42</v>
      </c>
      <c r="O4165" s="59"/>
      <c r="P4165" s="168">
        <f t="shared" si="371"/>
        <v>0</v>
      </c>
      <c r="Q4165" s="168">
        <v>0</v>
      </c>
      <c r="R4165" s="168">
        <f t="shared" si="372"/>
        <v>0</v>
      </c>
      <c r="S4165" s="168">
        <v>0</v>
      </c>
      <c r="T4165" s="169">
        <f t="shared" si="373"/>
        <v>0</v>
      </c>
      <c r="U4165" s="33"/>
      <c r="V4165" s="33"/>
      <c r="W4165" s="33"/>
      <c r="X4165" s="33"/>
      <c r="Y4165" s="33"/>
      <c r="Z4165" s="33"/>
      <c r="AA4165" s="33"/>
      <c r="AB4165" s="33"/>
      <c r="AC4165" s="33"/>
      <c r="AD4165" s="33"/>
      <c r="AE4165" s="33"/>
      <c r="AR4165" s="170" t="s">
        <v>156</v>
      </c>
      <c r="AT4165" s="170" t="s">
        <v>152</v>
      </c>
      <c r="AU4165" s="170" t="s">
        <v>157</v>
      </c>
      <c r="AY4165" s="18" t="s">
        <v>150</v>
      </c>
      <c r="BE4165" s="171">
        <f t="shared" si="374"/>
        <v>0</v>
      </c>
      <c r="BF4165" s="171">
        <f t="shared" si="375"/>
        <v>0</v>
      </c>
      <c r="BG4165" s="171">
        <f t="shared" si="376"/>
        <v>0</v>
      </c>
      <c r="BH4165" s="171">
        <f t="shared" si="377"/>
        <v>0</v>
      </c>
      <c r="BI4165" s="171">
        <f t="shared" si="378"/>
        <v>0</v>
      </c>
      <c r="BJ4165" s="18" t="s">
        <v>157</v>
      </c>
      <c r="BK4165" s="172">
        <f t="shared" si="379"/>
        <v>0</v>
      </c>
      <c r="BL4165" s="18" t="s">
        <v>156</v>
      </c>
      <c r="BM4165" s="170" t="s">
        <v>5487</v>
      </c>
    </row>
    <row r="4166" spans="1:65" s="2" customFormat="1" ht="16.5" customHeight="1">
      <c r="A4166" s="33"/>
      <c r="B4166" s="158"/>
      <c r="C4166" s="159" t="s">
        <v>5488</v>
      </c>
      <c r="D4166" s="159" t="s">
        <v>152</v>
      </c>
      <c r="E4166" s="160" t="s">
        <v>5489</v>
      </c>
      <c r="F4166" s="161" t="s">
        <v>5182</v>
      </c>
      <c r="G4166" s="162" t="s">
        <v>459</v>
      </c>
      <c r="H4166" s="163">
        <v>160</v>
      </c>
      <c r="I4166" s="164"/>
      <c r="J4166" s="163">
        <f t="shared" si="370"/>
        <v>0</v>
      </c>
      <c r="K4166" s="165"/>
      <c r="L4166" s="34"/>
      <c r="M4166" s="166" t="s">
        <v>1</v>
      </c>
      <c r="N4166" s="167" t="s">
        <v>42</v>
      </c>
      <c r="O4166" s="59"/>
      <c r="P4166" s="168">
        <f t="shared" si="371"/>
        <v>0</v>
      </c>
      <c r="Q4166" s="168">
        <v>0</v>
      </c>
      <c r="R4166" s="168">
        <f t="shared" si="372"/>
        <v>0</v>
      </c>
      <c r="S4166" s="168">
        <v>0</v>
      </c>
      <c r="T4166" s="169">
        <f t="shared" si="373"/>
        <v>0</v>
      </c>
      <c r="U4166" s="33"/>
      <c r="V4166" s="33"/>
      <c r="W4166" s="33"/>
      <c r="X4166" s="33"/>
      <c r="Y4166" s="33"/>
      <c r="Z4166" s="33"/>
      <c r="AA4166" s="33"/>
      <c r="AB4166" s="33"/>
      <c r="AC4166" s="33"/>
      <c r="AD4166" s="33"/>
      <c r="AE4166" s="33"/>
      <c r="AR4166" s="170" t="s">
        <v>156</v>
      </c>
      <c r="AT4166" s="170" t="s">
        <v>152</v>
      </c>
      <c r="AU4166" s="170" t="s">
        <v>157</v>
      </c>
      <c r="AY4166" s="18" t="s">
        <v>150</v>
      </c>
      <c r="BE4166" s="171">
        <f t="shared" si="374"/>
        <v>0</v>
      </c>
      <c r="BF4166" s="171">
        <f t="shared" si="375"/>
        <v>0</v>
      </c>
      <c r="BG4166" s="171">
        <f t="shared" si="376"/>
        <v>0</v>
      </c>
      <c r="BH4166" s="171">
        <f t="shared" si="377"/>
        <v>0</v>
      </c>
      <c r="BI4166" s="171">
        <f t="shared" si="378"/>
        <v>0</v>
      </c>
      <c r="BJ4166" s="18" t="s">
        <v>157</v>
      </c>
      <c r="BK4166" s="172">
        <f t="shared" si="379"/>
        <v>0</v>
      </c>
      <c r="BL4166" s="18" t="s">
        <v>156</v>
      </c>
      <c r="BM4166" s="170" t="s">
        <v>5490</v>
      </c>
    </row>
    <row r="4167" spans="1:65" s="2" customFormat="1" ht="16.5" customHeight="1">
      <c r="A4167" s="33"/>
      <c r="B4167" s="158"/>
      <c r="C4167" s="159" t="s">
        <v>5491</v>
      </c>
      <c r="D4167" s="159" t="s">
        <v>152</v>
      </c>
      <c r="E4167" s="160" t="s">
        <v>5492</v>
      </c>
      <c r="F4167" s="161" t="s">
        <v>4972</v>
      </c>
      <c r="G4167" s="162" t="s">
        <v>459</v>
      </c>
      <c r="H4167" s="163">
        <v>40</v>
      </c>
      <c r="I4167" s="164"/>
      <c r="J4167" s="163">
        <f t="shared" si="370"/>
        <v>0</v>
      </c>
      <c r="K4167" s="165"/>
      <c r="L4167" s="34"/>
      <c r="M4167" s="166" t="s">
        <v>1</v>
      </c>
      <c r="N4167" s="167" t="s">
        <v>42</v>
      </c>
      <c r="O4167" s="59"/>
      <c r="P4167" s="168">
        <f t="shared" si="371"/>
        <v>0</v>
      </c>
      <c r="Q4167" s="168">
        <v>0</v>
      </c>
      <c r="R4167" s="168">
        <f t="shared" si="372"/>
        <v>0</v>
      </c>
      <c r="S4167" s="168">
        <v>0</v>
      </c>
      <c r="T4167" s="169">
        <f t="shared" si="373"/>
        <v>0</v>
      </c>
      <c r="U4167" s="33"/>
      <c r="V4167" s="33"/>
      <c r="W4167" s="33"/>
      <c r="X4167" s="33"/>
      <c r="Y4167" s="33"/>
      <c r="Z4167" s="33"/>
      <c r="AA4167" s="33"/>
      <c r="AB4167" s="33"/>
      <c r="AC4167" s="33"/>
      <c r="AD4167" s="33"/>
      <c r="AE4167" s="33"/>
      <c r="AR4167" s="170" t="s">
        <v>156</v>
      </c>
      <c r="AT4167" s="170" t="s">
        <v>152</v>
      </c>
      <c r="AU4167" s="170" t="s">
        <v>157</v>
      </c>
      <c r="AY4167" s="18" t="s">
        <v>150</v>
      </c>
      <c r="BE4167" s="171">
        <f t="shared" si="374"/>
        <v>0</v>
      </c>
      <c r="BF4167" s="171">
        <f t="shared" si="375"/>
        <v>0</v>
      </c>
      <c r="BG4167" s="171">
        <f t="shared" si="376"/>
        <v>0</v>
      </c>
      <c r="BH4167" s="171">
        <f t="shared" si="377"/>
        <v>0</v>
      </c>
      <c r="BI4167" s="171">
        <f t="shared" si="378"/>
        <v>0</v>
      </c>
      <c r="BJ4167" s="18" t="s">
        <v>157</v>
      </c>
      <c r="BK4167" s="172">
        <f t="shared" si="379"/>
        <v>0</v>
      </c>
      <c r="BL4167" s="18" t="s">
        <v>156</v>
      </c>
      <c r="BM4167" s="170" t="s">
        <v>5493</v>
      </c>
    </row>
    <row r="4168" spans="1:65" s="2" customFormat="1" ht="16.5" customHeight="1">
      <c r="A4168" s="33"/>
      <c r="B4168" s="158"/>
      <c r="C4168" s="159" t="s">
        <v>5494</v>
      </c>
      <c r="D4168" s="159" t="s">
        <v>152</v>
      </c>
      <c r="E4168" s="160" t="s">
        <v>5495</v>
      </c>
      <c r="F4168" s="161" t="s">
        <v>5225</v>
      </c>
      <c r="G4168" s="162" t="s">
        <v>459</v>
      </c>
      <c r="H4168" s="163">
        <v>50</v>
      </c>
      <c r="I4168" s="164"/>
      <c r="J4168" s="163">
        <f t="shared" si="370"/>
        <v>0</v>
      </c>
      <c r="K4168" s="165"/>
      <c r="L4168" s="34"/>
      <c r="M4168" s="166" t="s">
        <v>1</v>
      </c>
      <c r="N4168" s="167" t="s">
        <v>42</v>
      </c>
      <c r="O4168" s="59"/>
      <c r="P4168" s="168">
        <f t="shared" si="371"/>
        <v>0</v>
      </c>
      <c r="Q4168" s="168">
        <v>0</v>
      </c>
      <c r="R4168" s="168">
        <f t="shared" si="372"/>
        <v>0</v>
      </c>
      <c r="S4168" s="168">
        <v>0</v>
      </c>
      <c r="T4168" s="169">
        <f t="shared" si="373"/>
        <v>0</v>
      </c>
      <c r="U4168" s="33"/>
      <c r="V4168" s="33"/>
      <c r="W4168" s="33"/>
      <c r="X4168" s="33"/>
      <c r="Y4168" s="33"/>
      <c r="Z4168" s="33"/>
      <c r="AA4168" s="33"/>
      <c r="AB4168" s="33"/>
      <c r="AC4168" s="33"/>
      <c r="AD4168" s="33"/>
      <c r="AE4168" s="33"/>
      <c r="AR4168" s="170" t="s">
        <v>156</v>
      </c>
      <c r="AT4168" s="170" t="s">
        <v>152</v>
      </c>
      <c r="AU4168" s="170" t="s">
        <v>157</v>
      </c>
      <c r="AY4168" s="18" t="s">
        <v>150</v>
      </c>
      <c r="BE4168" s="171">
        <f t="shared" si="374"/>
        <v>0</v>
      </c>
      <c r="BF4168" s="171">
        <f t="shared" si="375"/>
        <v>0</v>
      </c>
      <c r="BG4168" s="171">
        <f t="shared" si="376"/>
        <v>0</v>
      </c>
      <c r="BH4168" s="171">
        <f t="shared" si="377"/>
        <v>0</v>
      </c>
      <c r="BI4168" s="171">
        <f t="shared" si="378"/>
        <v>0</v>
      </c>
      <c r="BJ4168" s="18" t="s">
        <v>157</v>
      </c>
      <c r="BK4168" s="172">
        <f t="shared" si="379"/>
        <v>0</v>
      </c>
      <c r="BL4168" s="18" t="s">
        <v>156</v>
      </c>
      <c r="BM4168" s="170" t="s">
        <v>5496</v>
      </c>
    </row>
    <row r="4169" spans="1:65" s="2" customFormat="1" ht="16.5" customHeight="1">
      <c r="A4169" s="33"/>
      <c r="B4169" s="158"/>
      <c r="C4169" s="159" t="s">
        <v>5497</v>
      </c>
      <c r="D4169" s="159" t="s">
        <v>152</v>
      </c>
      <c r="E4169" s="160" t="s">
        <v>5498</v>
      </c>
      <c r="F4169" s="161" t="s">
        <v>5499</v>
      </c>
      <c r="G4169" s="162" t="s">
        <v>459</v>
      </c>
      <c r="H4169" s="163">
        <v>30</v>
      </c>
      <c r="I4169" s="164"/>
      <c r="J4169" s="163">
        <f t="shared" si="370"/>
        <v>0</v>
      </c>
      <c r="K4169" s="165"/>
      <c r="L4169" s="34"/>
      <c r="M4169" s="166" t="s">
        <v>1</v>
      </c>
      <c r="N4169" s="167" t="s">
        <v>42</v>
      </c>
      <c r="O4169" s="59"/>
      <c r="P4169" s="168">
        <f t="shared" si="371"/>
        <v>0</v>
      </c>
      <c r="Q4169" s="168">
        <v>0</v>
      </c>
      <c r="R4169" s="168">
        <f t="shared" si="372"/>
        <v>0</v>
      </c>
      <c r="S4169" s="168">
        <v>0</v>
      </c>
      <c r="T4169" s="169">
        <f t="shared" si="373"/>
        <v>0</v>
      </c>
      <c r="U4169" s="33"/>
      <c r="V4169" s="33"/>
      <c r="W4169" s="33"/>
      <c r="X4169" s="33"/>
      <c r="Y4169" s="33"/>
      <c r="Z4169" s="33"/>
      <c r="AA4169" s="33"/>
      <c r="AB4169" s="33"/>
      <c r="AC4169" s="33"/>
      <c r="AD4169" s="33"/>
      <c r="AE4169" s="33"/>
      <c r="AR4169" s="170" t="s">
        <v>156</v>
      </c>
      <c r="AT4169" s="170" t="s">
        <v>152</v>
      </c>
      <c r="AU4169" s="170" t="s">
        <v>157</v>
      </c>
      <c r="AY4169" s="18" t="s">
        <v>150</v>
      </c>
      <c r="BE4169" s="171">
        <f t="shared" si="374"/>
        <v>0</v>
      </c>
      <c r="BF4169" s="171">
        <f t="shared" si="375"/>
        <v>0</v>
      </c>
      <c r="BG4169" s="171">
        <f t="shared" si="376"/>
        <v>0</v>
      </c>
      <c r="BH4169" s="171">
        <f t="shared" si="377"/>
        <v>0</v>
      </c>
      <c r="BI4169" s="171">
        <f t="shared" si="378"/>
        <v>0</v>
      </c>
      <c r="BJ4169" s="18" t="s">
        <v>157</v>
      </c>
      <c r="BK4169" s="172">
        <f t="shared" si="379"/>
        <v>0</v>
      </c>
      <c r="BL4169" s="18" t="s">
        <v>156</v>
      </c>
      <c r="BM4169" s="170" t="s">
        <v>5500</v>
      </c>
    </row>
    <row r="4170" spans="1:65" s="2" customFormat="1" ht="16.5" customHeight="1">
      <c r="A4170" s="33"/>
      <c r="B4170" s="158"/>
      <c r="C4170" s="159" t="s">
        <v>5501</v>
      </c>
      <c r="D4170" s="159" t="s">
        <v>152</v>
      </c>
      <c r="E4170" s="160" t="s">
        <v>5502</v>
      </c>
      <c r="F4170" s="161" t="s">
        <v>5503</v>
      </c>
      <c r="G4170" s="162" t="s">
        <v>459</v>
      </c>
      <c r="H4170" s="163">
        <v>320</v>
      </c>
      <c r="I4170" s="164"/>
      <c r="J4170" s="163">
        <f t="shared" si="370"/>
        <v>0</v>
      </c>
      <c r="K4170" s="165"/>
      <c r="L4170" s="34"/>
      <c r="M4170" s="166" t="s">
        <v>1</v>
      </c>
      <c r="N4170" s="167" t="s">
        <v>42</v>
      </c>
      <c r="O4170" s="59"/>
      <c r="P4170" s="168">
        <f t="shared" si="371"/>
        <v>0</v>
      </c>
      <c r="Q4170" s="168">
        <v>0</v>
      </c>
      <c r="R4170" s="168">
        <f t="shared" si="372"/>
        <v>0</v>
      </c>
      <c r="S4170" s="168">
        <v>0</v>
      </c>
      <c r="T4170" s="169">
        <f t="shared" si="373"/>
        <v>0</v>
      </c>
      <c r="U4170" s="33"/>
      <c r="V4170" s="33"/>
      <c r="W4170" s="33"/>
      <c r="X4170" s="33"/>
      <c r="Y4170" s="33"/>
      <c r="Z4170" s="33"/>
      <c r="AA4170" s="33"/>
      <c r="AB4170" s="33"/>
      <c r="AC4170" s="33"/>
      <c r="AD4170" s="33"/>
      <c r="AE4170" s="33"/>
      <c r="AR4170" s="170" t="s">
        <v>156</v>
      </c>
      <c r="AT4170" s="170" t="s">
        <v>152</v>
      </c>
      <c r="AU4170" s="170" t="s">
        <v>157</v>
      </c>
      <c r="AY4170" s="18" t="s">
        <v>150</v>
      </c>
      <c r="BE4170" s="171">
        <f t="shared" si="374"/>
        <v>0</v>
      </c>
      <c r="BF4170" s="171">
        <f t="shared" si="375"/>
        <v>0</v>
      </c>
      <c r="BG4170" s="171">
        <f t="shared" si="376"/>
        <v>0</v>
      </c>
      <c r="BH4170" s="171">
        <f t="shared" si="377"/>
        <v>0</v>
      </c>
      <c r="BI4170" s="171">
        <f t="shared" si="378"/>
        <v>0</v>
      </c>
      <c r="BJ4170" s="18" t="s">
        <v>157</v>
      </c>
      <c r="BK4170" s="172">
        <f t="shared" si="379"/>
        <v>0</v>
      </c>
      <c r="BL4170" s="18" t="s">
        <v>156</v>
      </c>
      <c r="BM4170" s="170" t="s">
        <v>5504</v>
      </c>
    </row>
    <row r="4171" spans="1:65" s="2" customFormat="1" ht="16.5" customHeight="1">
      <c r="A4171" s="33"/>
      <c r="B4171" s="158"/>
      <c r="C4171" s="159" t="s">
        <v>5505</v>
      </c>
      <c r="D4171" s="159" t="s">
        <v>152</v>
      </c>
      <c r="E4171" s="160" t="s">
        <v>5506</v>
      </c>
      <c r="F4171" s="161" t="s">
        <v>5193</v>
      </c>
      <c r="G4171" s="162" t="s">
        <v>459</v>
      </c>
      <c r="H4171" s="163">
        <v>100</v>
      </c>
      <c r="I4171" s="164"/>
      <c r="J4171" s="163">
        <f t="shared" si="370"/>
        <v>0</v>
      </c>
      <c r="K4171" s="165"/>
      <c r="L4171" s="34"/>
      <c r="M4171" s="166" t="s">
        <v>1</v>
      </c>
      <c r="N4171" s="167" t="s">
        <v>42</v>
      </c>
      <c r="O4171" s="59"/>
      <c r="P4171" s="168">
        <f t="shared" si="371"/>
        <v>0</v>
      </c>
      <c r="Q4171" s="168">
        <v>0</v>
      </c>
      <c r="R4171" s="168">
        <f t="shared" si="372"/>
        <v>0</v>
      </c>
      <c r="S4171" s="168">
        <v>0</v>
      </c>
      <c r="T4171" s="169">
        <f t="shared" si="373"/>
        <v>0</v>
      </c>
      <c r="U4171" s="33"/>
      <c r="V4171" s="33"/>
      <c r="W4171" s="33"/>
      <c r="X4171" s="33"/>
      <c r="Y4171" s="33"/>
      <c r="Z4171" s="33"/>
      <c r="AA4171" s="33"/>
      <c r="AB4171" s="33"/>
      <c r="AC4171" s="33"/>
      <c r="AD4171" s="33"/>
      <c r="AE4171" s="33"/>
      <c r="AR4171" s="170" t="s">
        <v>156</v>
      </c>
      <c r="AT4171" s="170" t="s">
        <v>152</v>
      </c>
      <c r="AU4171" s="170" t="s">
        <v>157</v>
      </c>
      <c r="AY4171" s="18" t="s">
        <v>150</v>
      </c>
      <c r="BE4171" s="171">
        <f t="shared" si="374"/>
        <v>0</v>
      </c>
      <c r="BF4171" s="171">
        <f t="shared" si="375"/>
        <v>0</v>
      </c>
      <c r="BG4171" s="171">
        <f t="shared" si="376"/>
        <v>0</v>
      </c>
      <c r="BH4171" s="171">
        <f t="shared" si="377"/>
        <v>0</v>
      </c>
      <c r="BI4171" s="171">
        <f t="shared" si="378"/>
        <v>0</v>
      </c>
      <c r="BJ4171" s="18" t="s">
        <v>157</v>
      </c>
      <c r="BK4171" s="172">
        <f t="shared" si="379"/>
        <v>0</v>
      </c>
      <c r="BL4171" s="18" t="s">
        <v>156</v>
      </c>
      <c r="BM4171" s="170" t="s">
        <v>5507</v>
      </c>
    </row>
    <row r="4172" spans="1:65" s="2" customFormat="1" ht="16.5" customHeight="1">
      <c r="A4172" s="33"/>
      <c r="B4172" s="158"/>
      <c r="C4172" s="159" t="s">
        <v>5508</v>
      </c>
      <c r="D4172" s="159" t="s">
        <v>152</v>
      </c>
      <c r="E4172" s="160" t="s">
        <v>5509</v>
      </c>
      <c r="F4172" s="161" t="s">
        <v>5197</v>
      </c>
      <c r="G4172" s="162" t="s">
        <v>459</v>
      </c>
      <c r="H4172" s="163">
        <v>40</v>
      </c>
      <c r="I4172" s="164"/>
      <c r="J4172" s="163">
        <f t="shared" si="370"/>
        <v>0</v>
      </c>
      <c r="K4172" s="165"/>
      <c r="L4172" s="34"/>
      <c r="M4172" s="166" t="s">
        <v>1</v>
      </c>
      <c r="N4172" s="167" t="s">
        <v>42</v>
      </c>
      <c r="O4172" s="59"/>
      <c r="P4172" s="168">
        <f t="shared" si="371"/>
        <v>0</v>
      </c>
      <c r="Q4172" s="168">
        <v>0</v>
      </c>
      <c r="R4172" s="168">
        <f t="shared" si="372"/>
        <v>0</v>
      </c>
      <c r="S4172" s="168">
        <v>0</v>
      </c>
      <c r="T4172" s="169">
        <f t="shared" si="373"/>
        <v>0</v>
      </c>
      <c r="U4172" s="33"/>
      <c r="V4172" s="33"/>
      <c r="W4172" s="33"/>
      <c r="X4172" s="33"/>
      <c r="Y4172" s="33"/>
      <c r="Z4172" s="33"/>
      <c r="AA4172" s="33"/>
      <c r="AB4172" s="33"/>
      <c r="AC4172" s="33"/>
      <c r="AD4172" s="33"/>
      <c r="AE4172" s="33"/>
      <c r="AR4172" s="170" t="s">
        <v>156</v>
      </c>
      <c r="AT4172" s="170" t="s">
        <v>152</v>
      </c>
      <c r="AU4172" s="170" t="s">
        <v>157</v>
      </c>
      <c r="AY4172" s="18" t="s">
        <v>150</v>
      </c>
      <c r="BE4172" s="171">
        <f t="shared" si="374"/>
        <v>0</v>
      </c>
      <c r="BF4172" s="171">
        <f t="shared" si="375"/>
        <v>0</v>
      </c>
      <c r="BG4172" s="171">
        <f t="shared" si="376"/>
        <v>0</v>
      </c>
      <c r="BH4172" s="171">
        <f t="shared" si="377"/>
        <v>0</v>
      </c>
      <c r="BI4172" s="171">
        <f t="shared" si="378"/>
        <v>0</v>
      </c>
      <c r="BJ4172" s="18" t="s">
        <v>157</v>
      </c>
      <c r="BK4172" s="172">
        <f t="shared" si="379"/>
        <v>0</v>
      </c>
      <c r="BL4172" s="18" t="s">
        <v>156</v>
      </c>
      <c r="BM4172" s="170" t="s">
        <v>5510</v>
      </c>
    </row>
    <row r="4173" spans="1:65" s="2" customFormat="1" ht="16.5" customHeight="1">
      <c r="A4173" s="33"/>
      <c r="B4173" s="158"/>
      <c r="C4173" s="159" t="s">
        <v>5511</v>
      </c>
      <c r="D4173" s="159" t="s">
        <v>152</v>
      </c>
      <c r="E4173" s="160" t="s">
        <v>5512</v>
      </c>
      <c r="F4173" s="161" t="s">
        <v>5201</v>
      </c>
      <c r="G4173" s="162" t="s">
        <v>459</v>
      </c>
      <c r="H4173" s="163">
        <v>420</v>
      </c>
      <c r="I4173" s="164"/>
      <c r="J4173" s="163">
        <f t="shared" si="370"/>
        <v>0</v>
      </c>
      <c r="K4173" s="165"/>
      <c r="L4173" s="34"/>
      <c r="M4173" s="166" t="s">
        <v>1</v>
      </c>
      <c r="N4173" s="167" t="s">
        <v>42</v>
      </c>
      <c r="O4173" s="59"/>
      <c r="P4173" s="168">
        <f t="shared" si="371"/>
        <v>0</v>
      </c>
      <c r="Q4173" s="168">
        <v>0</v>
      </c>
      <c r="R4173" s="168">
        <f t="shared" si="372"/>
        <v>0</v>
      </c>
      <c r="S4173" s="168">
        <v>0</v>
      </c>
      <c r="T4173" s="169">
        <f t="shared" si="373"/>
        <v>0</v>
      </c>
      <c r="U4173" s="33"/>
      <c r="V4173" s="33"/>
      <c r="W4173" s="33"/>
      <c r="X4173" s="33"/>
      <c r="Y4173" s="33"/>
      <c r="Z4173" s="33"/>
      <c r="AA4173" s="33"/>
      <c r="AB4173" s="33"/>
      <c r="AC4173" s="33"/>
      <c r="AD4173" s="33"/>
      <c r="AE4173" s="33"/>
      <c r="AR4173" s="170" t="s">
        <v>156</v>
      </c>
      <c r="AT4173" s="170" t="s">
        <v>152</v>
      </c>
      <c r="AU4173" s="170" t="s">
        <v>157</v>
      </c>
      <c r="AY4173" s="18" t="s">
        <v>150</v>
      </c>
      <c r="BE4173" s="171">
        <f t="shared" si="374"/>
        <v>0</v>
      </c>
      <c r="BF4173" s="171">
        <f t="shared" si="375"/>
        <v>0</v>
      </c>
      <c r="BG4173" s="171">
        <f t="shared" si="376"/>
        <v>0</v>
      </c>
      <c r="BH4173" s="171">
        <f t="shared" si="377"/>
        <v>0</v>
      </c>
      <c r="BI4173" s="171">
        <f t="shared" si="378"/>
        <v>0</v>
      </c>
      <c r="BJ4173" s="18" t="s">
        <v>157</v>
      </c>
      <c r="BK4173" s="172">
        <f t="shared" si="379"/>
        <v>0</v>
      </c>
      <c r="BL4173" s="18" t="s">
        <v>156</v>
      </c>
      <c r="BM4173" s="170" t="s">
        <v>5513</v>
      </c>
    </row>
    <row r="4174" spans="1:65" s="2" customFormat="1" ht="16.5" customHeight="1">
      <c r="A4174" s="33"/>
      <c r="B4174" s="158"/>
      <c r="C4174" s="159" t="s">
        <v>5514</v>
      </c>
      <c r="D4174" s="159" t="s">
        <v>152</v>
      </c>
      <c r="E4174" s="160" t="s">
        <v>5515</v>
      </c>
      <c r="F4174" s="161" t="s">
        <v>5205</v>
      </c>
      <c r="G4174" s="162" t="s">
        <v>459</v>
      </c>
      <c r="H4174" s="163">
        <v>40</v>
      </c>
      <c r="I4174" s="164"/>
      <c r="J4174" s="163">
        <f t="shared" si="370"/>
        <v>0</v>
      </c>
      <c r="K4174" s="165"/>
      <c r="L4174" s="34"/>
      <c r="M4174" s="166" t="s">
        <v>1</v>
      </c>
      <c r="N4174" s="167" t="s">
        <v>42</v>
      </c>
      <c r="O4174" s="59"/>
      <c r="P4174" s="168">
        <f t="shared" si="371"/>
        <v>0</v>
      </c>
      <c r="Q4174" s="168">
        <v>0</v>
      </c>
      <c r="R4174" s="168">
        <f t="shared" si="372"/>
        <v>0</v>
      </c>
      <c r="S4174" s="168">
        <v>0</v>
      </c>
      <c r="T4174" s="169">
        <f t="shared" si="373"/>
        <v>0</v>
      </c>
      <c r="U4174" s="33"/>
      <c r="V4174" s="33"/>
      <c r="W4174" s="33"/>
      <c r="X4174" s="33"/>
      <c r="Y4174" s="33"/>
      <c r="Z4174" s="33"/>
      <c r="AA4174" s="33"/>
      <c r="AB4174" s="33"/>
      <c r="AC4174" s="33"/>
      <c r="AD4174" s="33"/>
      <c r="AE4174" s="33"/>
      <c r="AR4174" s="170" t="s">
        <v>156</v>
      </c>
      <c r="AT4174" s="170" t="s">
        <v>152</v>
      </c>
      <c r="AU4174" s="170" t="s">
        <v>157</v>
      </c>
      <c r="AY4174" s="18" t="s">
        <v>150</v>
      </c>
      <c r="BE4174" s="171">
        <f t="shared" si="374"/>
        <v>0</v>
      </c>
      <c r="BF4174" s="171">
        <f t="shared" si="375"/>
        <v>0</v>
      </c>
      <c r="BG4174" s="171">
        <f t="shared" si="376"/>
        <v>0</v>
      </c>
      <c r="BH4174" s="171">
        <f t="shared" si="377"/>
        <v>0</v>
      </c>
      <c r="BI4174" s="171">
        <f t="shared" si="378"/>
        <v>0</v>
      </c>
      <c r="BJ4174" s="18" t="s">
        <v>157</v>
      </c>
      <c r="BK4174" s="172">
        <f t="shared" si="379"/>
        <v>0</v>
      </c>
      <c r="BL4174" s="18" t="s">
        <v>156</v>
      </c>
      <c r="BM4174" s="170" t="s">
        <v>5516</v>
      </c>
    </row>
    <row r="4175" spans="1:65" s="2" customFormat="1" ht="16.5" customHeight="1">
      <c r="A4175" s="33"/>
      <c r="B4175" s="158"/>
      <c r="C4175" s="159" t="s">
        <v>5517</v>
      </c>
      <c r="D4175" s="159" t="s">
        <v>152</v>
      </c>
      <c r="E4175" s="160" t="s">
        <v>5518</v>
      </c>
      <c r="F4175" s="161" t="s">
        <v>5209</v>
      </c>
      <c r="G4175" s="162" t="s">
        <v>459</v>
      </c>
      <c r="H4175" s="163">
        <v>70</v>
      </c>
      <c r="I4175" s="164"/>
      <c r="J4175" s="163">
        <f t="shared" si="370"/>
        <v>0</v>
      </c>
      <c r="K4175" s="165"/>
      <c r="L4175" s="34"/>
      <c r="M4175" s="166" t="s">
        <v>1</v>
      </c>
      <c r="N4175" s="167" t="s">
        <v>42</v>
      </c>
      <c r="O4175" s="59"/>
      <c r="P4175" s="168">
        <f t="shared" si="371"/>
        <v>0</v>
      </c>
      <c r="Q4175" s="168">
        <v>0</v>
      </c>
      <c r="R4175" s="168">
        <f t="shared" si="372"/>
        <v>0</v>
      </c>
      <c r="S4175" s="168">
        <v>0</v>
      </c>
      <c r="T4175" s="169">
        <f t="shared" si="373"/>
        <v>0</v>
      </c>
      <c r="U4175" s="33"/>
      <c r="V4175" s="33"/>
      <c r="W4175" s="33"/>
      <c r="X4175" s="33"/>
      <c r="Y4175" s="33"/>
      <c r="Z4175" s="33"/>
      <c r="AA4175" s="33"/>
      <c r="AB4175" s="33"/>
      <c r="AC4175" s="33"/>
      <c r="AD4175" s="33"/>
      <c r="AE4175" s="33"/>
      <c r="AR4175" s="170" t="s">
        <v>156</v>
      </c>
      <c r="AT4175" s="170" t="s">
        <v>152</v>
      </c>
      <c r="AU4175" s="170" t="s">
        <v>157</v>
      </c>
      <c r="AY4175" s="18" t="s">
        <v>150</v>
      </c>
      <c r="BE4175" s="171">
        <f t="shared" si="374"/>
        <v>0</v>
      </c>
      <c r="BF4175" s="171">
        <f t="shared" si="375"/>
        <v>0</v>
      </c>
      <c r="BG4175" s="171">
        <f t="shared" si="376"/>
        <v>0</v>
      </c>
      <c r="BH4175" s="171">
        <f t="shared" si="377"/>
        <v>0</v>
      </c>
      <c r="BI4175" s="171">
        <f t="shared" si="378"/>
        <v>0</v>
      </c>
      <c r="BJ4175" s="18" t="s">
        <v>157</v>
      </c>
      <c r="BK4175" s="172">
        <f t="shared" si="379"/>
        <v>0</v>
      </c>
      <c r="BL4175" s="18" t="s">
        <v>156</v>
      </c>
      <c r="BM4175" s="170" t="s">
        <v>5519</v>
      </c>
    </row>
    <row r="4176" spans="1:65" s="2" customFormat="1" ht="16.5" customHeight="1">
      <c r="A4176" s="33"/>
      <c r="B4176" s="158"/>
      <c r="C4176" s="159" t="s">
        <v>5520</v>
      </c>
      <c r="D4176" s="159" t="s">
        <v>152</v>
      </c>
      <c r="E4176" s="160" t="s">
        <v>5521</v>
      </c>
      <c r="F4176" s="161" t="s">
        <v>5213</v>
      </c>
      <c r="G4176" s="162" t="s">
        <v>459</v>
      </c>
      <c r="H4176" s="163">
        <v>30</v>
      </c>
      <c r="I4176" s="164"/>
      <c r="J4176" s="163">
        <f t="shared" si="370"/>
        <v>0</v>
      </c>
      <c r="K4176" s="165"/>
      <c r="L4176" s="34"/>
      <c r="M4176" s="166" t="s">
        <v>1</v>
      </c>
      <c r="N4176" s="167" t="s">
        <v>42</v>
      </c>
      <c r="O4176" s="59"/>
      <c r="P4176" s="168">
        <f t="shared" si="371"/>
        <v>0</v>
      </c>
      <c r="Q4176" s="168">
        <v>0</v>
      </c>
      <c r="R4176" s="168">
        <f t="shared" si="372"/>
        <v>0</v>
      </c>
      <c r="S4176" s="168">
        <v>0</v>
      </c>
      <c r="T4176" s="169">
        <f t="shared" si="373"/>
        <v>0</v>
      </c>
      <c r="U4176" s="33"/>
      <c r="V4176" s="33"/>
      <c r="W4176" s="33"/>
      <c r="X4176" s="33"/>
      <c r="Y4176" s="33"/>
      <c r="Z4176" s="33"/>
      <c r="AA4176" s="33"/>
      <c r="AB4176" s="33"/>
      <c r="AC4176" s="33"/>
      <c r="AD4176" s="33"/>
      <c r="AE4176" s="33"/>
      <c r="AR4176" s="170" t="s">
        <v>156</v>
      </c>
      <c r="AT4176" s="170" t="s">
        <v>152</v>
      </c>
      <c r="AU4176" s="170" t="s">
        <v>157</v>
      </c>
      <c r="AY4176" s="18" t="s">
        <v>150</v>
      </c>
      <c r="BE4176" s="171">
        <f t="shared" si="374"/>
        <v>0</v>
      </c>
      <c r="BF4176" s="171">
        <f t="shared" si="375"/>
        <v>0</v>
      </c>
      <c r="BG4176" s="171">
        <f t="shared" si="376"/>
        <v>0</v>
      </c>
      <c r="BH4176" s="171">
        <f t="shared" si="377"/>
        <v>0</v>
      </c>
      <c r="BI4176" s="171">
        <f t="shared" si="378"/>
        <v>0</v>
      </c>
      <c r="BJ4176" s="18" t="s">
        <v>157</v>
      </c>
      <c r="BK4176" s="172">
        <f t="shared" si="379"/>
        <v>0</v>
      </c>
      <c r="BL4176" s="18" t="s">
        <v>156</v>
      </c>
      <c r="BM4176" s="170" t="s">
        <v>5522</v>
      </c>
    </row>
    <row r="4177" spans="1:65" s="2" customFormat="1" ht="16.5" customHeight="1">
      <c r="A4177" s="33"/>
      <c r="B4177" s="158"/>
      <c r="C4177" s="159" t="s">
        <v>5523</v>
      </c>
      <c r="D4177" s="159" t="s">
        <v>152</v>
      </c>
      <c r="E4177" s="160" t="s">
        <v>5524</v>
      </c>
      <c r="F4177" s="161" t="s">
        <v>5237</v>
      </c>
      <c r="G4177" s="162" t="s">
        <v>459</v>
      </c>
      <c r="H4177" s="163">
        <v>80</v>
      </c>
      <c r="I4177" s="164"/>
      <c r="J4177" s="163">
        <f t="shared" si="370"/>
        <v>0</v>
      </c>
      <c r="K4177" s="165"/>
      <c r="L4177" s="34"/>
      <c r="M4177" s="166" t="s">
        <v>1</v>
      </c>
      <c r="N4177" s="167" t="s">
        <v>42</v>
      </c>
      <c r="O4177" s="59"/>
      <c r="P4177" s="168">
        <f t="shared" si="371"/>
        <v>0</v>
      </c>
      <c r="Q4177" s="168">
        <v>0</v>
      </c>
      <c r="R4177" s="168">
        <f t="shared" si="372"/>
        <v>0</v>
      </c>
      <c r="S4177" s="168">
        <v>0</v>
      </c>
      <c r="T4177" s="169">
        <f t="shared" si="373"/>
        <v>0</v>
      </c>
      <c r="U4177" s="33"/>
      <c r="V4177" s="33"/>
      <c r="W4177" s="33"/>
      <c r="X4177" s="33"/>
      <c r="Y4177" s="33"/>
      <c r="Z4177" s="33"/>
      <c r="AA4177" s="33"/>
      <c r="AB4177" s="33"/>
      <c r="AC4177" s="33"/>
      <c r="AD4177" s="33"/>
      <c r="AE4177" s="33"/>
      <c r="AR4177" s="170" t="s">
        <v>156</v>
      </c>
      <c r="AT4177" s="170" t="s">
        <v>152</v>
      </c>
      <c r="AU4177" s="170" t="s">
        <v>157</v>
      </c>
      <c r="AY4177" s="18" t="s">
        <v>150</v>
      </c>
      <c r="BE4177" s="171">
        <f t="shared" si="374"/>
        <v>0</v>
      </c>
      <c r="BF4177" s="171">
        <f t="shared" si="375"/>
        <v>0</v>
      </c>
      <c r="BG4177" s="171">
        <f t="shared" si="376"/>
        <v>0</v>
      </c>
      <c r="BH4177" s="171">
        <f t="shared" si="377"/>
        <v>0</v>
      </c>
      <c r="BI4177" s="171">
        <f t="shared" si="378"/>
        <v>0</v>
      </c>
      <c r="BJ4177" s="18" t="s">
        <v>157</v>
      </c>
      <c r="BK4177" s="172">
        <f t="shared" si="379"/>
        <v>0</v>
      </c>
      <c r="BL4177" s="18" t="s">
        <v>156</v>
      </c>
      <c r="BM4177" s="170" t="s">
        <v>5525</v>
      </c>
    </row>
    <row r="4178" spans="1:65" s="2" customFormat="1" ht="16.5" customHeight="1">
      <c r="A4178" s="33"/>
      <c r="B4178" s="158"/>
      <c r="C4178" s="159" t="s">
        <v>5526</v>
      </c>
      <c r="D4178" s="159" t="s">
        <v>152</v>
      </c>
      <c r="E4178" s="160" t="s">
        <v>5527</v>
      </c>
      <c r="F4178" s="161" t="s">
        <v>5528</v>
      </c>
      <c r="G4178" s="162" t="s">
        <v>459</v>
      </c>
      <c r="H4178" s="163">
        <v>140</v>
      </c>
      <c r="I4178" s="164"/>
      <c r="J4178" s="163">
        <f t="shared" si="370"/>
        <v>0</v>
      </c>
      <c r="K4178" s="165"/>
      <c r="L4178" s="34"/>
      <c r="M4178" s="166" t="s">
        <v>1</v>
      </c>
      <c r="N4178" s="167" t="s">
        <v>42</v>
      </c>
      <c r="O4178" s="59"/>
      <c r="P4178" s="168">
        <f t="shared" si="371"/>
        <v>0</v>
      </c>
      <c r="Q4178" s="168">
        <v>0</v>
      </c>
      <c r="R4178" s="168">
        <f t="shared" si="372"/>
        <v>0</v>
      </c>
      <c r="S4178" s="168">
        <v>0</v>
      </c>
      <c r="T4178" s="169">
        <f t="shared" si="373"/>
        <v>0</v>
      </c>
      <c r="U4178" s="33"/>
      <c r="V4178" s="33"/>
      <c r="W4178" s="33"/>
      <c r="X4178" s="33"/>
      <c r="Y4178" s="33"/>
      <c r="Z4178" s="33"/>
      <c r="AA4178" s="33"/>
      <c r="AB4178" s="33"/>
      <c r="AC4178" s="33"/>
      <c r="AD4178" s="33"/>
      <c r="AE4178" s="33"/>
      <c r="AR4178" s="170" t="s">
        <v>156</v>
      </c>
      <c r="AT4178" s="170" t="s">
        <v>152</v>
      </c>
      <c r="AU4178" s="170" t="s">
        <v>157</v>
      </c>
      <c r="AY4178" s="18" t="s">
        <v>150</v>
      </c>
      <c r="BE4178" s="171">
        <f t="shared" si="374"/>
        <v>0</v>
      </c>
      <c r="BF4178" s="171">
        <f t="shared" si="375"/>
        <v>0</v>
      </c>
      <c r="BG4178" s="171">
        <f t="shared" si="376"/>
        <v>0</v>
      </c>
      <c r="BH4178" s="171">
        <f t="shared" si="377"/>
        <v>0</v>
      </c>
      <c r="BI4178" s="171">
        <f t="shared" si="378"/>
        <v>0</v>
      </c>
      <c r="BJ4178" s="18" t="s">
        <v>157</v>
      </c>
      <c r="BK4178" s="172">
        <f t="shared" si="379"/>
        <v>0</v>
      </c>
      <c r="BL4178" s="18" t="s">
        <v>156</v>
      </c>
      <c r="BM4178" s="170" t="s">
        <v>5529</v>
      </c>
    </row>
    <row r="4179" spans="1:65" s="2" customFormat="1" ht="16.5" customHeight="1">
      <c r="A4179" s="33"/>
      <c r="B4179" s="158"/>
      <c r="C4179" s="159" t="s">
        <v>5530</v>
      </c>
      <c r="D4179" s="159" t="s">
        <v>152</v>
      </c>
      <c r="E4179" s="160" t="s">
        <v>5531</v>
      </c>
      <c r="F4179" s="161" t="s">
        <v>5233</v>
      </c>
      <c r="G4179" s="162" t="s">
        <v>459</v>
      </c>
      <c r="H4179" s="163">
        <v>180</v>
      </c>
      <c r="I4179" s="164"/>
      <c r="J4179" s="163">
        <f t="shared" si="370"/>
        <v>0</v>
      </c>
      <c r="K4179" s="165"/>
      <c r="L4179" s="34"/>
      <c r="M4179" s="166" t="s">
        <v>1</v>
      </c>
      <c r="N4179" s="167" t="s">
        <v>42</v>
      </c>
      <c r="O4179" s="59"/>
      <c r="P4179" s="168">
        <f t="shared" si="371"/>
        <v>0</v>
      </c>
      <c r="Q4179" s="168">
        <v>0</v>
      </c>
      <c r="R4179" s="168">
        <f t="shared" si="372"/>
        <v>0</v>
      </c>
      <c r="S4179" s="168">
        <v>0</v>
      </c>
      <c r="T4179" s="169">
        <f t="shared" si="373"/>
        <v>0</v>
      </c>
      <c r="U4179" s="33"/>
      <c r="V4179" s="33"/>
      <c r="W4179" s="33"/>
      <c r="X4179" s="33"/>
      <c r="Y4179" s="33"/>
      <c r="Z4179" s="33"/>
      <c r="AA4179" s="33"/>
      <c r="AB4179" s="33"/>
      <c r="AC4179" s="33"/>
      <c r="AD4179" s="33"/>
      <c r="AE4179" s="33"/>
      <c r="AR4179" s="170" t="s">
        <v>156</v>
      </c>
      <c r="AT4179" s="170" t="s">
        <v>152</v>
      </c>
      <c r="AU4179" s="170" t="s">
        <v>157</v>
      </c>
      <c r="AY4179" s="18" t="s">
        <v>150</v>
      </c>
      <c r="BE4179" s="171">
        <f t="shared" si="374"/>
        <v>0</v>
      </c>
      <c r="BF4179" s="171">
        <f t="shared" si="375"/>
        <v>0</v>
      </c>
      <c r="BG4179" s="171">
        <f t="shared" si="376"/>
        <v>0</v>
      </c>
      <c r="BH4179" s="171">
        <f t="shared" si="377"/>
        <v>0</v>
      </c>
      <c r="BI4179" s="171">
        <f t="shared" si="378"/>
        <v>0</v>
      </c>
      <c r="BJ4179" s="18" t="s">
        <v>157</v>
      </c>
      <c r="BK4179" s="172">
        <f t="shared" si="379"/>
        <v>0</v>
      </c>
      <c r="BL4179" s="18" t="s">
        <v>156</v>
      </c>
      <c r="BM4179" s="170" t="s">
        <v>5532</v>
      </c>
    </row>
    <row r="4180" spans="1:65" s="2" customFormat="1" ht="16.5" customHeight="1">
      <c r="A4180" s="33"/>
      <c r="B4180" s="158"/>
      <c r="C4180" s="159" t="s">
        <v>5533</v>
      </c>
      <c r="D4180" s="159" t="s">
        <v>152</v>
      </c>
      <c r="E4180" s="160" t="s">
        <v>5534</v>
      </c>
      <c r="F4180" s="161" t="s">
        <v>5535</v>
      </c>
      <c r="G4180" s="162" t="s">
        <v>459</v>
      </c>
      <c r="H4180" s="163">
        <v>90</v>
      </c>
      <c r="I4180" s="164"/>
      <c r="J4180" s="163">
        <f t="shared" si="370"/>
        <v>0</v>
      </c>
      <c r="K4180" s="165"/>
      <c r="L4180" s="34"/>
      <c r="M4180" s="166" t="s">
        <v>1</v>
      </c>
      <c r="N4180" s="167" t="s">
        <v>42</v>
      </c>
      <c r="O4180" s="59"/>
      <c r="P4180" s="168">
        <f t="shared" si="371"/>
        <v>0</v>
      </c>
      <c r="Q4180" s="168">
        <v>0</v>
      </c>
      <c r="R4180" s="168">
        <f t="shared" si="372"/>
        <v>0</v>
      </c>
      <c r="S4180" s="168">
        <v>0</v>
      </c>
      <c r="T4180" s="169">
        <f t="shared" si="373"/>
        <v>0</v>
      </c>
      <c r="U4180" s="33"/>
      <c r="V4180" s="33"/>
      <c r="W4180" s="33"/>
      <c r="X4180" s="33"/>
      <c r="Y4180" s="33"/>
      <c r="Z4180" s="33"/>
      <c r="AA4180" s="33"/>
      <c r="AB4180" s="33"/>
      <c r="AC4180" s="33"/>
      <c r="AD4180" s="33"/>
      <c r="AE4180" s="33"/>
      <c r="AR4180" s="170" t="s">
        <v>156</v>
      </c>
      <c r="AT4180" s="170" t="s">
        <v>152</v>
      </c>
      <c r="AU4180" s="170" t="s">
        <v>157</v>
      </c>
      <c r="AY4180" s="18" t="s">
        <v>150</v>
      </c>
      <c r="BE4180" s="171">
        <f t="shared" si="374"/>
        <v>0</v>
      </c>
      <c r="BF4180" s="171">
        <f t="shared" si="375"/>
        <v>0</v>
      </c>
      <c r="BG4180" s="171">
        <f t="shared" si="376"/>
        <v>0</v>
      </c>
      <c r="BH4180" s="171">
        <f t="shared" si="377"/>
        <v>0</v>
      </c>
      <c r="BI4180" s="171">
        <f t="shared" si="378"/>
        <v>0</v>
      </c>
      <c r="BJ4180" s="18" t="s">
        <v>157</v>
      </c>
      <c r="BK4180" s="172">
        <f t="shared" si="379"/>
        <v>0</v>
      </c>
      <c r="BL4180" s="18" t="s">
        <v>156</v>
      </c>
      <c r="BM4180" s="170" t="s">
        <v>5536</v>
      </c>
    </row>
    <row r="4181" spans="1:65" s="2" customFormat="1" ht="16.5" customHeight="1">
      <c r="A4181" s="33"/>
      <c r="B4181" s="158"/>
      <c r="C4181" s="159" t="s">
        <v>5537</v>
      </c>
      <c r="D4181" s="159" t="s">
        <v>152</v>
      </c>
      <c r="E4181" s="160" t="s">
        <v>5538</v>
      </c>
      <c r="F4181" s="161" t="s">
        <v>5539</v>
      </c>
      <c r="G4181" s="162" t="s">
        <v>459</v>
      </c>
      <c r="H4181" s="163">
        <v>780</v>
      </c>
      <c r="I4181" s="164"/>
      <c r="J4181" s="163">
        <f t="shared" si="370"/>
        <v>0</v>
      </c>
      <c r="K4181" s="165"/>
      <c r="L4181" s="34"/>
      <c r="M4181" s="166" t="s">
        <v>1</v>
      </c>
      <c r="N4181" s="167" t="s">
        <v>42</v>
      </c>
      <c r="O4181" s="59"/>
      <c r="P4181" s="168">
        <f t="shared" si="371"/>
        <v>0</v>
      </c>
      <c r="Q4181" s="168">
        <v>0</v>
      </c>
      <c r="R4181" s="168">
        <f t="shared" si="372"/>
        <v>0</v>
      </c>
      <c r="S4181" s="168">
        <v>0</v>
      </c>
      <c r="T4181" s="169">
        <f t="shared" si="373"/>
        <v>0</v>
      </c>
      <c r="U4181" s="33"/>
      <c r="V4181" s="33"/>
      <c r="W4181" s="33"/>
      <c r="X4181" s="33"/>
      <c r="Y4181" s="33"/>
      <c r="Z4181" s="33"/>
      <c r="AA4181" s="33"/>
      <c r="AB4181" s="33"/>
      <c r="AC4181" s="33"/>
      <c r="AD4181" s="33"/>
      <c r="AE4181" s="33"/>
      <c r="AR4181" s="170" t="s">
        <v>156</v>
      </c>
      <c r="AT4181" s="170" t="s">
        <v>152</v>
      </c>
      <c r="AU4181" s="170" t="s">
        <v>157</v>
      </c>
      <c r="AY4181" s="18" t="s">
        <v>150</v>
      </c>
      <c r="BE4181" s="171">
        <f t="shared" si="374"/>
        <v>0</v>
      </c>
      <c r="BF4181" s="171">
        <f t="shared" si="375"/>
        <v>0</v>
      </c>
      <c r="BG4181" s="171">
        <f t="shared" si="376"/>
        <v>0</v>
      </c>
      <c r="BH4181" s="171">
        <f t="shared" si="377"/>
        <v>0</v>
      </c>
      <c r="BI4181" s="171">
        <f t="shared" si="378"/>
        <v>0</v>
      </c>
      <c r="BJ4181" s="18" t="s">
        <v>157</v>
      </c>
      <c r="BK4181" s="172">
        <f t="shared" si="379"/>
        <v>0</v>
      </c>
      <c r="BL4181" s="18" t="s">
        <v>156</v>
      </c>
      <c r="BM4181" s="170" t="s">
        <v>5540</v>
      </c>
    </row>
    <row r="4182" spans="1:65" s="2" customFormat="1" ht="16.5" customHeight="1">
      <c r="A4182" s="33"/>
      <c r="B4182" s="158"/>
      <c r="C4182" s="159" t="s">
        <v>5541</v>
      </c>
      <c r="D4182" s="159" t="s">
        <v>152</v>
      </c>
      <c r="E4182" s="160" t="s">
        <v>5542</v>
      </c>
      <c r="F4182" s="161" t="s">
        <v>5543</v>
      </c>
      <c r="G4182" s="162" t="s">
        <v>459</v>
      </c>
      <c r="H4182" s="163">
        <v>150</v>
      </c>
      <c r="I4182" s="164"/>
      <c r="J4182" s="163">
        <f t="shared" si="370"/>
        <v>0</v>
      </c>
      <c r="K4182" s="165"/>
      <c r="L4182" s="34"/>
      <c r="M4182" s="166" t="s">
        <v>1</v>
      </c>
      <c r="N4182" s="167" t="s">
        <v>42</v>
      </c>
      <c r="O4182" s="59"/>
      <c r="P4182" s="168">
        <f t="shared" si="371"/>
        <v>0</v>
      </c>
      <c r="Q4182" s="168">
        <v>0</v>
      </c>
      <c r="R4182" s="168">
        <f t="shared" si="372"/>
        <v>0</v>
      </c>
      <c r="S4182" s="168">
        <v>0</v>
      </c>
      <c r="T4182" s="169">
        <f t="shared" si="373"/>
        <v>0</v>
      </c>
      <c r="U4182" s="33"/>
      <c r="V4182" s="33"/>
      <c r="W4182" s="33"/>
      <c r="X4182" s="33"/>
      <c r="Y4182" s="33"/>
      <c r="Z4182" s="33"/>
      <c r="AA4182" s="33"/>
      <c r="AB4182" s="33"/>
      <c r="AC4182" s="33"/>
      <c r="AD4182" s="33"/>
      <c r="AE4182" s="33"/>
      <c r="AR4182" s="170" t="s">
        <v>156</v>
      </c>
      <c r="AT4182" s="170" t="s">
        <v>152</v>
      </c>
      <c r="AU4182" s="170" t="s">
        <v>157</v>
      </c>
      <c r="AY4182" s="18" t="s">
        <v>150</v>
      </c>
      <c r="BE4182" s="171">
        <f t="shared" si="374"/>
        <v>0</v>
      </c>
      <c r="BF4182" s="171">
        <f t="shared" si="375"/>
        <v>0</v>
      </c>
      <c r="BG4182" s="171">
        <f t="shared" si="376"/>
        <v>0</v>
      </c>
      <c r="BH4182" s="171">
        <f t="shared" si="377"/>
        <v>0</v>
      </c>
      <c r="BI4182" s="171">
        <f t="shared" si="378"/>
        <v>0</v>
      </c>
      <c r="BJ4182" s="18" t="s">
        <v>157</v>
      </c>
      <c r="BK4182" s="172">
        <f t="shared" si="379"/>
        <v>0</v>
      </c>
      <c r="BL4182" s="18" t="s">
        <v>156</v>
      </c>
      <c r="BM4182" s="170" t="s">
        <v>5544</v>
      </c>
    </row>
    <row r="4183" spans="1:65" s="2" customFormat="1" ht="16.5" customHeight="1">
      <c r="A4183" s="33"/>
      <c r="B4183" s="158"/>
      <c r="C4183" s="159" t="s">
        <v>5545</v>
      </c>
      <c r="D4183" s="159" t="s">
        <v>152</v>
      </c>
      <c r="E4183" s="160" t="s">
        <v>5546</v>
      </c>
      <c r="F4183" s="161" t="s">
        <v>5547</v>
      </c>
      <c r="G4183" s="162" t="s">
        <v>459</v>
      </c>
      <c r="H4183" s="163">
        <v>510</v>
      </c>
      <c r="I4183" s="164"/>
      <c r="J4183" s="163">
        <f t="shared" si="370"/>
        <v>0</v>
      </c>
      <c r="K4183" s="165"/>
      <c r="L4183" s="34"/>
      <c r="M4183" s="166" t="s">
        <v>1</v>
      </c>
      <c r="N4183" s="167" t="s">
        <v>42</v>
      </c>
      <c r="O4183" s="59"/>
      <c r="P4183" s="168">
        <f t="shared" si="371"/>
        <v>0</v>
      </c>
      <c r="Q4183" s="168">
        <v>0</v>
      </c>
      <c r="R4183" s="168">
        <f t="shared" si="372"/>
        <v>0</v>
      </c>
      <c r="S4183" s="168">
        <v>0</v>
      </c>
      <c r="T4183" s="169">
        <f t="shared" si="373"/>
        <v>0</v>
      </c>
      <c r="U4183" s="33"/>
      <c r="V4183" s="33"/>
      <c r="W4183" s="33"/>
      <c r="X4183" s="33"/>
      <c r="Y4183" s="33"/>
      <c r="Z4183" s="33"/>
      <c r="AA4183" s="33"/>
      <c r="AB4183" s="33"/>
      <c r="AC4183" s="33"/>
      <c r="AD4183" s="33"/>
      <c r="AE4183" s="33"/>
      <c r="AR4183" s="170" t="s">
        <v>156</v>
      </c>
      <c r="AT4183" s="170" t="s">
        <v>152</v>
      </c>
      <c r="AU4183" s="170" t="s">
        <v>157</v>
      </c>
      <c r="AY4183" s="18" t="s">
        <v>150</v>
      </c>
      <c r="BE4183" s="171">
        <f t="shared" si="374"/>
        <v>0</v>
      </c>
      <c r="BF4183" s="171">
        <f t="shared" si="375"/>
        <v>0</v>
      </c>
      <c r="BG4183" s="171">
        <f t="shared" si="376"/>
        <v>0</v>
      </c>
      <c r="BH4183" s="171">
        <f t="shared" si="377"/>
        <v>0</v>
      </c>
      <c r="BI4183" s="171">
        <f t="shared" si="378"/>
        <v>0</v>
      </c>
      <c r="BJ4183" s="18" t="s">
        <v>157</v>
      </c>
      <c r="BK4183" s="172">
        <f t="shared" si="379"/>
        <v>0</v>
      </c>
      <c r="BL4183" s="18" t="s">
        <v>156</v>
      </c>
      <c r="BM4183" s="170" t="s">
        <v>5548</v>
      </c>
    </row>
    <row r="4184" spans="1:65" s="2" customFormat="1" ht="16.5" customHeight="1">
      <c r="A4184" s="33"/>
      <c r="B4184" s="158"/>
      <c r="C4184" s="159" t="s">
        <v>5549</v>
      </c>
      <c r="D4184" s="159" t="s">
        <v>152</v>
      </c>
      <c r="E4184" s="160" t="s">
        <v>5550</v>
      </c>
      <c r="F4184" s="161" t="s">
        <v>5551</v>
      </c>
      <c r="G4184" s="162" t="s">
        <v>350</v>
      </c>
      <c r="H4184" s="163">
        <v>84</v>
      </c>
      <c r="I4184" s="164"/>
      <c r="J4184" s="163">
        <f t="shared" si="370"/>
        <v>0</v>
      </c>
      <c r="K4184" s="165"/>
      <c r="L4184" s="34"/>
      <c r="M4184" s="166" t="s">
        <v>1</v>
      </c>
      <c r="N4184" s="167" t="s">
        <v>42</v>
      </c>
      <c r="O4184" s="59"/>
      <c r="P4184" s="168">
        <f t="shared" si="371"/>
        <v>0</v>
      </c>
      <c r="Q4184" s="168">
        <v>0</v>
      </c>
      <c r="R4184" s="168">
        <f t="shared" si="372"/>
        <v>0</v>
      </c>
      <c r="S4184" s="168">
        <v>0</v>
      </c>
      <c r="T4184" s="169">
        <f t="shared" si="373"/>
        <v>0</v>
      </c>
      <c r="U4184" s="33"/>
      <c r="V4184" s="33"/>
      <c r="W4184" s="33"/>
      <c r="X4184" s="33"/>
      <c r="Y4184" s="33"/>
      <c r="Z4184" s="33"/>
      <c r="AA4184" s="33"/>
      <c r="AB4184" s="33"/>
      <c r="AC4184" s="33"/>
      <c r="AD4184" s="33"/>
      <c r="AE4184" s="33"/>
      <c r="AR4184" s="170" t="s">
        <v>156</v>
      </c>
      <c r="AT4184" s="170" t="s">
        <v>152</v>
      </c>
      <c r="AU4184" s="170" t="s">
        <v>157</v>
      </c>
      <c r="AY4184" s="18" t="s">
        <v>150</v>
      </c>
      <c r="BE4184" s="171">
        <f t="shared" si="374"/>
        <v>0</v>
      </c>
      <c r="BF4184" s="171">
        <f t="shared" si="375"/>
        <v>0</v>
      </c>
      <c r="BG4184" s="171">
        <f t="shared" si="376"/>
        <v>0</v>
      </c>
      <c r="BH4184" s="171">
        <f t="shared" si="377"/>
        <v>0</v>
      </c>
      <c r="BI4184" s="171">
        <f t="shared" si="378"/>
        <v>0</v>
      </c>
      <c r="BJ4184" s="18" t="s">
        <v>157</v>
      </c>
      <c r="BK4184" s="172">
        <f t="shared" si="379"/>
        <v>0</v>
      </c>
      <c r="BL4184" s="18" t="s">
        <v>156</v>
      </c>
      <c r="BM4184" s="170" t="s">
        <v>5552</v>
      </c>
    </row>
    <row r="4185" spans="1:65" s="2" customFormat="1" ht="16.5" customHeight="1">
      <c r="A4185" s="33"/>
      <c r="B4185" s="158"/>
      <c r="C4185" s="159" t="s">
        <v>5553</v>
      </c>
      <c r="D4185" s="159" t="s">
        <v>152</v>
      </c>
      <c r="E4185" s="160" t="s">
        <v>5554</v>
      </c>
      <c r="F4185" s="161" t="s">
        <v>5245</v>
      </c>
      <c r="G4185" s="162" t="s">
        <v>350</v>
      </c>
      <c r="H4185" s="163">
        <v>171</v>
      </c>
      <c r="I4185" s="164"/>
      <c r="J4185" s="163">
        <f t="shared" si="370"/>
        <v>0</v>
      </c>
      <c r="K4185" s="165"/>
      <c r="L4185" s="34"/>
      <c r="M4185" s="166" t="s">
        <v>1</v>
      </c>
      <c r="N4185" s="167" t="s">
        <v>42</v>
      </c>
      <c r="O4185" s="59"/>
      <c r="P4185" s="168">
        <f t="shared" si="371"/>
        <v>0</v>
      </c>
      <c r="Q4185" s="168">
        <v>0</v>
      </c>
      <c r="R4185" s="168">
        <f t="shared" si="372"/>
        <v>0</v>
      </c>
      <c r="S4185" s="168">
        <v>0</v>
      </c>
      <c r="T4185" s="169">
        <f t="shared" si="373"/>
        <v>0</v>
      </c>
      <c r="U4185" s="33"/>
      <c r="V4185" s="33"/>
      <c r="W4185" s="33"/>
      <c r="X4185" s="33"/>
      <c r="Y4185" s="33"/>
      <c r="Z4185" s="33"/>
      <c r="AA4185" s="33"/>
      <c r="AB4185" s="33"/>
      <c r="AC4185" s="33"/>
      <c r="AD4185" s="33"/>
      <c r="AE4185" s="33"/>
      <c r="AR4185" s="170" t="s">
        <v>156</v>
      </c>
      <c r="AT4185" s="170" t="s">
        <v>152</v>
      </c>
      <c r="AU4185" s="170" t="s">
        <v>157</v>
      </c>
      <c r="AY4185" s="18" t="s">
        <v>150</v>
      </c>
      <c r="BE4185" s="171">
        <f t="shared" si="374"/>
        <v>0</v>
      </c>
      <c r="BF4185" s="171">
        <f t="shared" si="375"/>
        <v>0</v>
      </c>
      <c r="BG4185" s="171">
        <f t="shared" si="376"/>
        <v>0</v>
      </c>
      <c r="BH4185" s="171">
        <f t="shared" si="377"/>
        <v>0</v>
      </c>
      <c r="BI4185" s="171">
        <f t="shared" si="378"/>
        <v>0</v>
      </c>
      <c r="BJ4185" s="18" t="s">
        <v>157</v>
      </c>
      <c r="BK4185" s="172">
        <f t="shared" si="379"/>
        <v>0</v>
      </c>
      <c r="BL4185" s="18" t="s">
        <v>156</v>
      </c>
      <c r="BM4185" s="170" t="s">
        <v>5555</v>
      </c>
    </row>
    <row r="4186" spans="1:65" s="2" customFormat="1" ht="16.5" customHeight="1">
      <c r="A4186" s="33"/>
      <c r="B4186" s="158"/>
      <c r="C4186" s="159" t="s">
        <v>5556</v>
      </c>
      <c r="D4186" s="159" t="s">
        <v>152</v>
      </c>
      <c r="E4186" s="160" t="s">
        <v>5557</v>
      </c>
      <c r="F4186" s="161" t="s">
        <v>5248</v>
      </c>
      <c r="G4186" s="162" t="s">
        <v>350</v>
      </c>
      <c r="H4186" s="163">
        <v>40</v>
      </c>
      <c r="I4186" s="164"/>
      <c r="J4186" s="163">
        <f t="shared" ref="J4186:J4217" si="380">ROUND(I4186*H4186,3)</f>
        <v>0</v>
      </c>
      <c r="K4186" s="165"/>
      <c r="L4186" s="34"/>
      <c r="M4186" s="166" t="s">
        <v>1</v>
      </c>
      <c r="N4186" s="167" t="s">
        <v>42</v>
      </c>
      <c r="O4186" s="59"/>
      <c r="P4186" s="168">
        <f t="shared" ref="P4186:P4217" si="381">O4186*H4186</f>
        <v>0</v>
      </c>
      <c r="Q4186" s="168">
        <v>0</v>
      </c>
      <c r="R4186" s="168">
        <f t="shared" ref="R4186:R4217" si="382">Q4186*H4186</f>
        <v>0</v>
      </c>
      <c r="S4186" s="168">
        <v>0</v>
      </c>
      <c r="T4186" s="169">
        <f t="shared" ref="T4186:T4217" si="383">S4186*H4186</f>
        <v>0</v>
      </c>
      <c r="U4186" s="33"/>
      <c r="V4186" s="33"/>
      <c r="W4186" s="33"/>
      <c r="X4186" s="33"/>
      <c r="Y4186" s="33"/>
      <c r="Z4186" s="33"/>
      <c r="AA4186" s="33"/>
      <c r="AB4186" s="33"/>
      <c r="AC4186" s="33"/>
      <c r="AD4186" s="33"/>
      <c r="AE4186" s="33"/>
      <c r="AR4186" s="170" t="s">
        <v>156</v>
      </c>
      <c r="AT4186" s="170" t="s">
        <v>152</v>
      </c>
      <c r="AU4186" s="170" t="s">
        <v>157</v>
      </c>
      <c r="AY4186" s="18" t="s">
        <v>150</v>
      </c>
      <c r="BE4186" s="171">
        <f t="shared" ref="BE4186:BE4217" si="384">IF(N4186="základná",J4186,0)</f>
        <v>0</v>
      </c>
      <c r="BF4186" s="171">
        <f t="shared" ref="BF4186:BF4217" si="385">IF(N4186="znížená",J4186,0)</f>
        <v>0</v>
      </c>
      <c r="BG4186" s="171">
        <f t="shared" ref="BG4186:BG4217" si="386">IF(N4186="zákl. prenesená",J4186,0)</f>
        <v>0</v>
      </c>
      <c r="BH4186" s="171">
        <f t="shared" ref="BH4186:BH4217" si="387">IF(N4186="zníž. prenesená",J4186,0)</f>
        <v>0</v>
      </c>
      <c r="BI4186" s="171">
        <f t="shared" ref="BI4186:BI4217" si="388">IF(N4186="nulová",J4186,0)</f>
        <v>0</v>
      </c>
      <c r="BJ4186" s="18" t="s">
        <v>157</v>
      </c>
      <c r="BK4186" s="172">
        <f t="shared" ref="BK4186:BK4217" si="389">ROUND(I4186*H4186,3)</f>
        <v>0</v>
      </c>
      <c r="BL4186" s="18" t="s">
        <v>156</v>
      </c>
      <c r="BM4186" s="170" t="s">
        <v>5558</v>
      </c>
    </row>
    <row r="4187" spans="1:65" s="2" customFormat="1" ht="16.5" customHeight="1">
      <c r="A4187" s="33"/>
      <c r="B4187" s="158"/>
      <c r="C4187" s="159" t="s">
        <v>5559</v>
      </c>
      <c r="D4187" s="159" t="s">
        <v>152</v>
      </c>
      <c r="E4187" s="160" t="s">
        <v>5560</v>
      </c>
      <c r="F4187" s="161" t="s">
        <v>5252</v>
      </c>
      <c r="G4187" s="162" t="s">
        <v>350</v>
      </c>
      <c r="H4187" s="163">
        <v>128</v>
      </c>
      <c r="I4187" s="164"/>
      <c r="J4187" s="163">
        <f t="shared" si="380"/>
        <v>0</v>
      </c>
      <c r="K4187" s="165"/>
      <c r="L4187" s="34"/>
      <c r="M4187" s="166" t="s">
        <v>1</v>
      </c>
      <c r="N4187" s="167" t="s">
        <v>42</v>
      </c>
      <c r="O4187" s="59"/>
      <c r="P4187" s="168">
        <f t="shared" si="381"/>
        <v>0</v>
      </c>
      <c r="Q4187" s="168">
        <v>0</v>
      </c>
      <c r="R4187" s="168">
        <f t="shared" si="382"/>
        <v>0</v>
      </c>
      <c r="S4187" s="168">
        <v>0</v>
      </c>
      <c r="T4187" s="169">
        <f t="shared" si="383"/>
        <v>0</v>
      </c>
      <c r="U4187" s="33"/>
      <c r="V4187" s="33"/>
      <c r="W4187" s="33"/>
      <c r="X4187" s="33"/>
      <c r="Y4187" s="33"/>
      <c r="Z4187" s="33"/>
      <c r="AA4187" s="33"/>
      <c r="AB4187" s="33"/>
      <c r="AC4187" s="33"/>
      <c r="AD4187" s="33"/>
      <c r="AE4187" s="33"/>
      <c r="AR4187" s="170" t="s">
        <v>156</v>
      </c>
      <c r="AT4187" s="170" t="s">
        <v>152</v>
      </c>
      <c r="AU4187" s="170" t="s">
        <v>157</v>
      </c>
      <c r="AY4187" s="18" t="s">
        <v>150</v>
      </c>
      <c r="BE4187" s="171">
        <f t="shared" si="384"/>
        <v>0</v>
      </c>
      <c r="BF4187" s="171">
        <f t="shared" si="385"/>
        <v>0</v>
      </c>
      <c r="BG4187" s="171">
        <f t="shared" si="386"/>
        <v>0</v>
      </c>
      <c r="BH4187" s="171">
        <f t="shared" si="387"/>
        <v>0</v>
      </c>
      <c r="BI4187" s="171">
        <f t="shared" si="388"/>
        <v>0</v>
      </c>
      <c r="BJ4187" s="18" t="s">
        <v>157</v>
      </c>
      <c r="BK4187" s="172">
        <f t="shared" si="389"/>
        <v>0</v>
      </c>
      <c r="BL4187" s="18" t="s">
        <v>156</v>
      </c>
      <c r="BM4187" s="170" t="s">
        <v>5561</v>
      </c>
    </row>
    <row r="4188" spans="1:65" s="2" customFormat="1" ht="16.5" customHeight="1">
      <c r="A4188" s="33"/>
      <c r="B4188" s="158"/>
      <c r="C4188" s="159" t="s">
        <v>5562</v>
      </c>
      <c r="D4188" s="159" t="s">
        <v>152</v>
      </c>
      <c r="E4188" s="160" t="s">
        <v>5563</v>
      </c>
      <c r="F4188" s="161" t="s">
        <v>5564</v>
      </c>
      <c r="G4188" s="162" t="s">
        <v>350</v>
      </c>
      <c r="H4188" s="163">
        <v>4</v>
      </c>
      <c r="I4188" s="164"/>
      <c r="J4188" s="163">
        <f t="shared" si="380"/>
        <v>0</v>
      </c>
      <c r="K4188" s="165"/>
      <c r="L4188" s="34"/>
      <c r="M4188" s="166" t="s">
        <v>1</v>
      </c>
      <c r="N4188" s="167" t="s">
        <v>42</v>
      </c>
      <c r="O4188" s="59"/>
      <c r="P4188" s="168">
        <f t="shared" si="381"/>
        <v>0</v>
      </c>
      <c r="Q4188" s="168">
        <v>0</v>
      </c>
      <c r="R4188" s="168">
        <f t="shared" si="382"/>
        <v>0</v>
      </c>
      <c r="S4188" s="168">
        <v>0</v>
      </c>
      <c r="T4188" s="169">
        <f t="shared" si="383"/>
        <v>0</v>
      </c>
      <c r="U4188" s="33"/>
      <c r="V4188" s="33"/>
      <c r="W4188" s="33"/>
      <c r="X4188" s="33"/>
      <c r="Y4188" s="33"/>
      <c r="Z4188" s="33"/>
      <c r="AA4188" s="33"/>
      <c r="AB4188" s="33"/>
      <c r="AC4188" s="33"/>
      <c r="AD4188" s="33"/>
      <c r="AE4188" s="33"/>
      <c r="AR4188" s="170" t="s">
        <v>156</v>
      </c>
      <c r="AT4188" s="170" t="s">
        <v>152</v>
      </c>
      <c r="AU4188" s="170" t="s">
        <v>157</v>
      </c>
      <c r="AY4188" s="18" t="s">
        <v>150</v>
      </c>
      <c r="BE4188" s="171">
        <f t="shared" si="384"/>
        <v>0</v>
      </c>
      <c r="BF4188" s="171">
        <f t="shared" si="385"/>
        <v>0</v>
      </c>
      <c r="BG4188" s="171">
        <f t="shared" si="386"/>
        <v>0</v>
      </c>
      <c r="BH4188" s="171">
        <f t="shared" si="387"/>
        <v>0</v>
      </c>
      <c r="BI4188" s="171">
        <f t="shared" si="388"/>
        <v>0</v>
      </c>
      <c r="BJ4188" s="18" t="s">
        <v>157</v>
      </c>
      <c r="BK4188" s="172">
        <f t="shared" si="389"/>
        <v>0</v>
      </c>
      <c r="BL4188" s="18" t="s">
        <v>156</v>
      </c>
      <c r="BM4188" s="170" t="s">
        <v>5565</v>
      </c>
    </row>
    <row r="4189" spans="1:65" s="2" customFormat="1" ht="16.5" customHeight="1">
      <c r="A4189" s="33"/>
      <c r="B4189" s="158"/>
      <c r="C4189" s="159" t="s">
        <v>5566</v>
      </c>
      <c r="D4189" s="159" t="s">
        <v>152</v>
      </c>
      <c r="E4189" s="160" t="s">
        <v>5567</v>
      </c>
      <c r="F4189" s="161" t="s">
        <v>5568</v>
      </c>
      <c r="G4189" s="162" t="s">
        <v>350</v>
      </c>
      <c r="H4189" s="163">
        <v>6</v>
      </c>
      <c r="I4189" s="164"/>
      <c r="J4189" s="163">
        <f t="shared" si="380"/>
        <v>0</v>
      </c>
      <c r="K4189" s="165"/>
      <c r="L4189" s="34"/>
      <c r="M4189" s="166" t="s">
        <v>1</v>
      </c>
      <c r="N4189" s="167" t="s">
        <v>42</v>
      </c>
      <c r="O4189" s="59"/>
      <c r="P4189" s="168">
        <f t="shared" si="381"/>
        <v>0</v>
      </c>
      <c r="Q4189" s="168">
        <v>0</v>
      </c>
      <c r="R4189" s="168">
        <f t="shared" si="382"/>
        <v>0</v>
      </c>
      <c r="S4189" s="168">
        <v>0</v>
      </c>
      <c r="T4189" s="169">
        <f t="shared" si="383"/>
        <v>0</v>
      </c>
      <c r="U4189" s="33"/>
      <c r="V4189" s="33"/>
      <c r="W4189" s="33"/>
      <c r="X4189" s="33"/>
      <c r="Y4189" s="33"/>
      <c r="Z4189" s="33"/>
      <c r="AA4189" s="33"/>
      <c r="AB4189" s="33"/>
      <c r="AC4189" s="33"/>
      <c r="AD4189" s="33"/>
      <c r="AE4189" s="33"/>
      <c r="AR4189" s="170" t="s">
        <v>156</v>
      </c>
      <c r="AT4189" s="170" t="s">
        <v>152</v>
      </c>
      <c r="AU4189" s="170" t="s">
        <v>157</v>
      </c>
      <c r="AY4189" s="18" t="s">
        <v>150</v>
      </c>
      <c r="BE4189" s="171">
        <f t="shared" si="384"/>
        <v>0</v>
      </c>
      <c r="BF4189" s="171">
        <f t="shared" si="385"/>
        <v>0</v>
      </c>
      <c r="BG4189" s="171">
        <f t="shared" si="386"/>
        <v>0</v>
      </c>
      <c r="BH4189" s="171">
        <f t="shared" si="387"/>
        <v>0</v>
      </c>
      <c r="BI4189" s="171">
        <f t="shared" si="388"/>
        <v>0</v>
      </c>
      <c r="BJ4189" s="18" t="s">
        <v>157</v>
      </c>
      <c r="BK4189" s="172">
        <f t="shared" si="389"/>
        <v>0</v>
      </c>
      <c r="BL4189" s="18" t="s">
        <v>156</v>
      </c>
      <c r="BM4189" s="170" t="s">
        <v>5569</v>
      </c>
    </row>
    <row r="4190" spans="1:65" s="2" customFormat="1" ht="16.5" customHeight="1">
      <c r="A4190" s="33"/>
      <c r="B4190" s="158"/>
      <c r="C4190" s="159" t="s">
        <v>5570</v>
      </c>
      <c r="D4190" s="159" t="s">
        <v>152</v>
      </c>
      <c r="E4190" s="160" t="s">
        <v>5571</v>
      </c>
      <c r="F4190" s="161" t="s">
        <v>5572</v>
      </c>
      <c r="G4190" s="162" t="s">
        <v>350</v>
      </c>
      <c r="H4190" s="163">
        <v>2</v>
      </c>
      <c r="I4190" s="164"/>
      <c r="J4190" s="163">
        <f t="shared" si="380"/>
        <v>0</v>
      </c>
      <c r="K4190" s="165"/>
      <c r="L4190" s="34"/>
      <c r="M4190" s="166" t="s">
        <v>1</v>
      </c>
      <c r="N4190" s="167" t="s">
        <v>42</v>
      </c>
      <c r="O4190" s="59"/>
      <c r="P4190" s="168">
        <f t="shared" si="381"/>
        <v>0</v>
      </c>
      <c r="Q4190" s="168">
        <v>0</v>
      </c>
      <c r="R4190" s="168">
        <f t="shared" si="382"/>
        <v>0</v>
      </c>
      <c r="S4190" s="168">
        <v>0</v>
      </c>
      <c r="T4190" s="169">
        <f t="shared" si="383"/>
        <v>0</v>
      </c>
      <c r="U4190" s="33"/>
      <c r="V4190" s="33"/>
      <c r="W4190" s="33"/>
      <c r="X4190" s="33"/>
      <c r="Y4190" s="33"/>
      <c r="Z4190" s="33"/>
      <c r="AA4190" s="33"/>
      <c r="AB4190" s="33"/>
      <c r="AC4190" s="33"/>
      <c r="AD4190" s="33"/>
      <c r="AE4190" s="33"/>
      <c r="AR4190" s="170" t="s">
        <v>156</v>
      </c>
      <c r="AT4190" s="170" t="s">
        <v>152</v>
      </c>
      <c r="AU4190" s="170" t="s">
        <v>157</v>
      </c>
      <c r="AY4190" s="18" t="s">
        <v>150</v>
      </c>
      <c r="BE4190" s="171">
        <f t="shared" si="384"/>
        <v>0</v>
      </c>
      <c r="BF4190" s="171">
        <f t="shared" si="385"/>
        <v>0</v>
      </c>
      <c r="BG4190" s="171">
        <f t="shared" si="386"/>
        <v>0</v>
      </c>
      <c r="BH4190" s="171">
        <f t="shared" si="387"/>
        <v>0</v>
      </c>
      <c r="BI4190" s="171">
        <f t="shared" si="388"/>
        <v>0</v>
      </c>
      <c r="BJ4190" s="18" t="s">
        <v>157</v>
      </c>
      <c r="BK4190" s="172">
        <f t="shared" si="389"/>
        <v>0</v>
      </c>
      <c r="BL4190" s="18" t="s">
        <v>156</v>
      </c>
      <c r="BM4190" s="170" t="s">
        <v>5573</v>
      </c>
    </row>
    <row r="4191" spans="1:65" s="2" customFormat="1" ht="16.5" customHeight="1">
      <c r="A4191" s="33"/>
      <c r="B4191" s="158"/>
      <c r="C4191" s="159" t="s">
        <v>5574</v>
      </c>
      <c r="D4191" s="159" t="s">
        <v>152</v>
      </c>
      <c r="E4191" s="160" t="s">
        <v>5575</v>
      </c>
      <c r="F4191" s="161" t="s">
        <v>5576</v>
      </c>
      <c r="G4191" s="162" t="s">
        <v>350</v>
      </c>
      <c r="H4191" s="163">
        <v>3</v>
      </c>
      <c r="I4191" s="164"/>
      <c r="J4191" s="163">
        <f t="shared" si="380"/>
        <v>0</v>
      </c>
      <c r="K4191" s="165"/>
      <c r="L4191" s="34"/>
      <c r="M4191" s="166" t="s">
        <v>1</v>
      </c>
      <c r="N4191" s="167" t="s">
        <v>42</v>
      </c>
      <c r="O4191" s="59"/>
      <c r="P4191" s="168">
        <f t="shared" si="381"/>
        <v>0</v>
      </c>
      <c r="Q4191" s="168">
        <v>0</v>
      </c>
      <c r="R4191" s="168">
        <f t="shared" si="382"/>
        <v>0</v>
      </c>
      <c r="S4191" s="168">
        <v>0</v>
      </c>
      <c r="T4191" s="169">
        <f t="shared" si="383"/>
        <v>0</v>
      </c>
      <c r="U4191" s="33"/>
      <c r="V4191" s="33"/>
      <c r="W4191" s="33"/>
      <c r="X4191" s="33"/>
      <c r="Y4191" s="33"/>
      <c r="Z4191" s="33"/>
      <c r="AA4191" s="33"/>
      <c r="AB4191" s="33"/>
      <c r="AC4191" s="33"/>
      <c r="AD4191" s="33"/>
      <c r="AE4191" s="33"/>
      <c r="AR4191" s="170" t="s">
        <v>156</v>
      </c>
      <c r="AT4191" s="170" t="s">
        <v>152</v>
      </c>
      <c r="AU4191" s="170" t="s">
        <v>157</v>
      </c>
      <c r="AY4191" s="18" t="s">
        <v>150</v>
      </c>
      <c r="BE4191" s="171">
        <f t="shared" si="384"/>
        <v>0</v>
      </c>
      <c r="BF4191" s="171">
        <f t="shared" si="385"/>
        <v>0</v>
      </c>
      <c r="BG4191" s="171">
        <f t="shared" si="386"/>
        <v>0</v>
      </c>
      <c r="BH4191" s="171">
        <f t="shared" si="387"/>
        <v>0</v>
      </c>
      <c r="BI4191" s="171">
        <f t="shared" si="388"/>
        <v>0</v>
      </c>
      <c r="BJ4191" s="18" t="s">
        <v>157</v>
      </c>
      <c r="BK4191" s="172">
        <f t="shared" si="389"/>
        <v>0</v>
      </c>
      <c r="BL4191" s="18" t="s">
        <v>156</v>
      </c>
      <c r="BM4191" s="170" t="s">
        <v>5577</v>
      </c>
    </row>
    <row r="4192" spans="1:65" s="2" customFormat="1" ht="16.5" customHeight="1">
      <c r="A4192" s="33"/>
      <c r="B4192" s="158"/>
      <c r="C4192" s="159" t="s">
        <v>5578</v>
      </c>
      <c r="D4192" s="159" t="s">
        <v>152</v>
      </c>
      <c r="E4192" s="160" t="s">
        <v>5579</v>
      </c>
      <c r="F4192" s="161" t="s">
        <v>5580</v>
      </c>
      <c r="G4192" s="162" t="s">
        <v>350</v>
      </c>
      <c r="H4192" s="163">
        <v>4</v>
      </c>
      <c r="I4192" s="164"/>
      <c r="J4192" s="163">
        <f t="shared" si="380"/>
        <v>0</v>
      </c>
      <c r="K4192" s="165"/>
      <c r="L4192" s="34"/>
      <c r="M4192" s="166" t="s">
        <v>1</v>
      </c>
      <c r="N4192" s="167" t="s">
        <v>42</v>
      </c>
      <c r="O4192" s="59"/>
      <c r="P4192" s="168">
        <f t="shared" si="381"/>
        <v>0</v>
      </c>
      <c r="Q4192" s="168">
        <v>0</v>
      </c>
      <c r="R4192" s="168">
        <f t="shared" si="382"/>
        <v>0</v>
      </c>
      <c r="S4192" s="168">
        <v>0</v>
      </c>
      <c r="T4192" s="169">
        <f t="shared" si="383"/>
        <v>0</v>
      </c>
      <c r="U4192" s="33"/>
      <c r="V4192" s="33"/>
      <c r="W4192" s="33"/>
      <c r="X4192" s="33"/>
      <c r="Y4192" s="33"/>
      <c r="Z4192" s="33"/>
      <c r="AA4192" s="33"/>
      <c r="AB4192" s="33"/>
      <c r="AC4192" s="33"/>
      <c r="AD4192" s="33"/>
      <c r="AE4192" s="33"/>
      <c r="AR4192" s="170" t="s">
        <v>156</v>
      </c>
      <c r="AT4192" s="170" t="s">
        <v>152</v>
      </c>
      <c r="AU4192" s="170" t="s">
        <v>157</v>
      </c>
      <c r="AY4192" s="18" t="s">
        <v>150</v>
      </c>
      <c r="BE4192" s="171">
        <f t="shared" si="384"/>
        <v>0</v>
      </c>
      <c r="BF4192" s="171">
        <f t="shared" si="385"/>
        <v>0</v>
      </c>
      <c r="BG4192" s="171">
        <f t="shared" si="386"/>
        <v>0</v>
      </c>
      <c r="BH4192" s="171">
        <f t="shared" si="387"/>
        <v>0</v>
      </c>
      <c r="BI4192" s="171">
        <f t="shared" si="388"/>
        <v>0</v>
      </c>
      <c r="BJ4192" s="18" t="s">
        <v>157</v>
      </c>
      <c r="BK4192" s="172">
        <f t="shared" si="389"/>
        <v>0</v>
      </c>
      <c r="BL4192" s="18" t="s">
        <v>156</v>
      </c>
      <c r="BM4192" s="170" t="s">
        <v>5581</v>
      </c>
    </row>
    <row r="4193" spans="1:65" s="2" customFormat="1" ht="16.5" customHeight="1">
      <c r="A4193" s="33"/>
      <c r="B4193" s="158"/>
      <c r="C4193" s="159" t="s">
        <v>5582</v>
      </c>
      <c r="D4193" s="159" t="s">
        <v>152</v>
      </c>
      <c r="E4193" s="160" t="s">
        <v>5583</v>
      </c>
      <c r="F4193" s="161" t="s">
        <v>5584</v>
      </c>
      <c r="G4193" s="162" t="s">
        <v>350</v>
      </c>
      <c r="H4193" s="163">
        <v>1</v>
      </c>
      <c r="I4193" s="164"/>
      <c r="J4193" s="163">
        <f t="shared" si="380"/>
        <v>0</v>
      </c>
      <c r="K4193" s="165"/>
      <c r="L4193" s="34"/>
      <c r="M4193" s="166" t="s">
        <v>1</v>
      </c>
      <c r="N4193" s="167" t="s">
        <v>42</v>
      </c>
      <c r="O4193" s="59"/>
      <c r="P4193" s="168">
        <f t="shared" si="381"/>
        <v>0</v>
      </c>
      <c r="Q4193" s="168">
        <v>0</v>
      </c>
      <c r="R4193" s="168">
        <f t="shared" si="382"/>
        <v>0</v>
      </c>
      <c r="S4193" s="168">
        <v>0</v>
      </c>
      <c r="T4193" s="169">
        <f t="shared" si="383"/>
        <v>0</v>
      </c>
      <c r="U4193" s="33"/>
      <c r="V4193" s="33"/>
      <c r="W4193" s="33"/>
      <c r="X4193" s="33"/>
      <c r="Y4193" s="33"/>
      <c r="Z4193" s="33"/>
      <c r="AA4193" s="33"/>
      <c r="AB4193" s="33"/>
      <c r="AC4193" s="33"/>
      <c r="AD4193" s="33"/>
      <c r="AE4193" s="33"/>
      <c r="AR4193" s="170" t="s">
        <v>156</v>
      </c>
      <c r="AT4193" s="170" t="s">
        <v>152</v>
      </c>
      <c r="AU4193" s="170" t="s">
        <v>157</v>
      </c>
      <c r="AY4193" s="18" t="s">
        <v>150</v>
      </c>
      <c r="BE4193" s="171">
        <f t="shared" si="384"/>
        <v>0</v>
      </c>
      <c r="BF4193" s="171">
        <f t="shared" si="385"/>
        <v>0</v>
      </c>
      <c r="BG4193" s="171">
        <f t="shared" si="386"/>
        <v>0</v>
      </c>
      <c r="BH4193" s="171">
        <f t="shared" si="387"/>
        <v>0</v>
      </c>
      <c r="BI4193" s="171">
        <f t="shared" si="388"/>
        <v>0</v>
      </c>
      <c r="BJ4193" s="18" t="s">
        <v>157</v>
      </c>
      <c r="BK4193" s="172">
        <f t="shared" si="389"/>
        <v>0</v>
      </c>
      <c r="BL4193" s="18" t="s">
        <v>156</v>
      </c>
      <c r="BM4193" s="170" t="s">
        <v>5585</v>
      </c>
    </row>
    <row r="4194" spans="1:65" s="2" customFormat="1" ht="16.5" customHeight="1">
      <c r="A4194" s="33"/>
      <c r="B4194" s="158"/>
      <c r="C4194" s="159" t="s">
        <v>5586</v>
      </c>
      <c r="D4194" s="159" t="s">
        <v>152</v>
      </c>
      <c r="E4194" s="160" t="s">
        <v>5587</v>
      </c>
      <c r="F4194" s="161" t="s">
        <v>5588</v>
      </c>
      <c r="G4194" s="162" t="s">
        <v>350</v>
      </c>
      <c r="H4194" s="163">
        <v>3</v>
      </c>
      <c r="I4194" s="164"/>
      <c r="J4194" s="163">
        <f t="shared" si="380"/>
        <v>0</v>
      </c>
      <c r="K4194" s="165"/>
      <c r="L4194" s="34"/>
      <c r="M4194" s="166" t="s">
        <v>1</v>
      </c>
      <c r="N4194" s="167" t="s">
        <v>42</v>
      </c>
      <c r="O4194" s="59"/>
      <c r="P4194" s="168">
        <f t="shared" si="381"/>
        <v>0</v>
      </c>
      <c r="Q4194" s="168">
        <v>0</v>
      </c>
      <c r="R4194" s="168">
        <f t="shared" si="382"/>
        <v>0</v>
      </c>
      <c r="S4194" s="168">
        <v>0</v>
      </c>
      <c r="T4194" s="169">
        <f t="shared" si="383"/>
        <v>0</v>
      </c>
      <c r="U4194" s="33"/>
      <c r="V4194" s="33"/>
      <c r="W4194" s="33"/>
      <c r="X4194" s="33"/>
      <c r="Y4194" s="33"/>
      <c r="Z4194" s="33"/>
      <c r="AA4194" s="33"/>
      <c r="AB4194" s="33"/>
      <c r="AC4194" s="33"/>
      <c r="AD4194" s="33"/>
      <c r="AE4194" s="33"/>
      <c r="AR4194" s="170" t="s">
        <v>156</v>
      </c>
      <c r="AT4194" s="170" t="s">
        <v>152</v>
      </c>
      <c r="AU4194" s="170" t="s">
        <v>157</v>
      </c>
      <c r="AY4194" s="18" t="s">
        <v>150</v>
      </c>
      <c r="BE4194" s="171">
        <f t="shared" si="384"/>
        <v>0</v>
      </c>
      <c r="BF4194" s="171">
        <f t="shared" si="385"/>
        <v>0</v>
      </c>
      <c r="BG4194" s="171">
        <f t="shared" si="386"/>
        <v>0</v>
      </c>
      <c r="BH4194" s="171">
        <f t="shared" si="387"/>
        <v>0</v>
      </c>
      <c r="BI4194" s="171">
        <f t="shared" si="388"/>
        <v>0</v>
      </c>
      <c r="BJ4194" s="18" t="s">
        <v>157</v>
      </c>
      <c r="BK4194" s="172">
        <f t="shared" si="389"/>
        <v>0</v>
      </c>
      <c r="BL4194" s="18" t="s">
        <v>156</v>
      </c>
      <c r="BM4194" s="170" t="s">
        <v>5589</v>
      </c>
    </row>
    <row r="4195" spans="1:65" s="2" customFormat="1" ht="16.5" customHeight="1">
      <c r="A4195" s="33"/>
      <c r="B4195" s="158"/>
      <c r="C4195" s="159" t="s">
        <v>5590</v>
      </c>
      <c r="D4195" s="159" t="s">
        <v>152</v>
      </c>
      <c r="E4195" s="160" t="s">
        <v>5591</v>
      </c>
      <c r="F4195" s="161" t="s">
        <v>5280</v>
      </c>
      <c r="G4195" s="162" t="s">
        <v>350</v>
      </c>
      <c r="H4195" s="163">
        <v>825</v>
      </c>
      <c r="I4195" s="164"/>
      <c r="J4195" s="163">
        <f t="shared" si="380"/>
        <v>0</v>
      </c>
      <c r="K4195" s="165"/>
      <c r="L4195" s="34"/>
      <c r="M4195" s="166" t="s">
        <v>1</v>
      </c>
      <c r="N4195" s="167" t="s">
        <v>42</v>
      </c>
      <c r="O4195" s="59"/>
      <c r="P4195" s="168">
        <f t="shared" si="381"/>
        <v>0</v>
      </c>
      <c r="Q4195" s="168">
        <v>0</v>
      </c>
      <c r="R4195" s="168">
        <f t="shared" si="382"/>
        <v>0</v>
      </c>
      <c r="S4195" s="168">
        <v>0</v>
      </c>
      <c r="T4195" s="169">
        <f t="shared" si="383"/>
        <v>0</v>
      </c>
      <c r="U4195" s="33"/>
      <c r="V4195" s="33"/>
      <c r="W4195" s="33"/>
      <c r="X4195" s="33"/>
      <c r="Y4195" s="33"/>
      <c r="Z4195" s="33"/>
      <c r="AA4195" s="33"/>
      <c r="AB4195" s="33"/>
      <c r="AC4195" s="33"/>
      <c r="AD4195" s="33"/>
      <c r="AE4195" s="33"/>
      <c r="AR4195" s="170" t="s">
        <v>156</v>
      </c>
      <c r="AT4195" s="170" t="s">
        <v>152</v>
      </c>
      <c r="AU4195" s="170" t="s">
        <v>157</v>
      </c>
      <c r="AY4195" s="18" t="s">
        <v>150</v>
      </c>
      <c r="BE4195" s="171">
        <f t="shared" si="384"/>
        <v>0</v>
      </c>
      <c r="BF4195" s="171">
        <f t="shared" si="385"/>
        <v>0</v>
      </c>
      <c r="BG4195" s="171">
        <f t="shared" si="386"/>
        <v>0</v>
      </c>
      <c r="BH4195" s="171">
        <f t="shared" si="387"/>
        <v>0</v>
      </c>
      <c r="BI4195" s="171">
        <f t="shared" si="388"/>
        <v>0</v>
      </c>
      <c r="BJ4195" s="18" t="s">
        <v>157</v>
      </c>
      <c r="BK4195" s="172">
        <f t="shared" si="389"/>
        <v>0</v>
      </c>
      <c r="BL4195" s="18" t="s">
        <v>156</v>
      </c>
      <c r="BM4195" s="170" t="s">
        <v>5592</v>
      </c>
    </row>
    <row r="4196" spans="1:65" s="2" customFormat="1" ht="16.5" customHeight="1">
      <c r="A4196" s="33"/>
      <c r="B4196" s="158"/>
      <c r="C4196" s="159" t="s">
        <v>5593</v>
      </c>
      <c r="D4196" s="159" t="s">
        <v>152</v>
      </c>
      <c r="E4196" s="160" t="s">
        <v>5594</v>
      </c>
      <c r="F4196" s="161" t="s">
        <v>5595</v>
      </c>
      <c r="G4196" s="162" t="s">
        <v>350</v>
      </c>
      <c r="H4196" s="163">
        <v>5</v>
      </c>
      <c r="I4196" s="164"/>
      <c r="J4196" s="163">
        <f t="shared" si="380"/>
        <v>0</v>
      </c>
      <c r="K4196" s="165"/>
      <c r="L4196" s="34"/>
      <c r="M4196" s="166" t="s">
        <v>1</v>
      </c>
      <c r="N4196" s="167" t="s">
        <v>42</v>
      </c>
      <c r="O4196" s="59"/>
      <c r="P4196" s="168">
        <f t="shared" si="381"/>
        <v>0</v>
      </c>
      <c r="Q4196" s="168">
        <v>0</v>
      </c>
      <c r="R4196" s="168">
        <f t="shared" si="382"/>
        <v>0</v>
      </c>
      <c r="S4196" s="168">
        <v>0</v>
      </c>
      <c r="T4196" s="169">
        <f t="shared" si="383"/>
        <v>0</v>
      </c>
      <c r="U4196" s="33"/>
      <c r="V4196" s="33"/>
      <c r="W4196" s="33"/>
      <c r="X4196" s="33"/>
      <c r="Y4196" s="33"/>
      <c r="Z4196" s="33"/>
      <c r="AA4196" s="33"/>
      <c r="AB4196" s="33"/>
      <c r="AC4196" s="33"/>
      <c r="AD4196" s="33"/>
      <c r="AE4196" s="33"/>
      <c r="AR4196" s="170" t="s">
        <v>156</v>
      </c>
      <c r="AT4196" s="170" t="s">
        <v>152</v>
      </c>
      <c r="AU4196" s="170" t="s">
        <v>157</v>
      </c>
      <c r="AY4196" s="18" t="s">
        <v>150</v>
      </c>
      <c r="BE4196" s="171">
        <f t="shared" si="384"/>
        <v>0</v>
      </c>
      <c r="BF4196" s="171">
        <f t="shared" si="385"/>
        <v>0</v>
      </c>
      <c r="BG4196" s="171">
        <f t="shared" si="386"/>
        <v>0</v>
      </c>
      <c r="BH4196" s="171">
        <f t="shared" si="387"/>
        <v>0</v>
      </c>
      <c r="BI4196" s="171">
        <f t="shared" si="388"/>
        <v>0</v>
      </c>
      <c r="BJ4196" s="18" t="s">
        <v>157</v>
      </c>
      <c r="BK4196" s="172">
        <f t="shared" si="389"/>
        <v>0</v>
      </c>
      <c r="BL4196" s="18" t="s">
        <v>156</v>
      </c>
      <c r="BM4196" s="170" t="s">
        <v>5596</v>
      </c>
    </row>
    <row r="4197" spans="1:65" s="2" customFormat="1" ht="16.5" customHeight="1">
      <c r="A4197" s="33"/>
      <c r="B4197" s="158"/>
      <c r="C4197" s="159" t="s">
        <v>5597</v>
      </c>
      <c r="D4197" s="159" t="s">
        <v>152</v>
      </c>
      <c r="E4197" s="160" t="s">
        <v>5598</v>
      </c>
      <c r="F4197" s="161" t="s">
        <v>5599</v>
      </c>
      <c r="G4197" s="162" t="s">
        <v>350</v>
      </c>
      <c r="H4197" s="163">
        <v>470</v>
      </c>
      <c r="I4197" s="164"/>
      <c r="J4197" s="163">
        <f t="shared" si="380"/>
        <v>0</v>
      </c>
      <c r="K4197" s="165"/>
      <c r="L4197" s="34"/>
      <c r="M4197" s="166" t="s">
        <v>1</v>
      </c>
      <c r="N4197" s="167" t="s">
        <v>42</v>
      </c>
      <c r="O4197" s="59"/>
      <c r="P4197" s="168">
        <f t="shared" si="381"/>
        <v>0</v>
      </c>
      <c r="Q4197" s="168">
        <v>0</v>
      </c>
      <c r="R4197" s="168">
        <f t="shared" si="382"/>
        <v>0</v>
      </c>
      <c r="S4197" s="168">
        <v>0</v>
      </c>
      <c r="T4197" s="169">
        <f t="shared" si="383"/>
        <v>0</v>
      </c>
      <c r="U4197" s="33"/>
      <c r="V4197" s="33"/>
      <c r="W4197" s="33"/>
      <c r="X4197" s="33"/>
      <c r="Y4197" s="33"/>
      <c r="Z4197" s="33"/>
      <c r="AA4197" s="33"/>
      <c r="AB4197" s="33"/>
      <c r="AC4197" s="33"/>
      <c r="AD4197" s="33"/>
      <c r="AE4197" s="33"/>
      <c r="AR4197" s="170" t="s">
        <v>156</v>
      </c>
      <c r="AT4197" s="170" t="s">
        <v>152</v>
      </c>
      <c r="AU4197" s="170" t="s">
        <v>157</v>
      </c>
      <c r="AY4197" s="18" t="s">
        <v>150</v>
      </c>
      <c r="BE4197" s="171">
        <f t="shared" si="384"/>
        <v>0</v>
      </c>
      <c r="BF4197" s="171">
        <f t="shared" si="385"/>
        <v>0</v>
      </c>
      <c r="BG4197" s="171">
        <f t="shared" si="386"/>
        <v>0</v>
      </c>
      <c r="BH4197" s="171">
        <f t="shared" si="387"/>
        <v>0</v>
      </c>
      <c r="BI4197" s="171">
        <f t="shared" si="388"/>
        <v>0</v>
      </c>
      <c r="BJ4197" s="18" t="s">
        <v>157</v>
      </c>
      <c r="BK4197" s="172">
        <f t="shared" si="389"/>
        <v>0</v>
      </c>
      <c r="BL4197" s="18" t="s">
        <v>156</v>
      </c>
      <c r="BM4197" s="170" t="s">
        <v>5600</v>
      </c>
    </row>
    <row r="4198" spans="1:65" s="2" customFormat="1" ht="16.5" customHeight="1">
      <c r="A4198" s="33"/>
      <c r="B4198" s="158"/>
      <c r="C4198" s="159" t="s">
        <v>5601</v>
      </c>
      <c r="D4198" s="159" t="s">
        <v>152</v>
      </c>
      <c r="E4198" s="160" t="s">
        <v>5602</v>
      </c>
      <c r="F4198" s="161" t="s">
        <v>5603</v>
      </c>
      <c r="G4198" s="162" t="s">
        <v>350</v>
      </c>
      <c r="H4198" s="163">
        <v>10</v>
      </c>
      <c r="I4198" s="164"/>
      <c r="J4198" s="163">
        <f t="shared" si="380"/>
        <v>0</v>
      </c>
      <c r="K4198" s="165"/>
      <c r="L4198" s="34"/>
      <c r="M4198" s="166" t="s">
        <v>1</v>
      </c>
      <c r="N4198" s="167" t="s">
        <v>42</v>
      </c>
      <c r="O4198" s="59"/>
      <c r="P4198" s="168">
        <f t="shared" si="381"/>
        <v>0</v>
      </c>
      <c r="Q4198" s="168">
        <v>0</v>
      </c>
      <c r="R4198" s="168">
        <f t="shared" si="382"/>
        <v>0</v>
      </c>
      <c r="S4198" s="168">
        <v>0</v>
      </c>
      <c r="T4198" s="169">
        <f t="shared" si="383"/>
        <v>0</v>
      </c>
      <c r="U4198" s="33"/>
      <c r="V4198" s="33"/>
      <c r="W4198" s="33"/>
      <c r="X4198" s="33"/>
      <c r="Y4198" s="33"/>
      <c r="Z4198" s="33"/>
      <c r="AA4198" s="33"/>
      <c r="AB4198" s="33"/>
      <c r="AC4198" s="33"/>
      <c r="AD4198" s="33"/>
      <c r="AE4198" s="33"/>
      <c r="AR4198" s="170" t="s">
        <v>156</v>
      </c>
      <c r="AT4198" s="170" t="s">
        <v>152</v>
      </c>
      <c r="AU4198" s="170" t="s">
        <v>157</v>
      </c>
      <c r="AY4198" s="18" t="s">
        <v>150</v>
      </c>
      <c r="BE4198" s="171">
        <f t="shared" si="384"/>
        <v>0</v>
      </c>
      <c r="BF4198" s="171">
        <f t="shared" si="385"/>
        <v>0</v>
      </c>
      <c r="BG4198" s="171">
        <f t="shared" si="386"/>
        <v>0</v>
      </c>
      <c r="BH4198" s="171">
        <f t="shared" si="387"/>
        <v>0</v>
      </c>
      <c r="BI4198" s="171">
        <f t="shared" si="388"/>
        <v>0</v>
      </c>
      <c r="BJ4198" s="18" t="s">
        <v>157</v>
      </c>
      <c r="BK4198" s="172">
        <f t="shared" si="389"/>
        <v>0</v>
      </c>
      <c r="BL4198" s="18" t="s">
        <v>156</v>
      </c>
      <c r="BM4198" s="170" t="s">
        <v>5604</v>
      </c>
    </row>
    <row r="4199" spans="1:65" s="2" customFormat="1" ht="16.5" customHeight="1">
      <c r="A4199" s="33"/>
      <c r="B4199" s="158"/>
      <c r="C4199" s="159" t="s">
        <v>5605</v>
      </c>
      <c r="D4199" s="159" t="s">
        <v>152</v>
      </c>
      <c r="E4199" s="160" t="s">
        <v>5606</v>
      </c>
      <c r="F4199" s="161" t="s">
        <v>5607</v>
      </c>
      <c r="G4199" s="162" t="s">
        <v>350</v>
      </c>
      <c r="H4199" s="163">
        <v>1685</v>
      </c>
      <c r="I4199" s="164"/>
      <c r="J4199" s="163">
        <f t="shared" si="380"/>
        <v>0</v>
      </c>
      <c r="K4199" s="165"/>
      <c r="L4199" s="34"/>
      <c r="M4199" s="166" t="s">
        <v>1</v>
      </c>
      <c r="N4199" s="167" t="s">
        <v>42</v>
      </c>
      <c r="O4199" s="59"/>
      <c r="P4199" s="168">
        <f t="shared" si="381"/>
        <v>0</v>
      </c>
      <c r="Q4199" s="168">
        <v>0</v>
      </c>
      <c r="R4199" s="168">
        <f t="shared" si="382"/>
        <v>0</v>
      </c>
      <c r="S4199" s="168">
        <v>0</v>
      </c>
      <c r="T4199" s="169">
        <f t="shared" si="383"/>
        <v>0</v>
      </c>
      <c r="U4199" s="33"/>
      <c r="V4199" s="33"/>
      <c r="W4199" s="33"/>
      <c r="X4199" s="33"/>
      <c r="Y4199" s="33"/>
      <c r="Z4199" s="33"/>
      <c r="AA4199" s="33"/>
      <c r="AB4199" s="33"/>
      <c r="AC4199" s="33"/>
      <c r="AD4199" s="33"/>
      <c r="AE4199" s="33"/>
      <c r="AR4199" s="170" t="s">
        <v>156</v>
      </c>
      <c r="AT4199" s="170" t="s">
        <v>152</v>
      </c>
      <c r="AU4199" s="170" t="s">
        <v>157</v>
      </c>
      <c r="AY4199" s="18" t="s">
        <v>150</v>
      </c>
      <c r="BE4199" s="171">
        <f t="shared" si="384"/>
        <v>0</v>
      </c>
      <c r="BF4199" s="171">
        <f t="shared" si="385"/>
        <v>0</v>
      </c>
      <c r="BG4199" s="171">
        <f t="shared" si="386"/>
        <v>0</v>
      </c>
      <c r="BH4199" s="171">
        <f t="shared" si="387"/>
        <v>0</v>
      </c>
      <c r="BI4199" s="171">
        <f t="shared" si="388"/>
        <v>0</v>
      </c>
      <c r="BJ4199" s="18" t="s">
        <v>157</v>
      </c>
      <c r="BK4199" s="172">
        <f t="shared" si="389"/>
        <v>0</v>
      </c>
      <c r="BL4199" s="18" t="s">
        <v>156</v>
      </c>
      <c r="BM4199" s="170" t="s">
        <v>5608</v>
      </c>
    </row>
    <row r="4200" spans="1:65" s="2" customFormat="1" ht="16.5" customHeight="1">
      <c r="A4200" s="33"/>
      <c r="B4200" s="158"/>
      <c r="C4200" s="159" t="s">
        <v>5609</v>
      </c>
      <c r="D4200" s="159" t="s">
        <v>152</v>
      </c>
      <c r="E4200" s="160" t="s">
        <v>5610</v>
      </c>
      <c r="F4200" s="161" t="s">
        <v>5611</v>
      </c>
      <c r="G4200" s="162" t="s">
        <v>350</v>
      </c>
      <c r="H4200" s="163">
        <v>470</v>
      </c>
      <c r="I4200" s="164"/>
      <c r="J4200" s="163">
        <f t="shared" si="380"/>
        <v>0</v>
      </c>
      <c r="K4200" s="165"/>
      <c r="L4200" s="34"/>
      <c r="M4200" s="166" t="s">
        <v>1</v>
      </c>
      <c r="N4200" s="167" t="s">
        <v>42</v>
      </c>
      <c r="O4200" s="59"/>
      <c r="P4200" s="168">
        <f t="shared" si="381"/>
        <v>0</v>
      </c>
      <c r="Q4200" s="168">
        <v>0</v>
      </c>
      <c r="R4200" s="168">
        <f t="shared" si="382"/>
        <v>0</v>
      </c>
      <c r="S4200" s="168">
        <v>0</v>
      </c>
      <c r="T4200" s="169">
        <f t="shared" si="383"/>
        <v>0</v>
      </c>
      <c r="U4200" s="33"/>
      <c r="V4200" s="33"/>
      <c r="W4200" s="33"/>
      <c r="X4200" s="33"/>
      <c r="Y4200" s="33"/>
      <c r="Z4200" s="33"/>
      <c r="AA4200" s="33"/>
      <c r="AB4200" s="33"/>
      <c r="AC4200" s="33"/>
      <c r="AD4200" s="33"/>
      <c r="AE4200" s="33"/>
      <c r="AR4200" s="170" t="s">
        <v>156</v>
      </c>
      <c r="AT4200" s="170" t="s">
        <v>152</v>
      </c>
      <c r="AU4200" s="170" t="s">
        <v>157</v>
      </c>
      <c r="AY4200" s="18" t="s">
        <v>150</v>
      </c>
      <c r="BE4200" s="171">
        <f t="shared" si="384"/>
        <v>0</v>
      </c>
      <c r="BF4200" s="171">
        <f t="shared" si="385"/>
        <v>0</v>
      </c>
      <c r="BG4200" s="171">
        <f t="shared" si="386"/>
        <v>0</v>
      </c>
      <c r="BH4200" s="171">
        <f t="shared" si="387"/>
        <v>0</v>
      </c>
      <c r="BI4200" s="171">
        <f t="shared" si="388"/>
        <v>0</v>
      </c>
      <c r="BJ4200" s="18" t="s">
        <v>157</v>
      </c>
      <c r="BK4200" s="172">
        <f t="shared" si="389"/>
        <v>0</v>
      </c>
      <c r="BL4200" s="18" t="s">
        <v>156</v>
      </c>
      <c r="BM4200" s="170" t="s">
        <v>5612</v>
      </c>
    </row>
    <row r="4201" spans="1:65" s="2" customFormat="1" ht="16.5" customHeight="1">
      <c r="A4201" s="33"/>
      <c r="B4201" s="158"/>
      <c r="C4201" s="159" t="s">
        <v>5613</v>
      </c>
      <c r="D4201" s="159" t="s">
        <v>152</v>
      </c>
      <c r="E4201" s="160" t="s">
        <v>5614</v>
      </c>
      <c r="F4201" s="161" t="s">
        <v>5615</v>
      </c>
      <c r="G4201" s="162" t="s">
        <v>459</v>
      </c>
      <c r="H4201" s="163">
        <v>1490</v>
      </c>
      <c r="I4201" s="164"/>
      <c r="J4201" s="163">
        <f t="shared" si="380"/>
        <v>0</v>
      </c>
      <c r="K4201" s="165"/>
      <c r="L4201" s="34"/>
      <c r="M4201" s="166" t="s">
        <v>1</v>
      </c>
      <c r="N4201" s="167" t="s">
        <v>42</v>
      </c>
      <c r="O4201" s="59"/>
      <c r="P4201" s="168">
        <f t="shared" si="381"/>
        <v>0</v>
      </c>
      <c r="Q4201" s="168">
        <v>0</v>
      </c>
      <c r="R4201" s="168">
        <f t="shared" si="382"/>
        <v>0</v>
      </c>
      <c r="S4201" s="168">
        <v>0</v>
      </c>
      <c r="T4201" s="169">
        <f t="shared" si="383"/>
        <v>0</v>
      </c>
      <c r="U4201" s="33"/>
      <c r="V4201" s="33"/>
      <c r="W4201" s="33"/>
      <c r="X4201" s="33"/>
      <c r="Y4201" s="33"/>
      <c r="Z4201" s="33"/>
      <c r="AA4201" s="33"/>
      <c r="AB4201" s="33"/>
      <c r="AC4201" s="33"/>
      <c r="AD4201" s="33"/>
      <c r="AE4201" s="33"/>
      <c r="AR4201" s="170" t="s">
        <v>156</v>
      </c>
      <c r="AT4201" s="170" t="s">
        <v>152</v>
      </c>
      <c r="AU4201" s="170" t="s">
        <v>157</v>
      </c>
      <c r="AY4201" s="18" t="s">
        <v>150</v>
      </c>
      <c r="BE4201" s="171">
        <f t="shared" si="384"/>
        <v>0</v>
      </c>
      <c r="BF4201" s="171">
        <f t="shared" si="385"/>
        <v>0</v>
      </c>
      <c r="BG4201" s="171">
        <f t="shared" si="386"/>
        <v>0</v>
      </c>
      <c r="BH4201" s="171">
        <f t="shared" si="387"/>
        <v>0</v>
      </c>
      <c r="BI4201" s="171">
        <f t="shared" si="388"/>
        <v>0</v>
      </c>
      <c r="BJ4201" s="18" t="s">
        <v>157</v>
      </c>
      <c r="BK4201" s="172">
        <f t="shared" si="389"/>
        <v>0</v>
      </c>
      <c r="BL4201" s="18" t="s">
        <v>156</v>
      </c>
      <c r="BM4201" s="170" t="s">
        <v>5616</v>
      </c>
    </row>
    <row r="4202" spans="1:65" s="2" customFormat="1" ht="16.5" customHeight="1">
      <c r="A4202" s="33"/>
      <c r="B4202" s="158"/>
      <c r="C4202" s="159" t="s">
        <v>5617</v>
      </c>
      <c r="D4202" s="159" t="s">
        <v>152</v>
      </c>
      <c r="E4202" s="160" t="s">
        <v>5618</v>
      </c>
      <c r="F4202" s="161" t="s">
        <v>5619</v>
      </c>
      <c r="G4202" s="162" t="s">
        <v>459</v>
      </c>
      <c r="H4202" s="163">
        <v>60</v>
      </c>
      <c r="I4202" s="164"/>
      <c r="J4202" s="163">
        <f t="shared" si="380"/>
        <v>0</v>
      </c>
      <c r="K4202" s="165"/>
      <c r="L4202" s="34"/>
      <c r="M4202" s="166" t="s">
        <v>1</v>
      </c>
      <c r="N4202" s="167" t="s">
        <v>42</v>
      </c>
      <c r="O4202" s="59"/>
      <c r="P4202" s="168">
        <f t="shared" si="381"/>
        <v>0</v>
      </c>
      <c r="Q4202" s="168">
        <v>0</v>
      </c>
      <c r="R4202" s="168">
        <f t="shared" si="382"/>
        <v>0</v>
      </c>
      <c r="S4202" s="168">
        <v>0</v>
      </c>
      <c r="T4202" s="169">
        <f t="shared" si="383"/>
        <v>0</v>
      </c>
      <c r="U4202" s="33"/>
      <c r="V4202" s="33"/>
      <c r="W4202" s="33"/>
      <c r="X4202" s="33"/>
      <c r="Y4202" s="33"/>
      <c r="Z4202" s="33"/>
      <c r="AA4202" s="33"/>
      <c r="AB4202" s="33"/>
      <c r="AC4202" s="33"/>
      <c r="AD4202" s="33"/>
      <c r="AE4202" s="33"/>
      <c r="AR4202" s="170" t="s">
        <v>156</v>
      </c>
      <c r="AT4202" s="170" t="s">
        <v>152</v>
      </c>
      <c r="AU4202" s="170" t="s">
        <v>157</v>
      </c>
      <c r="AY4202" s="18" t="s">
        <v>150</v>
      </c>
      <c r="BE4202" s="171">
        <f t="shared" si="384"/>
        <v>0</v>
      </c>
      <c r="BF4202" s="171">
        <f t="shared" si="385"/>
        <v>0</v>
      </c>
      <c r="BG4202" s="171">
        <f t="shared" si="386"/>
        <v>0</v>
      </c>
      <c r="BH4202" s="171">
        <f t="shared" si="387"/>
        <v>0</v>
      </c>
      <c r="BI4202" s="171">
        <f t="shared" si="388"/>
        <v>0</v>
      </c>
      <c r="BJ4202" s="18" t="s">
        <v>157</v>
      </c>
      <c r="BK4202" s="172">
        <f t="shared" si="389"/>
        <v>0</v>
      </c>
      <c r="BL4202" s="18" t="s">
        <v>156</v>
      </c>
      <c r="BM4202" s="170" t="s">
        <v>5620</v>
      </c>
    </row>
    <row r="4203" spans="1:65" s="2" customFormat="1" ht="16.5" customHeight="1">
      <c r="A4203" s="33"/>
      <c r="B4203" s="158"/>
      <c r="C4203" s="159" t="s">
        <v>5621</v>
      </c>
      <c r="D4203" s="159" t="s">
        <v>152</v>
      </c>
      <c r="E4203" s="160" t="s">
        <v>5622</v>
      </c>
      <c r="F4203" s="161" t="s">
        <v>5623</v>
      </c>
      <c r="G4203" s="162" t="s">
        <v>350</v>
      </c>
      <c r="H4203" s="163">
        <v>1</v>
      </c>
      <c r="I4203" s="164"/>
      <c r="J4203" s="163">
        <f t="shared" si="380"/>
        <v>0</v>
      </c>
      <c r="K4203" s="165"/>
      <c r="L4203" s="34"/>
      <c r="M4203" s="166" t="s">
        <v>1</v>
      </c>
      <c r="N4203" s="167" t="s">
        <v>42</v>
      </c>
      <c r="O4203" s="59"/>
      <c r="P4203" s="168">
        <f t="shared" si="381"/>
        <v>0</v>
      </c>
      <c r="Q4203" s="168">
        <v>0</v>
      </c>
      <c r="R4203" s="168">
        <f t="shared" si="382"/>
        <v>0</v>
      </c>
      <c r="S4203" s="168">
        <v>0</v>
      </c>
      <c r="T4203" s="169">
        <f t="shared" si="383"/>
        <v>0</v>
      </c>
      <c r="U4203" s="33"/>
      <c r="V4203" s="33"/>
      <c r="W4203" s="33"/>
      <c r="X4203" s="33"/>
      <c r="Y4203" s="33"/>
      <c r="Z4203" s="33"/>
      <c r="AA4203" s="33"/>
      <c r="AB4203" s="33"/>
      <c r="AC4203" s="33"/>
      <c r="AD4203" s="33"/>
      <c r="AE4203" s="33"/>
      <c r="AR4203" s="170" t="s">
        <v>156</v>
      </c>
      <c r="AT4203" s="170" t="s">
        <v>152</v>
      </c>
      <c r="AU4203" s="170" t="s">
        <v>157</v>
      </c>
      <c r="AY4203" s="18" t="s">
        <v>150</v>
      </c>
      <c r="BE4203" s="171">
        <f t="shared" si="384"/>
        <v>0</v>
      </c>
      <c r="BF4203" s="171">
        <f t="shared" si="385"/>
        <v>0</v>
      </c>
      <c r="BG4203" s="171">
        <f t="shared" si="386"/>
        <v>0</v>
      </c>
      <c r="BH4203" s="171">
        <f t="shared" si="387"/>
        <v>0</v>
      </c>
      <c r="BI4203" s="171">
        <f t="shared" si="388"/>
        <v>0</v>
      </c>
      <c r="BJ4203" s="18" t="s">
        <v>157</v>
      </c>
      <c r="BK4203" s="172">
        <f t="shared" si="389"/>
        <v>0</v>
      </c>
      <c r="BL4203" s="18" t="s">
        <v>156</v>
      </c>
      <c r="BM4203" s="170" t="s">
        <v>5624</v>
      </c>
    </row>
    <row r="4204" spans="1:65" s="2" customFormat="1" ht="16.5" customHeight="1">
      <c r="A4204" s="33"/>
      <c r="B4204" s="158"/>
      <c r="C4204" s="159" t="s">
        <v>5625</v>
      </c>
      <c r="D4204" s="159" t="s">
        <v>152</v>
      </c>
      <c r="E4204" s="160" t="s">
        <v>5626</v>
      </c>
      <c r="F4204" s="161" t="s">
        <v>4677</v>
      </c>
      <c r="G4204" s="162" t="s">
        <v>459</v>
      </c>
      <c r="H4204" s="163">
        <v>20</v>
      </c>
      <c r="I4204" s="164"/>
      <c r="J4204" s="163">
        <f t="shared" si="380"/>
        <v>0</v>
      </c>
      <c r="K4204" s="165"/>
      <c r="L4204" s="34"/>
      <c r="M4204" s="166" t="s">
        <v>1</v>
      </c>
      <c r="N4204" s="167" t="s">
        <v>42</v>
      </c>
      <c r="O4204" s="59"/>
      <c r="P4204" s="168">
        <f t="shared" si="381"/>
        <v>0</v>
      </c>
      <c r="Q4204" s="168">
        <v>0</v>
      </c>
      <c r="R4204" s="168">
        <f t="shared" si="382"/>
        <v>0</v>
      </c>
      <c r="S4204" s="168">
        <v>0</v>
      </c>
      <c r="T4204" s="169">
        <f t="shared" si="383"/>
        <v>0</v>
      </c>
      <c r="U4204" s="33"/>
      <c r="V4204" s="33"/>
      <c r="W4204" s="33"/>
      <c r="X4204" s="33"/>
      <c r="Y4204" s="33"/>
      <c r="Z4204" s="33"/>
      <c r="AA4204" s="33"/>
      <c r="AB4204" s="33"/>
      <c r="AC4204" s="33"/>
      <c r="AD4204" s="33"/>
      <c r="AE4204" s="33"/>
      <c r="AR4204" s="170" t="s">
        <v>156</v>
      </c>
      <c r="AT4204" s="170" t="s">
        <v>152</v>
      </c>
      <c r="AU4204" s="170" t="s">
        <v>157</v>
      </c>
      <c r="AY4204" s="18" t="s">
        <v>150</v>
      </c>
      <c r="BE4204" s="171">
        <f t="shared" si="384"/>
        <v>0</v>
      </c>
      <c r="BF4204" s="171">
        <f t="shared" si="385"/>
        <v>0</v>
      </c>
      <c r="BG4204" s="171">
        <f t="shared" si="386"/>
        <v>0</v>
      </c>
      <c r="BH4204" s="171">
        <f t="shared" si="387"/>
        <v>0</v>
      </c>
      <c r="BI4204" s="171">
        <f t="shared" si="388"/>
        <v>0</v>
      </c>
      <c r="BJ4204" s="18" t="s">
        <v>157</v>
      </c>
      <c r="BK4204" s="172">
        <f t="shared" si="389"/>
        <v>0</v>
      </c>
      <c r="BL4204" s="18" t="s">
        <v>156</v>
      </c>
      <c r="BM4204" s="170" t="s">
        <v>5627</v>
      </c>
    </row>
    <row r="4205" spans="1:65" s="2" customFormat="1" ht="16.5" customHeight="1">
      <c r="A4205" s="33"/>
      <c r="B4205" s="158"/>
      <c r="C4205" s="159" t="s">
        <v>5628</v>
      </c>
      <c r="D4205" s="159" t="s">
        <v>152</v>
      </c>
      <c r="E4205" s="160" t="s">
        <v>5629</v>
      </c>
      <c r="F4205" s="161" t="s">
        <v>5630</v>
      </c>
      <c r="G4205" s="162" t="s">
        <v>350</v>
      </c>
      <c r="H4205" s="163">
        <v>20</v>
      </c>
      <c r="I4205" s="164"/>
      <c r="J4205" s="163">
        <f t="shared" si="380"/>
        <v>0</v>
      </c>
      <c r="K4205" s="165"/>
      <c r="L4205" s="34"/>
      <c r="M4205" s="166" t="s">
        <v>1</v>
      </c>
      <c r="N4205" s="167" t="s">
        <v>42</v>
      </c>
      <c r="O4205" s="59"/>
      <c r="P4205" s="168">
        <f t="shared" si="381"/>
        <v>0</v>
      </c>
      <c r="Q4205" s="168">
        <v>0</v>
      </c>
      <c r="R4205" s="168">
        <f t="shared" si="382"/>
        <v>0</v>
      </c>
      <c r="S4205" s="168">
        <v>0</v>
      </c>
      <c r="T4205" s="169">
        <f t="shared" si="383"/>
        <v>0</v>
      </c>
      <c r="U4205" s="33"/>
      <c r="V4205" s="33"/>
      <c r="W4205" s="33"/>
      <c r="X4205" s="33"/>
      <c r="Y4205" s="33"/>
      <c r="Z4205" s="33"/>
      <c r="AA4205" s="33"/>
      <c r="AB4205" s="33"/>
      <c r="AC4205" s="33"/>
      <c r="AD4205" s="33"/>
      <c r="AE4205" s="33"/>
      <c r="AR4205" s="170" t="s">
        <v>156</v>
      </c>
      <c r="AT4205" s="170" t="s">
        <v>152</v>
      </c>
      <c r="AU4205" s="170" t="s">
        <v>157</v>
      </c>
      <c r="AY4205" s="18" t="s">
        <v>150</v>
      </c>
      <c r="BE4205" s="171">
        <f t="shared" si="384"/>
        <v>0</v>
      </c>
      <c r="BF4205" s="171">
        <f t="shared" si="385"/>
        <v>0</v>
      </c>
      <c r="BG4205" s="171">
        <f t="shared" si="386"/>
        <v>0</v>
      </c>
      <c r="BH4205" s="171">
        <f t="shared" si="387"/>
        <v>0</v>
      </c>
      <c r="BI4205" s="171">
        <f t="shared" si="388"/>
        <v>0</v>
      </c>
      <c r="BJ4205" s="18" t="s">
        <v>157</v>
      </c>
      <c r="BK4205" s="172">
        <f t="shared" si="389"/>
        <v>0</v>
      </c>
      <c r="BL4205" s="18" t="s">
        <v>156</v>
      </c>
      <c r="BM4205" s="170" t="s">
        <v>5631</v>
      </c>
    </row>
    <row r="4206" spans="1:65" s="2" customFormat="1" ht="16.5" customHeight="1">
      <c r="A4206" s="33"/>
      <c r="B4206" s="158"/>
      <c r="C4206" s="159" t="s">
        <v>5632</v>
      </c>
      <c r="D4206" s="159" t="s">
        <v>152</v>
      </c>
      <c r="E4206" s="160" t="s">
        <v>5633</v>
      </c>
      <c r="F4206" s="161" t="s">
        <v>5634</v>
      </c>
      <c r="G4206" s="162" t="s">
        <v>350</v>
      </c>
      <c r="H4206" s="163">
        <v>470</v>
      </c>
      <c r="I4206" s="164"/>
      <c r="J4206" s="163">
        <f t="shared" si="380"/>
        <v>0</v>
      </c>
      <c r="K4206" s="165"/>
      <c r="L4206" s="34"/>
      <c r="M4206" s="166" t="s">
        <v>1</v>
      </c>
      <c r="N4206" s="167" t="s">
        <v>42</v>
      </c>
      <c r="O4206" s="59"/>
      <c r="P4206" s="168">
        <f t="shared" si="381"/>
        <v>0</v>
      </c>
      <c r="Q4206" s="168">
        <v>0</v>
      </c>
      <c r="R4206" s="168">
        <f t="shared" si="382"/>
        <v>0</v>
      </c>
      <c r="S4206" s="168">
        <v>0</v>
      </c>
      <c r="T4206" s="169">
        <f t="shared" si="383"/>
        <v>0</v>
      </c>
      <c r="U4206" s="33"/>
      <c r="V4206" s="33"/>
      <c r="W4206" s="33"/>
      <c r="X4206" s="33"/>
      <c r="Y4206" s="33"/>
      <c r="Z4206" s="33"/>
      <c r="AA4206" s="33"/>
      <c r="AB4206" s="33"/>
      <c r="AC4206" s="33"/>
      <c r="AD4206" s="33"/>
      <c r="AE4206" s="33"/>
      <c r="AR4206" s="170" t="s">
        <v>156</v>
      </c>
      <c r="AT4206" s="170" t="s">
        <v>152</v>
      </c>
      <c r="AU4206" s="170" t="s">
        <v>157</v>
      </c>
      <c r="AY4206" s="18" t="s">
        <v>150</v>
      </c>
      <c r="BE4206" s="171">
        <f t="shared" si="384"/>
        <v>0</v>
      </c>
      <c r="BF4206" s="171">
        <f t="shared" si="385"/>
        <v>0</v>
      </c>
      <c r="BG4206" s="171">
        <f t="shared" si="386"/>
        <v>0</v>
      </c>
      <c r="BH4206" s="171">
        <f t="shared" si="387"/>
        <v>0</v>
      </c>
      <c r="BI4206" s="171">
        <f t="shared" si="388"/>
        <v>0</v>
      </c>
      <c r="BJ4206" s="18" t="s">
        <v>157</v>
      </c>
      <c r="BK4206" s="172">
        <f t="shared" si="389"/>
        <v>0</v>
      </c>
      <c r="BL4206" s="18" t="s">
        <v>156</v>
      </c>
      <c r="BM4206" s="170" t="s">
        <v>5635</v>
      </c>
    </row>
    <row r="4207" spans="1:65" s="2" customFormat="1" ht="16.5" customHeight="1">
      <c r="A4207" s="33"/>
      <c r="B4207" s="158"/>
      <c r="C4207" s="159" t="s">
        <v>5636</v>
      </c>
      <c r="D4207" s="159" t="s">
        <v>152</v>
      </c>
      <c r="E4207" s="160" t="s">
        <v>5637</v>
      </c>
      <c r="F4207" s="161" t="s">
        <v>5638</v>
      </c>
      <c r="G4207" s="162" t="s">
        <v>350</v>
      </c>
      <c r="H4207" s="163">
        <v>1</v>
      </c>
      <c r="I4207" s="164"/>
      <c r="J4207" s="163">
        <f t="shared" si="380"/>
        <v>0</v>
      </c>
      <c r="K4207" s="165"/>
      <c r="L4207" s="34"/>
      <c r="M4207" s="166" t="s">
        <v>1</v>
      </c>
      <c r="N4207" s="167" t="s">
        <v>42</v>
      </c>
      <c r="O4207" s="59"/>
      <c r="P4207" s="168">
        <f t="shared" si="381"/>
        <v>0</v>
      </c>
      <c r="Q4207" s="168">
        <v>0</v>
      </c>
      <c r="R4207" s="168">
        <f t="shared" si="382"/>
        <v>0</v>
      </c>
      <c r="S4207" s="168">
        <v>0</v>
      </c>
      <c r="T4207" s="169">
        <f t="shared" si="383"/>
        <v>0</v>
      </c>
      <c r="U4207" s="33"/>
      <c r="V4207" s="33"/>
      <c r="W4207" s="33"/>
      <c r="X4207" s="33"/>
      <c r="Y4207" s="33"/>
      <c r="Z4207" s="33"/>
      <c r="AA4207" s="33"/>
      <c r="AB4207" s="33"/>
      <c r="AC4207" s="33"/>
      <c r="AD4207" s="33"/>
      <c r="AE4207" s="33"/>
      <c r="AR4207" s="170" t="s">
        <v>156</v>
      </c>
      <c r="AT4207" s="170" t="s">
        <v>152</v>
      </c>
      <c r="AU4207" s="170" t="s">
        <v>157</v>
      </c>
      <c r="AY4207" s="18" t="s">
        <v>150</v>
      </c>
      <c r="BE4207" s="171">
        <f t="shared" si="384"/>
        <v>0</v>
      </c>
      <c r="BF4207" s="171">
        <f t="shared" si="385"/>
        <v>0</v>
      </c>
      <c r="BG4207" s="171">
        <f t="shared" si="386"/>
        <v>0</v>
      </c>
      <c r="BH4207" s="171">
        <f t="shared" si="387"/>
        <v>0</v>
      </c>
      <c r="BI4207" s="171">
        <f t="shared" si="388"/>
        <v>0</v>
      </c>
      <c r="BJ4207" s="18" t="s">
        <v>157</v>
      </c>
      <c r="BK4207" s="172">
        <f t="shared" si="389"/>
        <v>0</v>
      </c>
      <c r="BL4207" s="18" t="s">
        <v>156</v>
      </c>
      <c r="BM4207" s="170" t="s">
        <v>5639</v>
      </c>
    </row>
    <row r="4208" spans="1:65" s="2" customFormat="1" ht="16.5" customHeight="1">
      <c r="A4208" s="33"/>
      <c r="B4208" s="158"/>
      <c r="C4208" s="159" t="s">
        <v>5640</v>
      </c>
      <c r="D4208" s="159" t="s">
        <v>152</v>
      </c>
      <c r="E4208" s="160" t="s">
        <v>5641</v>
      </c>
      <c r="F4208" s="161" t="s">
        <v>5642</v>
      </c>
      <c r="G4208" s="162" t="s">
        <v>350</v>
      </c>
      <c r="H4208" s="163">
        <v>1</v>
      </c>
      <c r="I4208" s="164"/>
      <c r="J4208" s="163">
        <f t="shared" si="380"/>
        <v>0</v>
      </c>
      <c r="K4208" s="165"/>
      <c r="L4208" s="34"/>
      <c r="M4208" s="166" t="s">
        <v>1</v>
      </c>
      <c r="N4208" s="167" t="s">
        <v>42</v>
      </c>
      <c r="O4208" s="59"/>
      <c r="P4208" s="168">
        <f t="shared" si="381"/>
        <v>0</v>
      </c>
      <c r="Q4208" s="168">
        <v>0</v>
      </c>
      <c r="R4208" s="168">
        <f t="shared" si="382"/>
        <v>0</v>
      </c>
      <c r="S4208" s="168">
        <v>0</v>
      </c>
      <c r="T4208" s="169">
        <f t="shared" si="383"/>
        <v>0</v>
      </c>
      <c r="U4208" s="33"/>
      <c r="V4208" s="33"/>
      <c r="W4208" s="33"/>
      <c r="X4208" s="33"/>
      <c r="Y4208" s="33"/>
      <c r="Z4208" s="33"/>
      <c r="AA4208" s="33"/>
      <c r="AB4208" s="33"/>
      <c r="AC4208" s="33"/>
      <c r="AD4208" s="33"/>
      <c r="AE4208" s="33"/>
      <c r="AR4208" s="170" t="s">
        <v>156</v>
      </c>
      <c r="AT4208" s="170" t="s">
        <v>152</v>
      </c>
      <c r="AU4208" s="170" t="s">
        <v>157</v>
      </c>
      <c r="AY4208" s="18" t="s">
        <v>150</v>
      </c>
      <c r="BE4208" s="171">
        <f t="shared" si="384"/>
        <v>0</v>
      </c>
      <c r="BF4208" s="171">
        <f t="shared" si="385"/>
        <v>0</v>
      </c>
      <c r="BG4208" s="171">
        <f t="shared" si="386"/>
        <v>0</v>
      </c>
      <c r="BH4208" s="171">
        <f t="shared" si="387"/>
        <v>0</v>
      </c>
      <c r="BI4208" s="171">
        <f t="shared" si="388"/>
        <v>0</v>
      </c>
      <c r="BJ4208" s="18" t="s">
        <v>157</v>
      </c>
      <c r="BK4208" s="172">
        <f t="shared" si="389"/>
        <v>0</v>
      </c>
      <c r="BL4208" s="18" t="s">
        <v>156</v>
      </c>
      <c r="BM4208" s="170" t="s">
        <v>5643</v>
      </c>
    </row>
    <row r="4209" spans="1:65" s="2" customFormat="1" ht="16.5" customHeight="1">
      <c r="A4209" s="33"/>
      <c r="B4209" s="158"/>
      <c r="C4209" s="159" t="s">
        <v>5644</v>
      </c>
      <c r="D4209" s="159" t="s">
        <v>152</v>
      </c>
      <c r="E4209" s="160" t="s">
        <v>5645</v>
      </c>
      <c r="F4209" s="161" t="s">
        <v>5646</v>
      </c>
      <c r="G4209" s="162" t="s">
        <v>459</v>
      </c>
      <c r="H4209" s="163">
        <v>60</v>
      </c>
      <c r="I4209" s="164"/>
      <c r="J4209" s="163">
        <f t="shared" si="380"/>
        <v>0</v>
      </c>
      <c r="K4209" s="165"/>
      <c r="L4209" s="34"/>
      <c r="M4209" s="166" t="s">
        <v>1</v>
      </c>
      <c r="N4209" s="167" t="s">
        <v>42</v>
      </c>
      <c r="O4209" s="59"/>
      <c r="P4209" s="168">
        <f t="shared" si="381"/>
        <v>0</v>
      </c>
      <c r="Q4209" s="168">
        <v>0</v>
      </c>
      <c r="R4209" s="168">
        <f t="shared" si="382"/>
        <v>0</v>
      </c>
      <c r="S4209" s="168">
        <v>0</v>
      </c>
      <c r="T4209" s="169">
        <f t="shared" si="383"/>
        <v>0</v>
      </c>
      <c r="U4209" s="33"/>
      <c r="V4209" s="33"/>
      <c r="W4209" s="33"/>
      <c r="X4209" s="33"/>
      <c r="Y4209" s="33"/>
      <c r="Z4209" s="33"/>
      <c r="AA4209" s="33"/>
      <c r="AB4209" s="33"/>
      <c r="AC4209" s="33"/>
      <c r="AD4209" s="33"/>
      <c r="AE4209" s="33"/>
      <c r="AR4209" s="170" t="s">
        <v>156</v>
      </c>
      <c r="AT4209" s="170" t="s">
        <v>152</v>
      </c>
      <c r="AU4209" s="170" t="s">
        <v>157</v>
      </c>
      <c r="AY4209" s="18" t="s">
        <v>150</v>
      </c>
      <c r="BE4209" s="171">
        <f t="shared" si="384"/>
        <v>0</v>
      </c>
      <c r="BF4209" s="171">
        <f t="shared" si="385"/>
        <v>0</v>
      </c>
      <c r="BG4209" s="171">
        <f t="shared" si="386"/>
        <v>0</v>
      </c>
      <c r="BH4209" s="171">
        <f t="shared" si="387"/>
        <v>0</v>
      </c>
      <c r="BI4209" s="171">
        <f t="shared" si="388"/>
        <v>0</v>
      </c>
      <c r="BJ4209" s="18" t="s">
        <v>157</v>
      </c>
      <c r="BK4209" s="172">
        <f t="shared" si="389"/>
        <v>0</v>
      </c>
      <c r="BL4209" s="18" t="s">
        <v>156</v>
      </c>
      <c r="BM4209" s="170" t="s">
        <v>5647</v>
      </c>
    </row>
    <row r="4210" spans="1:65" s="2" customFormat="1" ht="16.5" customHeight="1">
      <c r="A4210" s="33"/>
      <c r="B4210" s="158"/>
      <c r="C4210" s="159" t="s">
        <v>5648</v>
      </c>
      <c r="D4210" s="159" t="s">
        <v>152</v>
      </c>
      <c r="E4210" s="160" t="s">
        <v>5649</v>
      </c>
      <c r="F4210" s="161" t="s">
        <v>5650</v>
      </c>
      <c r="G4210" s="162" t="s">
        <v>459</v>
      </c>
      <c r="H4210" s="163">
        <v>180</v>
      </c>
      <c r="I4210" s="164"/>
      <c r="J4210" s="163">
        <f t="shared" si="380"/>
        <v>0</v>
      </c>
      <c r="K4210" s="165"/>
      <c r="L4210" s="34"/>
      <c r="M4210" s="166" t="s">
        <v>1</v>
      </c>
      <c r="N4210" s="167" t="s">
        <v>42</v>
      </c>
      <c r="O4210" s="59"/>
      <c r="P4210" s="168">
        <f t="shared" si="381"/>
        <v>0</v>
      </c>
      <c r="Q4210" s="168">
        <v>0</v>
      </c>
      <c r="R4210" s="168">
        <f t="shared" si="382"/>
        <v>0</v>
      </c>
      <c r="S4210" s="168">
        <v>0</v>
      </c>
      <c r="T4210" s="169">
        <f t="shared" si="383"/>
        <v>0</v>
      </c>
      <c r="U4210" s="33"/>
      <c r="V4210" s="33"/>
      <c r="W4210" s="33"/>
      <c r="X4210" s="33"/>
      <c r="Y4210" s="33"/>
      <c r="Z4210" s="33"/>
      <c r="AA4210" s="33"/>
      <c r="AB4210" s="33"/>
      <c r="AC4210" s="33"/>
      <c r="AD4210" s="33"/>
      <c r="AE4210" s="33"/>
      <c r="AR4210" s="170" t="s">
        <v>156</v>
      </c>
      <c r="AT4210" s="170" t="s">
        <v>152</v>
      </c>
      <c r="AU4210" s="170" t="s">
        <v>157</v>
      </c>
      <c r="AY4210" s="18" t="s">
        <v>150</v>
      </c>
      <c r="BE4210" s="171">
        <f t="shared" si="384"/>
        <v>0</v>
      </c>
      <c r="BF4210" s="171">
        <f t="shared" si="385"/>
        <v>0</v>
      </c>
      <c r="BG4210" s="171">
        <f t="shared" si="386"/>
        <v>0</v>
      </c>
      <c r="BH4210" s="171">
        <f t="shared" si="387"/>
        <v>0</v>
      </c>
      <c r="BI4210" s="171">
        <f t="shared" si="388"/>
        <v>0</v>
      </c>
      <c r="BJ4210" s="18" t="s">
        <v>157</v>
      </c>
      <c r="BK4210" s="172">
        <f t="shared" si="389"/>
        <v>0</v>
      </c>
      <c r="BL4210" s="18" t="s">
        <v>156</v>
      </c>
      <c r="BM4210" s="170" t="s">
        <v>5651</v>
      </c>
    </row>
    <row r="4211" spans="1:65" s="2" customFormat="1" ht="16.5" customHeight="1">
      <c r="A4211" s="33"/>
      <c r="B4211" s="158"/>
      <c r="C4211" s="159" t="s">
        <v>5652</v>
      </c>
      <c r="D4211" s="159" t="s">
        <v>152</v>
      </c>
      <c r="E4211" s="160" t="s">
        <v>5653</v>
      </c>
      <c r="F4211" s="161" t="s">
        <v>5654</v>
      </c>
      <c r="G4211" s="162" t="s">
        <v>350</v>
      </c>
      <c r="H4211" s="163">
        <v>32</v>
      </c>
      <c r="I4211" s="164"/>
      <c r="J4211" s="163">
        <f t="shared" si="380"/>
        <v>0</v>
      </c>
      <c r="K4211" s="165"/>
      <c r="L4211" s="34"/>
      <c r="M4211" s="166" t="s">
        <v>1</v>
      </c>
      <c r="N4211" s="167" t="s">
        <v>42</v>
      </c>
      <c r="O4211" s="59"/>
      <c r="P4211" s="168">
        <f t="shared" si="381"/>
        <v>0</v>
      </c>
      <c r="Q4211" s="168">
        <v>0</v>
      </c>
      <c r="R4211" s="168">
        <f t="shared" si="382"/>
        <v>0</v>
      </c>
      <c r="S4211" s="168">
        <v>0</v>
      </c>
      <c r="T4211" s="169">
        <f t="shared" si="383"/>
        <v>0</v>
      </c>
      <c r="U4211" s="33"/>
      <c r="V4211" s="33"/>
      <c r="W4211" s="33"/>
      <c r="X4211" s="33"/>
      <c r="Y4211" s="33"/>
      <c r="Z4211" s="33"/>
      <c r="AA4211" s="33"/>
      <c r="AB4211" s="33"/>
      <c r="AC4211" s="33"/>
      <c r="AD4211" s="33"/>
      <c r="AE4211" s="33"/>
      <c r="AR4211" s="170" t="s">
        <v>156</v>
      </c>
      <c r="AT4211" s="170" t="s">
        <v>152</v>
      </c>
      <c r="AU4211" s="170" t="s">
        <v>157</v>
      </c>
      <c r="AY4211" s="18" t="s">
        <v>150</v>
      </c>
      <c r="BE4211" s="171">
        <f t="shared" si="384"/>
        <v>0</v>
      </c>
      <c r="BF4211" s="171">
        <f t="shared" si="385"/>
        <v>0</v>
      </c>
      <c r="BG4211" s="171">
        <f t="shared" si="386"/>
        <v>0</v>
      </c>
      <c r="BH4211" s="171">
        <f t="shared" si="387"/>
        <v>0</v>
      </c>
      <c r="BI4211" s="171">
        <f t="shared" si="388"/>
        <v>0</v>
      </c>
      <c r="BJ4211" s="18" t="s">
        <v>157</v>
      </c>
      <c r="BK4211" s="172">
        <f t="shared" si="389"/>
        <v>0</v>
      </c>
      <c r="BL4211" s="18" t="s">
        <v>156</v>
      </c>
      <c r="BM4211" s="170" t="s">
        <v>5655</v>
      </c>
    </row>
    <row r="4212" spans="1:65" s="2" customFormat="1" ht="16.5" customHeight="1">
      <c r="A4212" s="33"/>
      <c r="B4212" s="158"/>
      <c r="C4212" s="159" t="s">
        <v>5656</v>
      </c>
      <c r="D4212" s="159" t="s">
        <v>152</v>
      </c>
      <c r="E4212" s="160" t="s">
        <v>5657</v>
      </c>
      <c r="F4212" s="161" t="s">
        <v>5658</v>
      </c>
      <c r="G4212" s="162" t="s">
        <v>1757</v>
      </c>
      <c r="H4212" s="164"/>
      <c r="I4212" s="164"/>
      <c r="J4212" s="163">
        <f t="shared" si="380"/>
        <v>0</v>
      </c>
      <c r="K4212" s="165"/>
      <c r="L4212" s="34"/>
      <c r="M4212" s="166" t="s">
        <v>1</v>
      </c>
      <c r="N4212" s="167" t="s">
        <v>42</v>
      </c>
      <c r="O4212" s="59"/>
      <c r="P4212" s="168">
        <f t="shared" si="381"/>
        <v>0</v>
      </c>
      <c r="Q4212" s="168">
        <v>0</v>
      </c>
      <c r="R4212" s="168">
        <f t="shared" si="382"/>
        <v>0</v>
      </c>
      <c r="S4212" s="168">
        <v>0</v>
      </c>
      <c r="T4212" s="169">
        <f t="shared" si="383"/>
        <v>0</v>
      </c>
      <c r="U4212" s="33"/>
      <c r="V4212" s="33"/>
      <c r="W4212" s="33"/>
      <c r="X4212" s="33"/>
      <c r="Y4212" s="33"/>
      <c r="Z4212" s="33"/>
      <c r="AA4212" s="33"/>
      <c r="AB4212" s="33"/>
      <c r="AC4212" s="33"/>
      <c r="AD4212" s="33"/>
      <c r="AE4212" s="33"/>
      <c r="AR4212" s="170" t="s">
        <v>156</v>
      </c>
      <c r="AT4212" s="170" t="s">
        <v>152</v>
      </c>
      <c r="AU4212" s="170" t="s">
        <v>157</v>
      </c>
      <c r="AY4212" s="18" t="s">
        <v>150</v>
      </c>
      <c r="BE4212" s="171">
        <f t="shared" si="384"/>
        <v>0</v>
      </c>
      <c r="BF4212" s="171">
        <f t="shared" si="385"/>
        <v>0</v>
      </c>
      <c r="BG4212" s="171">
        <f t="shared" si="386"/>
        <v>0</v>
      </c>
      <c r="BH4212" s="171">
        <f t="shared" si="387"/>
        <v>0</v>
      </c>
      <c r="BI4212" s="171">
        <f t="shared" si="388"/>
        <v>0</v>
      </c>
      <c r="BJ4212" s="18" t="s">
        <v>157</v>
      </c>
      <c r="BK4212" s="172">
        <f t="shared" si="389"/>
        <v>0</v>
      </c>
      <c r="BL4212" s="18" t="s">
        <v>156</v>
      </c>
      <c r="BM4212" s="170" t="s">
        <v>5659</v>
      </c>
    </row>
    <row r="4213" spans="1:65" s="2" customFormat="1" ht="16.5" customHeight="1">
      <c r="A4213" s="33"/>
      <c r="B4213" s="158"/>
      <c r="C4213" s="159" t="s">
        <v>5660</v>
      </c>
      <c r="D4213" s="159" t="s">
        <v>152</v>
      </c>
      <c r="E4213" s="160" t="s">
        <v>5661</v>
      </c>
      <c r="F4213" s="161" t="s">
        <v>4737</v>
      </c>
      <c r="G4213" s="162" t="s">
        <v>5662</v>
      </c>
      <c r="H4213" s="163">
        <v>60</v>
      </c>
      <c r="I4213" s="164"/>
      <c r="J4213" s="163">
        <f t="shared" si="380"/>
        <v>0</v>
      </c>
      <c r="K4213" s="165"/>
      <c r="L4213" s="34"/>
      <c r="M4213" s="166" t="s">
        <v>1</v>
      </c>
      <c r="N4213" s="167" t="s">
        <v>42</v>
      </c>
      <c r="O4213" s="59"/>
      <c r="P4213" s="168">
        <f t="shared" si="381"/>
        <v>0</v>
      </c>
      <c r="Q4213" s="168">
        <v>0</v>
      </c>
      <c r="R4213" s="168">
        <f t="shared" si="382"/>
        <v>0</v>
      </c>
      <c r="S4213" s="168">
        <v>0</v>
      </c>
      <c r="T4213" s="169">
        <f t="shared" si="383"/>
        <v>0</v>
      </c>
      <c r="U4213" s="33"/>
      <c r="V4213" s="33"/>
      <c r="W4213" s="33"/>
      <c r="X4213" s="33"/>
      <c r="Y4213" s="33"/>
      <c r="Z4213" s="33"/>
      <c r="AA4213" s="33"/>
      <c r="AB4213" s="33"/>
      <c r="AC4213" s="33"/>
      <c r="AD4213" s="33"/>
      <c r="AE4213" s="33"/>
      <c r="AR4213" s="170" t="s">
        <v>156</v>
      </c>
      <c r="AT4213" s="170" t="s">
        <v>152</v>
      </c>
      <c r="AU4213" s="170" t="s">
        <v>157</v>
      </c>
      <c r="AY4213" s="18" t="s">
        <v>150</v>
      </c>
      <c r="BE4213" s="171">
        <f t="shared" si="384"/>
        <v>0</v>
      </c>
      <c r="BF4213" s="171">
        <f t="shared" si="385"/>
        <v>0</v>
      </c>
      <c r="BG4213" s="171">
        <f t="shared" si="386"/>
        <v>0</v>
      </c>
      <c r="BH4213" s="171">
        <f t="shared" si="387"/>
        <v>0</v>
      </c>
      <c r="BI4213" s="171">
        <f t="shared" si="388"/>
        <v>0</v>
      </c>
      <c r="BJ4213" s="18" t="s">
        <v>157</v>
      </c>
      <c r="BK4213" s="172">
        <f t="shared" si="389"/>
        <v>0</v>
      </c>
      <c r="BL4213" s="18" t="s">
        <v>156</v>
      </c>
      <c r="BM4213" s="170" t="s">
        <v>5663</v>
      </c>
    </row>
    <row r="4214" spans="1:65" s="2" customFormat="1" ht="16.5" customHeight="1">
      <c r="A4214" s="33"/>
      <c r="B4214" s="158"/>
      <c r="C4214" s="159" t="s">
        <v>5664</v>
      </c>
      <c r="D4214" s="159" t="s">
        <v>152</v>
      </c>
      <c r="E4214" s="160" t="s">
        <v>5665</v>
      </c>
      <c r="F4214" s="161" t="s">
        <v>5666</v>
      </c>
      <c r="G4214" s="162" t="s">
        <v>459</v>
      </c>
      <c r="H4214" s="163">
        <v>10</v>
      </c>
      <c r="I4214" s="164"/>
      <c r="J4214" s="163">
        <f t="shared" si="380"/>
        <v>0</v>
      </c>
      <c r="K4214" s="165"/>
      <c r="L4214" s="34"/>
      <c r="M4214" s="166" t="s">
        <v>1</v>
      </c>
      <c r="N4214" s="167" t="s">
        <v>42</v>
      </c>
      <c r="O4214" s="59"/>
      <c r="P4214" s="168">
        <f t="shared" si="381"/>
        <v>0</v>
      </c>
      <c r="Q4214" s="168">
        <v>0</v>
      </c>
      <c r="R4214" s="168">
        <f t="shared" si="382"/>
        <v>0</v>
      </c>
      <c r="S4214" s="168">
        <v>0</v>
      </c>
      <c r="T4214" s="169">
        <f t="shared" si="383"/>
        <v>0</v>
      </c>
      <c r="U4214" s="33"/>
      <c r="V4214" s="33"/>
      <c r="W4214" s="33"/>
      <c r="X4214" s="33"/>
      <c r="Y4214" s="33"/>
      <c r="Z4214" s="33"/>
      <c r="AA4214" s="33"/>
      <c r="AB4214" s="33"/>
      <c r="AC4214" s="33"/>
      <c r="AD4214" s="33"/>
      <c r="AE4214" s="33"/>
      <c r="AR4214" s="170" t="s">
        <v>156</v>
      </c>
      <c r="AT4214" s="170" t="s">
        <v>152</v>
      </c>
      <c r="AU4214" s="170" t="s">
        <v>157</v>
      </c>
      <c r="AY4214" s="18" t="s">
        <v>150</v>
      </c>
      <c r="BE4214" s="171">
        <f t="shared" si="384"/>
        <v>0</v>
      </c>
      <c r="BF4214" s="171">
        <f t="shared" si="385"/>
        <v>0</v>
      </c>
      <c r="BG4214" s="171">
        <f t="shared" si="386"/>
        <v>0</v>
      </c>
      <c r="BH4214" s="171">
        <f t="shared" si="387"/>
        <v>0</v>
      </c>
      <c r="BI4214" s="171">
        <f t="shared" si="388"/>
        <v>0</v>
      </c>
      <c r="BJ4214" s="18" t="s">
        <v>157</v>
      </c>
      <c r="BK4214" s="172">
        <f t="shared" si="389"/>
        <v>0</v>
      </c>
      <c r="BL4214" s="18" t="s">
        <v>156</v>
      </c>
      <c r="BM4214" s="170" t="s">
        <v>5667</v>
      </c>
    </row>
    <row r="4215" spans="1:65" s="2" customFormat="1" ht="16.5" customHeight="1">
      <c r="A4215" s="33"/>
      <c r="B4215" s="158"/>
      <c r="C4215" s="159" t="s">
        <v>5668</v>
      </c>
      <c r="D4215" s="159" t="s">
        <v>152</v>
      </c>
      <c r="E4215" s="160" t="s">
        <v>5669</v>
      </c>
      <c r="F4215" s="161" t="s">
        <v>5670</v>
      </c>
      <c r="G4215" s="162" t="s">
        <v>459</v>
      </c>
      <c r="H4215" s="163">
        <v>10</v>
      </c>
      <c r="I4215" s="164"/>
      <c r="J4215" s="163">
        <f t="shared" si="380"/>
        <v>0</v>
      </c>
      <c r="K4215" s="165"/>
      <c r="L4215" s="34"/>
      <c r="M4215" s="166" t="s">
        <v>1</v>
      </c>
      <c r="N4215" s="167" t="s">
        <v>42</v>
      </c>
      <c r="O4215" s="59"/>
      <c r="P4215" s="168">
        <f t="shared" si="381"/>
        <v>0</v>
      </c>
      <c r="Q4215" s="168">
        <v>0</v>
      </c>
      <c r="R4215" s="168">
        <f t="shared" si="382"/>
        <v>0</v>
      </c>
      <c r="S4215" s="168">
        <v>0</v>
      </c>
      <c r="T4215" s="169">
        <f t="shared" si="383"/>
        <v>0</v>
      </c>
      <c r="U4215" s="33"/>
      <c r="V4215" s="33"/>
      <c r="W4215" s="33"/>
      <c r="X4215" s="33"/>
      <c r="Y4215" s="33"/>
      <c r="Z4215" s="33"/>
      <c r="AA4215" s="33"/>
      <c r="AB4215" s="33"/>
      <c r="AC4215" s="33"/>
      <c r="AD4215" s="33"/>
      <c r="AE4215" s="33"/>
      <c r="AR4215" s="170" t="s">
        <v>156</v>
      </c>
      <c r="AT4215" s="170" t="s">
        <v>152</v>
      </c>
      <c r="AU4215" s="170" t="s">
        <v>157</v>
      </c>
      <c r="AY4215" s="18" t="s">
        <v>150</v>
      </c>
      <c r="BE4215" s="171">
        <f t="shared" si="384"/>
        <v>0</v>
      </c>
      <c r="BF4215" s="171">
        <f t="shared" si="385"/>
        <v>0</v>
      </c>
      <c r="BG4215" s="171">
        <f t="shared" si="386"/>
        <v>0</v>
      </c>
      <c r="BH4215" s="171">
        <f t="shared" si="387"/>
        <v>0</v>
      </c>
      <c r="BI4215" s="171">
        <f t="shared" si="388"/>
        <v>0</v>
      </c>
      <c r="BJ4215" s="18" t="s">
        <v>157</v>
      </c>
      <c r="BK4215" s="172">
        <f t="shared" si="389"/>
        <v>0</v>
      </c>
      <c r="BL4215" s="18" t="s">
        <v>156</v>
      </c>
      <c r="BM4215" s="170" t="s">
        <v>5671</v>
      </c>
    </row>
    <row r="4216" spans="1:65" s="2" customFormat="1" ht="16.5" customHeight="1">
      <c r="A4216" s="33"/>
      <c r="B4216" s="158"/>
      <c r="C4216" s="159" t="s">
        <v>5672</v>
      </c>
      <c r="D4216" s="159" t="s">
        <v>152</v>
      </c>
      <c r="E4216" s="160" t="s">
        <v>5673</v>
      </c>
      <c r="F4216" s="161" t="s">
        <v>4767</v>
      </c>
      <c r="G4216" s="162" t="s">
        <v>350</v>
      </c>
      <c r="H4216" s="163">
        <v>1</v>
      </c>
      <c r="I4216" s="164"/>
      <c r="J4216" s="163">
        <f t="shared" si="380"/>
        <v>0</v>
      </c>
      <c r="K4216" s="165"/>
      <c r="L4216" s="34"/>
      <c r="M4216" s="166" t="s">
        <v>1</v>
      </c>
      <c r="N4216" s="167" t="s">
        <v>42</v>
      </c>
      <c r="O4216" s="59"/>
      <c r="P4216" s="168">
        <f t="shared" si="381"/>
        <v>0</v>
      </c>
      <c r="Q4216" s="168">
        <v>0</v>
      </c>
      <c r="R4216" s="168">
        <f t="shared" si="382"/>
        <v>0</v>
      </c>
      <c r="S4216" s="168">
        <v>0</v>
      </c>
      <c r="T4216" s="169">
        <f t="shared" si="383"/>
        <v>0</v>
      </c>
      <c r="U4216" s="33"/>
      <c r="V4216" s="33"/>
      <c r="W4216" s="33"/>
      <c r="X4216" s="33"/>
      <c r="Y4216" s="33"/>
      <c r="Z4216" s="33"/>
      <c r="AA4216" s="33"/>
      <c r="AB4216" s="33"/>
      <c r="AC4216" s="33"/>
      <c r="AD4216" s="33"/>
      <c r="AE4216" s="33"/>
      <c r="AR4216" s="170" t="s">
        <v>156</v>
      </c>
      <c r="AT4216" s="170" t="s">
        <v>152</v>
      </c>
      <c r="AU4216" s="170" t="s">
        <v>157</v>
      </c>
      <c r="AY4216" s="18" t="s">
        <v>150</v>
      </c>
      <c r="BE4216" s="171">
        <f t="shared" si="384"/>
        <v>0</v>
      </c>
      <c r="BF4216" s="171">
        <f t="shared" si="385"/>
        <v>0</v>
      </c>
      <c r="BG4216" s="171">
        <f t="shared" si="386"/>
        <v>0</v>
      </c>
      <c r="BH4216" s="171">
        <f t="shared" si="387"/>
        <v>0</v>
      </c>
      <c r="BI4216" s="171">
        <f t="shared" si="388"/>
        <v>0</v>
      </c>
      <c r="BJ4216" s="18" t="s">
        <v>157</v>
      </c>
      <c r="BK4216" s="172">
        <f t="shared" si="389"/>
        <v>0</v>
      </c>
      <c r="BL4216" s="18" t="s">
        <v>156</v>
      </c>
      <c r="BM4216" s="170" t="s">
        <v>5674</v>
      </c>
    </row>
    <row r="4217" spans="1:65" s="2" customFormat="1" ht="16.5" customHeight="1">
      <c r="A4217" s="33"/>
      <c r="B4217" s="158"/>
      <c r="C4217" s="159" t="s">
        <v>5675</v>
      </c>
      <c r="D4217" s="159" t="s">
        <v>152</v>
      </c>
      <c r="E4217" s="160" t="s">
        <v>5676</v>
      </c>
      <c r="F4217" s="161" t="s">
        <v>5677</v>
      </c>
      <c r="G4217" s="162" t="s">
        <v>1609</v>
      </c>
      <c r="H4217" s="163">
        <v>1</v>
      </c>
      <c r="I4217" s="164"/>
      <c r="J4217" s="163">
        <f t="shared" si="380"/>
        <v>0</v>
      </c>
      <c r="K4217" s="165"/>
      <c r="L4217" s="34"/>
      <c r="M4217" s="166" t="s">
        <v>1</v>
      </c>
      <c r="N4217" s="167" t="s">
        <v>42</v>
      </c>
      <c r="O4217" s="59"/>
      <c r="P4217" s="168">
        <f t="shared" si="381"/>
        <v>0</v>
      </c>
      <c r="Q4217" s="168">
        <v>0</v>
      </c>
      <c r="R4217" s="168">
        <f t="shared" si="382"/>
        <v>0</v>
      </c>
      <c r="S4217" s="168">
        <v>0</v>
      </c>
      <c r="T4217" s="169">
        <f t="shared" si="383"/>
        <v>0</v>
      </c>
      <c r="U4217" s="33"/>
      <c r="V4217" s="33"/>
      <c r="W4217" s="33"/>
      <c r="X4217" s="33"/>
      <c r="Y4217" s="33"/>
      <c r="Z4217" s="33"/>
      <c r="AA4217" s="33"/>
      <c r="AB4217" s="33"/>
      <c r="AC4217" s="33"/>
      <c r="AD4217" s="33"/>
      <c r="AE4217" s="33"/>
      <c r="AR4217" s="170" t="s">
        <v>156</v>
      </c>
      <c r="AT4217" s="170" t="s">
        <v>152</v>
      </c>
      <c r="AU4217" s="170" t="s">
        <v>157</v>
      </c>
      <c r="AY4217" s="18" t="s">
        <v>150</v>
      </c>
      <c r="BE4217" s="171">
        <f t="shared" si="384"/>
        <v>0</v>
      </c>
      <c r="BF4217" s="171">
        <f t="shared" si="385"/>
        <v>0</v>
      </c>
      <c r="BG4217" s="171">
        <f t="shared" si="386"/>
        <v>0</v>
      </c>
      <c r="BH4217" s="171">
        <f t="shared" si="387"/>
        <v>0</v>
      </c>
      <c r="BI4217" s="171">
        <f t="shared" si="388"/>
        <v>0</v>
      </c>
      <c r="BJ4217" s="18" t="s">
        <v>157</v>
      </c>
      <c r="BK4217" s="172">
        <f t="shared" si="389"/>
        <v>0</v>
      </c>
      <c r="BL4217" s="18" t="s">
        <v>156</v>
      </c>
      <c r="BM4217" s="170" t="s">
        <v>5678</v>
      </c>
    </row>
    <row r="4218" spans="1:65" s="12" customFormat="1" ht="22.9" customHeight="1">
      <c r="B4218" s="145"/>
      <c r="D4218" s="146" t="s">
        <v>75</v>
      </c>
      <c r="E4218" s="156" t="s">
        <v>5679</v>
      </c>
      <c r="F4218" s="156" t="s">
        <v>5680</v>
      </c>
      <c r="I4218" s="148"/>
      <c r="J4218" s="157">
        <f>BK4218</f>
        <v>0</v>
      </c>
      <c r="L4218" s="145"/>
      <c r="M4218" s="150"/>
      <c r="N4218" s="151"/>
      <c r="O4218" s="151"/>
      <c r="P4218" s="152">
        <f>SUM(P4219:P4262)</f>
        <v>0</v>
      </c>
      <c r="Q4218" s="151"/>
      <c r="R4218" s="152">
        <f>SUM(R4219:R4262)</f>
        <v>0</v>
      </c>
      <c r="S4218" s="151"/>
      <c r="T4218" s="153">
        <f>SUM(T4219:T4262)</f>
        <v>0</v>
      </c>
      <c r="AR4218" s="146" t="s">
        <v>162</v>
      </c>
      <c r="AT4218" s="154" t="s">
        <v>75</v>
      </c>
      <c r="AU4218" s="154" t="s">
        <v>81</v>
      </c>
      <c r="AY4218" s="146" t="s">
        <v>150</v>
      </c>
      <c r="BK4218" s="155">
        <f>SUM(BK4219:BK4262)</f>
        <v>0</v>
      </c>
    </row>
    <row r="4219" spans="1:65" s="2" customFormat="1" ht="16.5" customHeight="1">
      <c r="A4219" s="33"/>
      <c r="B4219" s="158"/>
      <c r="C4219" s="205" t="s">
        <v>5681</v>
      </c>
      <c r="D4219" s="205" t="s">
        <v>368</v>
      </c>
      <c r="E4219" s="206" t="s">
        <v>5682</v>
      </c>
      <c r="F4219" s="207" t="s">
        <v>5683</v>
      </c>
      <c r="G4219" s="208" t="s">
        <v>350</v>
      </c>
      <c r="H4219" s="209">
        <v>1</v>
      </c>
      <c r="I4219" s="210"/>
      <c r="J4219" s="209">
        <f t="shared" ref="J4219:J4262" si="390">ROUND(I4219*H4219,3)</f>
        <v>0</v>
      </c>
      <c r="K4219" s="211"/>
      <c r="L4219" s="212"/>
      <c r="M4219" s="213" t="s">
        <v>1</v>
      </c>
      <c r="N4219" s="214" t="s">
        <v>42</v>
      </c>
      <c r="O4219" s="59"/>
      <c r="P4219" s="168">
        <f t="shared" ref="P4219:P4262" si="391">O4219*H4219</f>
        <v>0</v>
      </c>
      <c r="Q4219" s="168">
        <v>0</v>
      </c>
      <c r="R4219" s="168">
        <f t="shared" ref="R4219:R4262" si="392">Q4219*H4219</f>
        <v>0</v>
      </c>
      <c r="S4219" s="168">
        <v>0</v>
      </c>
      <c r="T4219" s="169">
        <f t="shared" ref="T4219:T4262" si="393">S4219*H4219</f>
        <v>0</v>
      </c>
      <c r="U4219" s="33"/>
      <c r="V4219" s="33"/>
      <c r="W4219" s="33"/>
      <c r="X4219" s="33"/>
      <c r="Y4219" s="33"/>
      <c r="Z4219" s="33"/>
      <c r="AA4219" s="33"/>
      <c r="AB4219" s="33"/>
      <c r="AC4219" s="33"/>
      <c r="AD4219" s="33"/>
      <c r="AE4219" s="33"/>
      <c r="AR4219" s="170" t="s">
        <v>189</v>
      </c>
      <c r="AT4219" s="170" t="s">
        <v>368</v>
      </c>
      <c r="AU4219" s="170" t="s">
        <v>157</v>
      </c>
      <c r="AY4219" s="18" t="s">
        <v>150</v>
      </c>
      <c r="BE4219" s="171">
        <f t="shared" ref="BE4219:BE4262" si="394">IF(N4219="základná",J4219,0)</f>
        <v>0</v>
      </c>
      <c r="BF4219" s="171">
        <f t="shared" ref="BF4219:BF4262" si="395">IF(N4219="znížená",J4219,0)</f>
        <v>0</v>
      </c>
      <c r="BG4219" s="171">
        <f t="shared" ref="BG4219:BG4262" si="396">IF(N4219="zákl. prenesená",J4219,0)</f>
        <v>0</v>
      </c>
      <c r="BH4219" s="171">
        <f t="shared" ref="BH4219:BH4262" si="397">IF(N4219="zníž. prenesená",J4219,0)</f>
        <v>0</v>
      </c>
      <c r="BI4219" s="171">
        <f t="shared" ref="BI4219:BI4262" si="398">IF(N4219="nulová",J4219,0)</f>
        <v>0</v>
      </c>
      <c r="BJ4219" s="18" t="s">
        <v>157</v>
      </c>
      <c r="BK4219" s="172">
        <f t="shared" ref="BK4219:BK4262" si="399">ROUND(I4219*H4219,3)</f>
        <v>0</v>
      </c>
      <c r="BL4219" s="18" t="s">
        <v>156</v>
      </c>
      <c r="BM4219" s="170" t="s">
        <v>5684</v>
      </c>
    </row>
    <row r="4220" spans="1:65" s="2" customFormat="1" ht="16.5" customHeight="1">
      <c r="A4220" s="33"/>
      <c r="B4220" s="158"/>
      <c r="C4220" s="205" t="s">
        <v>5685</v>
      </c>
      <c r="D4220" s="205" t="s">
        <v>368</v>
      </c>
      <c r="E4220" s="206" t="s">
        <v>5686</v>
      </c>
      <c r="F4220" s="207" t="s">
        <v>5687</v>
      </c>
      <c r="G4220" s="208" t="s">
        <v>350</v>
      </c>
      <c r="H4220" s="209">
        <v>5</v>
      </c>
      <c r="I4220" s="210"/>
      <c r="J4220" s="209">
        <f t="shared" si="390"/>
        <v>0</v>
      </c>
      <c r="K4220" s="211"/>
      <c r="L4220" s="212"/>
      <c r="M4220" s="213" t="s">
        <v>1</v>
      </c>
      <c r="N4220" s="214" t="s">
        <v>42</v>
      </c>
      <c r="O4220" s="59"/>
      <c r="P4220" s="168">
        <f t="shared" si="391"/>
        <v>0</v>
      </c>
      <c r="Q4220" s="168">
        <v>0</v>
      </c>
      <c r="R4220" s="168">
        <f t="shared" si="392"/>
        <v>0</v>
      </c>
      <c r="S4220" s="168">
        <v>0</v>
      </c>
      <c r="T4220" s="169">
        <f t="shared" si="393"/>
        <v>0</v>
      </c>
      <c r="U4220" s="33"/>
      <c r="V4220" s="33"/>
      <c r="W4220" s="33"/>
      <c r="X4220" s="33"/>
      <c r="Y4220" s="33"/>
      <c r="Z4220" s="33"/>
      <c r="AA4220" s="33"/>
      <c r="AB4220" s="33"/>
      <c r="AC4220" s="33"/>
      <c r="AD4220" s="33"/>
      <c r="AE4220" s="33"/>
      <c r="AR4220" s="170" t="s">
        <v>189</v>
      </c>
      <c r="AT4220" s="170" t="s">
        <v>368</v>
      </c>
      <c r="AU4220" s="170" t="s">
        <v>157</v>
      </c>
      <c r="AY4220" s="18" t="s">
        <v>150</v>
      </c>
      <c r="BE4220" s="171">
        <f t="shared" si="394"/>
        <v>0</v>
      </c>
      <c r="BF4220" s="171">
        <f t="shared" si="395"/>
        <v>0</v>
      </c>
      <c r="BG4220" s="171">
        <f t="shared" si="396"/>
        <v>0</v>
      </c>
      <c r="BH4220" s="171">
        <f t="shared" si="397"/>
        <v>0</v>
      </c>
      <c r="BI4220" s="171">
        <f t="shared" si="398"/>
        <v>0</v>
      </c>
      <c r="BJ4220" s="18" t="s">
        <v>157</v>
      </c>
      <c r="BK4220" s="172">
        <f t="shared" si="399"/>
        <v>0</v>
      </c>
      <c r="BL4220" s="18" t="s">
        <v>156</v>
      </c>
      <c r="BM4220" s="170" t="s">
        <v>5688</v>
      </c>
    </row>
    <row r="4221" spans="1:65" s="2" customFormat="1" ht="16.5" customHeight="1">
      <c r="A4221" s="33"/>
      <c r="B4221" s="158"/>
      <c r="C4221" s="205" t="s">
        <v>5689</v>
      </c>
      <c r="D4221" s="205" t="s">
        <v>368</v>
      </c>
      <c r="E4221" s="206" t="s">
        <v>5690</v>
      </c>
      <c r="F4221" s="207" t="s">
        <v>5691</v>
      </c>
      <c r="G4221" s="208" t="s">
        <v>350</v>
      </c>
      <c r="H4221" s="209">
        <v>1</v>
      </c>
      <c r="I4221" s="210"/>
      <c r="J4221" s="209">
        <f t="shared" si="390"/>
        <v>0</v>
      </c>
      <c r="K4221" s="211"/>
      <c r="L4221" s="212"/>
      <c r="M4221" s="213" t="s">
        <v>1</v>
      </c>
      <c r="N4221" s="214" t="s">
        <v>42</v>
      </c>
      <c r="O4221" s="59"/>
      <c r="P4221" s="168">
        <f t="shared" si="391"/>
        <v>0</v>
      </c>
      <c r="Q4221" s="168">
        <v>0</v>
      </c>
      <c r="R4221" s="168">
        <f t="shared" si="392"/>
        <v>0</v>
      </c>
      <c r="S4221" s="168">
        <v>0</v>
      </c>
      <c r="T4221" s="169">
        <f t="shared" si="393"/>
        <v>0</v>
      </c>
      <c r="U4221" s="33"/>
      <c r="V4221" s="33"/>
      <c r="W4221" s="33"/>
      <c r="X4221" s="33"/>
      <c r="Y4221" s="33"/>
      <c r="Z4221" s="33"/>
      <c r="AA4221" s="33"/>
      <c r="AB4221" s="33"/>
      <c r="AC4221" s="33"/>
      <c r="AD4221" s="33"/>
      <c r="AE4221" s="33"/>
      <c r="AR4221" s="170" t="s">
        <v>189</v>
      </c>
      <c r="AT4221" s="170" t="s">
        <v>368</v>
      </c>
      <c r="AU4221" s="170" t="s">
        <v>157</v>
      </c>
      <c r="AY4221" s="18" t="s">
        <v>150</v>
      </c>
      <c r="BE4221" s="171">
        <f t="shared" si="394"/>
        <v>0</v>
      </c>
      <c r="BF4221" s="171">
        <f t="shared" si="395"/>
        <v>0</v>
      </c>
      <c r="BG4221" s="171">
        <f t="shared" si="396"/>
        <v>0</v>
      </c>
      <c r="BH4221" s="171">
        <f t="shared" si="397"/>
        <v>0</v>
      </c>
      <c r="BI4221" s="171">
        <f t="shared" si="398"/>
        <v>0</v>
      </c>
      <c r="BJ4221" s="18" t="s">
        <v>157</v>
      </c>
      <c r="BK4221" s="172">
        <f t="shared" si="399"/>
        <v>0</v>
      </c>
      <c r="BL4221" s="18" t="s">
        <v>156</v>
      </c>
      <c r="BM4221" s="170" t="s">
        <v>5692</v>
      </c>
    </row>
    <row r="4222" spans="1:65" s="2" customFormat="1" ht="16.5" customHeight="1">
      <c r="A4222" s="33"/>
      <c r="B4222" s="158"/>
      <c r="C4222" s="205" t="s">
        <v>5693</v>
      </c>
      <c r="D4222" s="205" t="s">
        <v>368</v>
      </c>
      <c r="E4222" s="206" t="s">
        <v>5694</v>
      </c>
      <c r="F4222" s="207" t="s">
        <v>5695</v>
      </c>
      <c r="G4222" s="208" t="s">
        <v>350</v>
      </c>
      <c r="H4222" s="209">
        <v>6</v>
      </c>
      <c r="I4222" s="210"/>
      <c r="J4222" s="209">
        <f t="shared" si="390"/>
        <v>0</v>
      </c>
      <c r="K4222" s="211"/>
      <c r="L4222" s="212"/>
      <c r="M4222" s="213" t="s">
        <v>1</v>
      </c>
      <c r="N4222" s="214" t="s">
        <v>42</v>
      </c>
      <c r="O4222" s="59"/>
      <c r="P4222" s="168">
        <f t="shared" si="391"/>
        <v>0</v>
      </c>
      <c r="Q4222" s="168">
        <v>0</v>
      </c>
      <c r="R4222" s="168">
        <f t="shared" si="392"/>
        <v>0</v>
      </c>
      <c r="S4222" s="168">
        <v>0</v>
      </c>
      <c r="T4222" s="169">
        <f t="shared" si="393"/>
        <v>0</v>
      </c>
      <c r="U4222" s="33"/>
      <c r="V4222" s="33"/>
      <c r="W4222" s="33"/>
      <c r="X4222" s="33"/>
      <c r="Y4222" s="33"/>
      <c r="Z4222" s="33"/>
      <c r="AA4222" s="33"/>
      <c r="AB4222" s="33"/>
      <c r="AC4222" s="33"/>
      <c r="AD4222" s="33"/>
      <c r="AE4222" s="33"/>
      <c r="AR4222" s="170" t="s">
        <v>189</v>
      </c>
      <c r="AT4222" s="170" t="s">
        <v>368</v>
      </c>
      <c r="AU4222" s="170" t="s">
        <v>157</v>
      </c>
      <c r="AY4222" s="18" t="s">
        <v>150</v>
      </c>
      <c r="BE4222" s="171">
        <f t="shared" si="394"/>
        <v>0</v>
      </c>
      <c r="BF4222" s="171">
        <f t="shared" si="395"/>
        <v>0</v>
      </c>
      <c r="BG4222" s="171">
        <f t="shared" si="396"/>
        <v>0</v>
      </c>
      <c r="BH4222" s="171">
        <f t="shared" si="397"/>
        <v>0</v>
      </c>
      <c r="BI4222" s="171">
        <f t="shared" si="398"/>
        <v>0</v>
      </c>
      <c r="BJ4222" s="18" t="s">
        <v>157</v>
      </c>
      <c r="BK4222" s="172">
        <f t="shared" si="399"/>
        <v>0</v>
      </c>
      <c r="BL4222" s="18" t="s">
        <v>156</v>
      </c>
      <c r="BM4222" s="170" t="s">
        <v>5696</v>
      </c>
    </row>
    <row r="4223" spans="1:65" s="2" customFormat="1" ht="16.5" customHeight="1">
      <c r="A4223" s="33"/>
      <c r="B4223" s="158"/>
      <c r="C4223" s="205" t="s">
        <v>5697</v>
      </c>
      <c r="D4223" s="205" t="s">
        <v>368</v>
      </c>
      <c r="E4223" s="206" t="s">
        <v>5698</v>
      </c>
      <c r="F4223" s="207" t="s">
        <v>5699</v>
      </c>
      <c r="G4223" s="208" t="s">
        <v>350</v>
      </c>
      <c r="H4223" s="209">
        <v>6</v>
      </c>
      <c r="I4223" s="210"/>
      <c r="J4223" s="209">
        <f t="shared" si="390"/>
        <v>0</v>
      </c>
      <c r="K4223" s="211"/>
      <c r="L4223" s="212"/>
      <c r="M4223" s="213" t="s">
        <v>1</v>
      </c>
      <c r="N4223" s="214" t="s">
        <v>42</v>
      </c>
      <c r="O4223" s="59"/>
      <c r="P4223" s="168">
        <f t="shared" si="391"/>
        <v>0</v>
      </c>
      <c r="Q4223" s="168">
        <v>0</v>
      </c>
      <c r="R4223" s="168">
        <f t="shared" si="392"/>
        <v>0</v>
      </c>
      <c r="S4223" s="168">
        <v>0</v>
      </c>
      <c r="T4223" s="169">
        <f t="shared" si="393"/>
        <v>0</v>
      </c>
      <c r="U4223" s="33"/>
      <c r="V4223" s="33"/>
      <c r="W4223" s="33"/>
      <c r="X4223" s="33"/>
      <c r="Y4223" s="33"/>
      <c r="Z4223" s="33"/>
      <c r="AA4223" s="33"/>
      <c r="AB4223" s="33"/>
      <c r="AC4223" s="33"/>
      <c r="AD4223" s="33"/>
      <c r="AE4223" s="33"/>
      <c r="AR4223" s="170" t="s">
        <v>189</v>
      </c>
      <c r="AT4223" s="170" t="s">
        <v>368</v>
      </c>
      <c r="AU4223" s="170" t="s">
        <v>157</v>
      </c>
      <c r="AY4223" s="18" t="s">
        <v>150</v>
      </c>
      <c r="BE4223" s="171">
        <f t="shared" si="394"/>
        <v>0</v>
      </c>
      <c r="BF4223" s="171">
        <f t="shared" si="395"/>
        <v>0</v>
      </c>
      <c r="BG4223" s="171">
        <f t="shared" si="396"/>
        <v>0</v>
      </c>
      <c r="BH4223" s="171">
        <f t="shared" si="397"/>
        <v>0</v>
      </c>
      <c r="BI4223" s="171">
        <f t="shared" si="398"/>
        <v>0</v>
      </c>
      <c r="BJ4223" s="18" t="s">
        <v>157</v>
      </c>
      <c r="BK4223" s="172">
        <f t="shared" si="399"/>
        <v>0</v>
      </c>
      <c r="BL4223" s="18" t="s">
        <v>156</v>
      </c>
      <c r="BM4223" s="170" t="s">
        <v>5700</v>
      </c>
    </row>
    <row r="4224" spans="1:65" s="2" customFormat="1" ht="16.5" customHeight="1">
      <c r="A4224" s="33"/>
      <c r="B4224" s="158"/>
      <c r="C4224" s="205" t="s">
        <v>5701</v>
      </c>
      <c r="D4224" s="205" t="s">
        <v>368</v>
      </c>
      <c r="E4224" s="206" t="s">
        <v>5702</v>
      </c>
      <c r="F4224" s="207" t="s">
        <v>5703</v>
      </c>
      <c r="G4224" s="208" t="s">
        <v>350</v>
      </c>
      <c r="H4224" s="209">
        <v>6</v>
      </c>
      <c r="I4224" s="210"/>
      <c r="J4224" s="209">
        <f t="shared" si="390"/>
        <v>0</v>
      </c>
      <c r="K4224" s="211"/>
      <c r="L4224" s="212"/>
      <c r="M4224" s="213" t="s">
        <v>1</v>
      </c>
      <c r="N4224" s="214" t="s">
        <v>42</v>
      </c>
      <c r="O4224" s="59"/>
      <c r="P4224" s="168">
        <f t="shared" si="391"/>
        <v>0</v>
      </c>
      <c r="Q4224" s="168">
        <v>0</v>
      </c>
      <c r="R4224" s="168">
        <f t="shared" si="392"/>
        <v>0</v>
      </c>
      <c r="S4224" s="168">
        <v>0</v>
      </c>
      <c r="T4224" s="169">
        <f t="shared" si="393"/>
        <v>0</v>
      </c>
      <c r="U4224" s="33"/>
      <c r="V4224" s="33"/>
      <c r="W4224" s="33"/>
      <c r="X4224" s="33"/>
      <c r="Y4224" s="33"/>
      <c r="Z4224" s="33"/>
      <c r="AA4224" s="33"/>
      <c r="AB4224" s="33"/>
      <c r="AC4224" s="33"/>
      <c r="AD4224" s="33"/>
      <c r="AE4224" s="33"/>
      <c r="AR4224" s="170" t="s">
        <v>189</v>
      </c>
      <c r="AT4224" s="170" t="s">
        <v>368</v>
      </c>
      <c r="AU4224" s="170" t="s">
        <v>157</v>
      </c>
      <c r="AY4224" s="18" t="s">
        <v>150</v>
      </c>
      <c r="BE4224" s="171">
        <f t="shared" si="394"/>
        <v>0</v>
      </c>
      <c r="BF4224" s="171">
        <f t="shared" si="395"/>
        <v>0</v>
      </c>
      <c r="BG4224" s="171">
        <f t="shared" si="396"/>
        <v>0</v>
      </c>
      <c r="BH4224" s="171">
        <f t="shared" si="397"/>
        <v>0</v>
      </c>
      <c r="BI4224" s="171">
        <f t="shared" si="398"/>
        <v>0</v>
      </c>
      <c r="BJ4224" s="18" t="s">
        <v>157</v>
      </c>
      <c r="BK4224" s="172">
        <f t="shared" si="399"/>
        <v>0</v>
      </c>
      <c r="BL4224" s="18" t="s">
        <v>156</v>
      </c>
      <c r="BM4224" s="170" t="s">
        <v>5704</v>
      </c>
    </row>
    <row r="4225" spans="1:65" s="2" customFormat="1" ht="16.5" customHeight="1">
      <c r="A4225" s="33"/>
      <c r="B4225" s="158"/>
      <c r="C4225" s="205" t="s">
        <v>5705</v>
      </c>
      <c r="D4225" s="205" t="s">
        <v>368</v>
      </c>
      <c r="E4225" s="206" t="s">
        <v>5706</v>
      </c>
      <c r="F4225" s="207" t="s">
        <v>5707</v>
      </c>
      <c r="G4225" s="208" t="s">
        <v>350</v>
      </c>
      <c r="H4225" s="209">
        <v>24</v>
      </c>
      <c r="I4225" s="210"/>
      <c r="J4225" s="209">
        <f t="shared" si="390"/>
        <v>0</v>
      </c>
      <c r="K4225" s="211"/>
      <c r="L4225" s="212"/>
      <c r="M4225" s="213" t="s">
        <v>1</v>
      </c>
      <c r="N4225" s="214" t="s">
        <v>42</v>
      </c>
      <c r="O4225" s="59"/>
      <c r="P4225" s="168">
        <f t="shared" si="391"/>
        <v>0</v>
      </c>
      <c r="Q4225" s="168">
        <v>0</v>
      </c>
      <c r="R4225" s="168">
        <f t="shared" si="392"/>
        <v>0</v>
      </c>
      <c r="S4225" s="168">
        <v>0</v>
      </c>
      <c r="T4225" s="169">
        <f t="shared" si="393"/>
        <v>0</v>
      </c>
      <c r="U4225" s="33"/>
      <c r="V4225" s="33"/>
      <c r="W4225" s="33"/>
      <c r="X4225" s="33"/>
      <c r="Y4225" s="33"/>
      <c r="Z4225" s="33"/>
      <c r="AA4225" s="33"/>
      <c r="AB4225" s="33"/>
      <c r="AC4225" s="33"/>
      <c r="AD4225" s="33"/>
      <c r="AE4225" s="33"/>
      <c r="AR4225" s="170" t="s">
        <v>189</v>
      </c>
      <c r="AT4225" s="170" t="s">
        <v>368</v>
      </c>
      <c r="AU4225" s="170" t="s">
        <v>157</v>
      </c>
      <c r="AY4225" s="18" t="s">
        <v>150</v>
      </c>
      <c r="BE4225" s="171">
        <f t="shared" si="394"/>
        <v>0</v>
      </c>
      <c r="BF4225" s="171">
        <f t="shared" si="395"/>
        <v>0</v>
      </c>
      <c r="BG4225" s="171">
        <f t="shared" si="396"/>
        <v>0</v>
      </c>
      <c r="BH4225" s="171">
        <f t="shared" si="397"/>
        <v>0</v>
      </c>
      <c r="BI4225" s="171">
        <f t="shared" si="398"/>
        <v>0</v>
      </c>
      <c r="BJ4225" s="18" t="s">
        <v>157</v>
      </c>
      <c r="BK4225" s="172">
        <f t="shared" si="399"/>
        <v>0</v>
      </c>
      <c r="BL4225" s="18" t="s">
        <v>156</v>
      </c>
      <c r="BM4225" s="170" t="s">
        <v>5708</v>
      </c>
    </row>
    <row r="4226" spans="1:65" s="2" customFormat="1" ht="16.5" customHeight="1">
      <c r="A4226" s="33"/>
      <c r="B4226" s="158"/>
      <c r="C4226" s="205" t="s">
        <v>5709</v>
      </c>
      <c r="D4226" s="205" t="s">
        <v>368</v>
      </c>
      <c r="E4226" s="206" t="s">
        <v>5710</v>
      </c>
      <c r="F4226" s="207" t="s">
        <v>5711</v>
      </c>
      <c r="G4226" s="208" t="s">
        <v>350</v>
      </c>
      <c r="H4226" s="209">
        <v>48</v>
      </c>
      <c r="I4226" s="210"/>
      <c r="J4226" s="209">
        <f t="shared" si="390"/>
        <v>0</v>
      </c>
      <c r="K4226" s="211"/>
      <c r="L4226" s="212"/>
      <c r="M4226" s="213" t="s">
        <v>1</v>
      </c>
      <c r="N4226" s="214" t="s">
        <v>42</v>
      </c>
      <c r="O4226" s="59"/>
      <c r="P4226" s="168">
        <f t="shared" si="391"/>
        <v>0</v>
      </c>
      <c r="Q4226" s="168">
        <v>0</v>
      </c>
      <c r="R4226" s="168">
        <f t="shared" si="392"/>
        <v>0</v>
      </c>
      <c r="S4226" s="168">
        <v>0</v>
      </c>
      <c r="T4226" s="169">
        <f t="shared" si="393"/>
        <v>0</v>
      </c>
      <c r="U4226" s="33"/>
      <c r="V4226" s="33"/>
      <c r="W4226" s="33"/>
      <c r="X4226" s="33"/>
      <c r="Y4226" s="33"/>
      <c r="Z4226" s="33"/>
      <c r="AA4226" s="33"/>
      <c r="AB4226" s="33"/>
      <c r="AC4226" s="33"/>
      <c r="AD4226" s="33"/>
      <c r="AE4226" s="33"/>
      <c r="AR4226" s="170" t="s">
        <v>189</v>
      </c>
      <c r="AT4226" s="170" t="s">
        <v>368</v>
      </c>
      <c r="AU4226" s="170" t="s">
        <v>157</v>
      </c>
      <c r="AY4226" s="18" t="s">
        <v>150</v>
      </c>
      <c r="BE4226" s="171">
        <f t="shared" si="394"/>
        <v>0</v>
      </c>
      <c r="BF4226" s="171">
        <f t="shared" si="395"/>
        <v>0</v>
      </c>
      <c r="BG4226" s="171">
        <f t="shared" si="396"/>
        <v>0</v>
      </c>
      <c r="BH4226" s="171">
        <f t="shared" si="397"/>
        <v>0</v>
      </c>
      <c r="BI4226" s="171">
        <f t="shared" si="398"/>
        <v>0</v>
      </c>
      <c r="BJ4226" s="18" t="s">
        <v>157</v>
      </c>
      <c r="BK4226" s="172">
        <f t="shared" si="399"/>
        <v>0</v>
      </c>
      <c r="BL4226" s="18" t="s">
        <v>156</v>
      </c>
      <c r="BM4226" s="170" t="s">
        <v>5712</v>
      </c>
    </row>
    <row r="4227" spans="1:65" s="2" customFormat="1" ht="16.5" customHeight="1">
      <c r="A4227" s="33"/>
      <c r="B4227" s="158"/>
      <c r="C4227" s="205" t="s">
        <v>5713</v>
      </c>
      <c r="D4227" s="205" t="s">
        <v>368</v>
      </c>
      <c r="E4227" s="206" t="s">
        <v>5714</v>
      </c>
      <c r="F4227" s="207" t="s">
        <v>5715</v>
      </c>
      <c r="G4227" s="208" t="s">
        <v>5716</v>
      </c>
      <c r="H4227" s="209">
        <v>18</v>
      </c>
      <c r="I4227" s="210"/>
      <c r="J4227" s="209">
        <f t="shared" si="390"/>
        <v>0</v>
      </c>
      <c r="K4227" s="211"/>
      <c r="L4227" s="212"/>
      <c r="M4227" s="213" t="s">
        <v>1</v>
      </c>
      <c r="N4227" s="214" t="s">
        <v>42</v>
      </c>
      <c r="O4227" s="59"/>
      <c r="P4227" s="168">
        <f t="shared" si="391"/>
        <v>0</v>
      </c>
      <c r="Q4227" s="168">
        <v>0</v>
      </c>
      <c r="R4227" s="168">
        <f t="shared" si="392"/>
        <v>0</v>
      </c>
      <c r="S4227" s="168">
        <v>0</v>
      </c>
      <c r="T4227" s="169">
        <f t="shared" si="393"/>
        <v>0</v>
      </c>
      <c r="U4227" s="33"/>
      <c r="V4227" s="33"/>
      <c r="W4227" s="33"/>
      <c r="X4227" s="33"/>
      <c r="Y4227" s="33"/>
      <c r="Z4227" s="33"/>
      <c r="AA4227" s="33"/>
      <c r="AB4227" s="33"/>
      <c r="AC4227" s="33"/>
      <c r="AD4227" s="33"/>
      <c r="AE4227" s="33"/>
      <c r="AR4227" s="170" t="s">
        <v>189</v>
      </c>
      <c r="AT4227" s="170" t="s">
        <v>368</v>
      </c>
      <c r="AU4227" s="170" t="s">
        <v>157</v>
      </c>
      <c r="AY4227" s="18" t="s">
        <v>150</v>
      </c>
      <c r="BE4227" s="171">
        <f t="shared" si="394"/>
        <v>0</v>
      </c>
      <c r="BF4227" s="171">
        <f t="shared" si="395"/>
        <v>0</v>
      </c>
      <c r="BG4227" s="171">
        <f t="shared" si="396"/>
        <v>0</v>
      </c>
      <c r="BH4227" s="171">
        <f t="shared" si="397"/>
        <v>0</v>
      </c>
      <c r="BI4227" s="171">
        <f t="shared" si="398"/>
        <v>0</v>
      </c>
      <c r="BJ4227" s="18" t="s">
        <v>157</v>
      </c>
      <c r="BK4227" s="172">
        <f t="shared" si="399"/>
        <v>0</v>
      </c>
      <c r="BL4227" s="18" t="s">
        <v>156</v>
      </c>
      <c r="BM4227" s="170" t="s">
        <v>5717</v>
      </c>
    </row>
    <row r="4228" spans="1:65" s="2" customFormat="1" ht="16.5" customHeight="1">
      <c r="A4228" s="33"/>
      <c r="B4228" s="158"/>
      <c r="C4228" s="205" t="s">
        <v>5718</v>
      </c>
      <c r="D4228" s="205" t="s">
        <v>368</v>
      </c>
      <c r="E4228" s="206" t="s">
        <v>5719</v>
      </c>
      <c r="F4228" s="207" t="s">
        <v>5720</v>
      </c>
      <c r="G4228" s="208" t="s">
        <v>350</v>
      </c>
      <c r="H4228" s="209">
        <v>18</v>
      </c>
      <c r="I4228" s="210"/>
      <c r="J4228" s="209">
        <f t="shared" si="390"/>
        <v>0</v>
      </c>
      <c r="K4228" s="211"/>
      <c r="L4228" s="212"/>
      <c r="M4228" s="213" t="s">
        <v>1</v>
      </c>
      <c r="N4228" s="214" t="s">
        <v>42</v>
      </c>
      <c r="O4228" s="59"/>
      <c r="P4228" s="168">
        <f t="shared" si="391"/>
        <v>0</v>
      </c>
      <c r="Q4228" s="168">
        <v>0</v>
      </c>
      <c r="R4228" s="168">
        <f t="shared" si="392"/>
        <v>0</v>
      </c>
      <c r="S4228" s="168">
        <v>0</v>
      </c>
      <c r="T4228" s="169">
        <f t="shared" si="393"/>
        <v>0</v>
      </c>
      <c r="U4228" s="33"/>
      <c r="V4228" s="33"/>
      <c r="W4228" s="33"/>
      <c r="X4228" s="33"/>
      <c r="Y4228" s="33"/>
      <c r="Z4228" s="33"/>
      <c r="AA4228" s="33"/>
      <c r="AB4228" s="33"/>
      <c r="AC4228" s="33"/>
      <c r="AD4228" s="33"/>
      <c r="AE4228" s="33"/>
      <c r="AR4228" s="170" t="s">
        <v>189</v>
      </c>
      <c r="AT4228" s="170" t="s">
        <v>368</v>
      </c>
      <c r="AU4228" s="170" t="s">
        <v>157</v>
      </c>
      <c r="AY4228" s="18" t="s">
        <v>150</v>
      </c>
      <c r="BE4228" s="171">
        <f t="shared" si="394"/>
        <v>0</v>
      </c>
      <c r="BF4228" s="171">
        <f t="shared" si="395"/>
        <v>0</v>
      </c>
      <c r="BG4228" s="171">
        <f t="shared" si="396"/>
        <v>0</v>
      </c>
      <c r="BH4228" s="171">
        <f t="shared" si="397"/>
        <v>0</v>
      </c>
      <c r="BI4228" s="171">
        <f t="shared" si="398"/>
        <v>0</v>
      </c>
      <c r="BJ4228" s="18" t="s">
        <v>157</v>
      </c>
      <c r="BK4228" s="172">
        <f t="shared" si="399"/>
        <v>0</v>
      </c>
      <c r="BL4228" s="18" t="s">
        <v>156</v>
      </c>
      <c r="BM4228" s="170" t="s">
        <v>5721</v>
      </c>
    </row>
    <row r="4229" spans="1:65" s="2" customFormat="1" ht="16.5" customHeight="1">
      <c r="A4229" s="33"/>
      <c r="B4229" s="158"/>
      <c r="C4229" s="205" t="s">
        <v>5722</v>
      </c>
      <c r="D4229" s="205" t="s">
        <v>368</v>
      </c>
      <c r="E4229" s="206" t="s">
        <v>5723</v>
      </c>
      <c r="F4229" s="207" t="s">
        <v>5724</v>
      </c>
      <c r="G4229" s="208" t="s">
        <v>350</v>
      </c>
      <c r="H4229" s="209">
        <v>18</v>
      </c>
      <c r="I4229" s="210"/>
      <c r="J4229" s="209">
        <f t="shared" si="390"/>
        <v>0</v>
      </c>
      <c r="K4229" s="211"/>
      <c r="L4229" s="212"/>
      <c r="M4229" s="213" t="s">
        <v>1</v>
      </c>
      <c r="N4229" s="214" t="s">
        <v>42</v>
      </c>
      <c r="O4229" s="59"/>
      <c r="P4229" s="168">
        <f t="shared" si="391"/>
        <v>0</v>
      </c>
      <c r="Q4229" s="168">
        <v>0</v>
      </c>
      <c r="R4229" s="168">
        <f t="shared" si="392"/>
        <v>0</v>
      </c>
      <c r="S4229" s="168">
        <v>0</v>
      </c>
      <c r="T4229" s="169">
        <f t="shared" si="393"/>
        <v>0</v>
      </c>
      <c r="U4229" s="33"/>
      <c r="V4229" s="33"/>
      <c r="W4229" s="33"/>
      <c r="X4229" s="33"/>
      <c r="Y4229" s="33"/>
      <c r="Z4229" s="33"/>
      <c r="AA4229" s="33"/>
      <c r="AB4229" s="33"/>
      <c r="AC4229" s="33"/>
      <c r="AD4229" s="33"/>
      <c r="AE4229" s="33"/>
      <c r="AR4229" s="170" t="s">
        <v>189</v>
      </c>
      <c r="AT4229" s="170" t="s">
        <v>368</v>
      </c>
      <c r="AU4229" s="170" t="s">
        <v>157</v>
      </c>
      <c r="AY4229" s="18" t="s">
        <v>150</v>
      </c>
      <c r="BE4229" s="171">
        <f t="shared" si="394"/>
        <v>0</v>
      </c>
      <c r="BF4229" s="171">
        <f t="shared" si="395"/>
        <v>0</v>
      </c>
      <c r="BG4229" s="171">
        <f t="shared" si="396"/>
        <v>0</v>
      </c>
      <c r="BH4229" s="171">
        <f t="shared" si="397"/>
        <v>0</v>
      </c>
      <c r="BI4229" s="171">
        <f t="shared" si="398"/>
        <v>0</v>
      </c>
      <c r="BJ4229" s="18" t="s">
        <v>157</v>
      </c>
      <c r="BK4229" s="172">
        <f t="shared" si="399"/>
        <v>0</v>
      </c>
      <c r="BL4229" s="18" t="s">
        <v>156</v>
      </c>
      <c r="BM4229" s="170" t="s">
        <v>5725</v>
      </c>
    </row>
    <row r="4230" spans="1:65" s="2" customFormat="1" ht="16.5" customHeight="1">
      <c r="A4230" s="33"/>
      <c r="B4230" s="158"/>
      <c r="C4230" s="205" t="s">
        <v>5726</v>
      </c>
      <c r="D4230" s="205" t="s">
        <v>368</v>
      </c>
      <c r="E4230" s="206" t="s">
        <v>5727</v>
      </c>
      <c r="F4230" s="207" t="s">
        <v>5728</v>
      </c>
      <c r="G4230" s="208" t="s">
        <v>350</v>
      </c>
      <c r="H4230" s="209">
        <v>12</v>
      </c>
      <c r="I4230" s="210"/>
      <c r="J4230" s="209">
        <f t="shared" si="390"/>
        <v>0</v>
      </c>
      <c r="K4230" s="211"/>
      <c r="L4230" s="212"/>
      <c r="M4230" s="213" t="s">
        <v>1</v>
      </c>
      <c r="N4230" s="214" t="s">
        <v>42</v>
      </c>
      <c r="O4230" s="59"/>
      <c r="P4230" s="168">
        <f t="shared" si="391"/>
        <v>0</v>
      </c>
      <c r="Q4230" s="168">
        <v>0</v>
      </c>
      <c r="R4230" s="168">
        <f t="shared" si="392"/>
        <v>0</v>
      </c>
      <c r="S4230" s="168">
        <v>0</v>
      </c>
      <c r="T4230" s="169">
        <f t="shared" si="393"/>
        <v>0</v>
      </c>
      <c r="U4230" s="33"/>
      <c r="V4230" s="33"/>
      <c r="W4230" s="33"/>
      <c r="X4230" s="33"/>
      <c r="Y4230" s="33"/>
      <c r="Z4230" s="33"/>
      <c r="AA4230" s="33"/>
      <c r="AB4230" s="33"/>
      <c r="AC4230" s="33"/>
      <c r="AD4230" s="33"/>
      <c r="AE4230" s="33"/>
      <c r="AR4230" s="170" t="s">
        <v>189</v>
      </c>
      <c r="AT4230" s="170" t="s">
        <v>368</v>
      </c>
      <c r="AU4230" s="170" t="s">
        <v>157</v>
      </c>
      <c r="AY4230" s="18" t="s">
        <v>150</v>
      </c>
      <c r="BE4230" s="171">
        <f t="shared" si="394"/>
        <v>0</v>
      </c>
      <c r="BF4230" s="171">
        <f t="shared" si="395"/>
        <v>0</v>
      </c>
      <c r="BG4230" s="171">
        <f t="shared" si="396"/>
        <v>0</v>
      </c>
      <c r="BH4230" s="171">
        <f t="shared" si="397"/>
        <v>0</v>
      </c>
      <c r="BI4230" s="171">
        <f t="shared" si="398"/>
        <v>0</v>
      </c>
      <c r="BJ4230" s="18" t="s">
        <v>157</v>
      </c>
      <c r="BK4230" s="172">
        <f t="shared" si="399"/>
        <v>0</v>
      </c>
      <c r="BL4230" s="18" t="s">
        <v>156</v>
      </c>
      <c r="BM4230" s="170" t="s">
        <v>5729</v>
      </c>
    </row>
    <row r="4231" spans="1:65" s="2" customFormat="1" ht="16.5" customHeight="1">
      <c r="A4231" s="33"/>
      <c r="B4231" s="158"/>
      <c r="C4231" s="205" t="s">
        <v>5730</v>
      </c>
      <c r="D4231" s="205" t="s">
        <v>368</v>
      </c>
      <c r="E4231" s="206" t="s">
        <v>5731</v>
      </c>
      <c r="F4231" s="207" t="s">
        <v>5732</v>
      </c>
      <c r="G4231" s="208" t="s">
        <v>350</v>
      </c>
      <c r="H4231" s="209">
        <v>12</v>
      </c>
      <c r="I4231" s="210"/>
      <c r="J4231" s="209">
        <f t="shared" si="390"/>
        <v>0</v>
      </c>
      <c r="K4231" s="211"/>
      <c r="L4231" s="212"/>
      <c r="M4231" s="213" t="s">
        <v>1</v>
      </c>
      <c r="N4231" s="214" t="s">
        <v>42</v>
      </c>
      <c r="O4231" s="59"/>
      <c r="P4231" s="168">
        <f t="shared" si="391"/>
        <v>0</v>
      </c>
      <c r="Q4231" s="168">
        <v>0</v>
      </c>
      <c r="R4231" s="168">
        <f t="shared" si="392"/>
        <v>0</v>
      </c>
      <c r="S4231" s="168">
        <v>0</v>
      </c>
      <c r="T4231" s="169">
        <f t="shared" si="393"/>
        <v>0</v>
      </c>
      <c r="U4231" s="33"/>
      <c r="V4231" s="33"/>
      <c r="W4231" s="33"/>
      <c r="X4231" s="33"/>
      <c r="Y4231" s="33"/>
      <c r="Z4231" s="33"/>
      <c r="AA4231" s="33"/>
      <c r="AB4231" s="33"/>
      <c r="AC4231" s="33"/>
      <c r="AD4231" s="33"/>
      <c r="AE4231" s="33"/>
      <c r="AR4231" s="170" t="s">
        <v>189</v>
      </c>
      <c r="AT4231" s="170" t="s">
        <v>368</v>
      </c>
      <c r="AU4231" s="170" t="s">
        <v>157</v>
      </c>
      <c r="AY4231" s="18" t="s">
        <v>150</v>
      </c>
      <c r="BE4231" s="171">
        <f t="shared" si="394"/>
        <v>0</v>
      </c>
      <c r="BF4231" s="171">
        <f t="shared" si="395"/>
        <v>0</v>
      </c>
      <c r="BG4231" s="171">
        <f t="shared" si="396"/>
        <v>0</v>
      </c>
      <c r="BH4231" s="171">
        <f t="shared" si="397"/>
        <v>0</v>
      </c>
      <c r="BI4231" s="171">
        <f t="shared" si="398"/>
        <v>0</v>
      </c>
      <c r="BJ4231" s="18" t="s">
        <v>157</v>
      </c>
      <c r="BK4231" s="172">
        <f t="shared" si="399"/>
        <v>0</v>
      </c>
      <c r="BL4231" s="18" t="s">
        <v>156</v>
      </c>
      <c r="BM4231" s="170" t="s">
        <v>5733</v>
      </c>
    </row>
    <row r="4232" spans="1:65" s="2" customFormat="1" ht="16.5" customHeight="1">
      <c r="A4232" s="33"/>
      <c r="B4232" s="158"/>
      <c r="C4232" s="205" t="s">
        <v>5734</v>
      </c>
      <c r="D4232" s="205" t="s">
        <v>368</v>
      </c>
      <c r="E4232" s="206" t="s">
        <v>5735</v>
      </c>
      <c r="F4232" s="207" t="s">
        <v>5736</v>
      </c>
      <c r="G4232" s="208" t="s">
        <v>350</v>
      </c>
      <c r="H4232" s="209">
        <v>300</v>
      </c>
      <c r="I4232" s="210"/>
      <c r="J4232" s="209">
        <f t="shared" si="390"/>
        <v>0</v>
      </c>
      <c r="K4232" s="211"/>
      <c r="L4232" s="212"/>
      <c r="M4232" s="213" t="s">
        <v>1</v>
      </c>
      <c r="N4232" s="214" t="s">
        <v>42</v>
      </c>
      <c r="O4232" s="59"/>
      <c r="P4232" s="168">
        <f t="shared" si="391"/>
        <v>0</v>
      </c>
      <c r="Q4232" s="168">
        <v>0</v>
      </c>
      <c r="R4232" s="168">
        <f t="shared" si="392"/>
        <v>0</v>
      </c>
      <c r="S4232" s="168">
        <v>0</v>
      </c>
      <c r="T4232" s="169">
        <f t="shared" si="393"/>
        <v>0</v>
      </c>
      <c r="U4232" s="33"/>
      <c r="V4232" s="33"/>
      <c r="W4232" s="33"/>
      <c r="X4232" s="33"/>
      <c r="Y4232" s="33"/>
      <c r="Z4232" s="33"/>
      <c r="AA4232" s="33"/>
      <c r="AB4232" s="33"/>
      <c r="AC4232" s="33"/>
      <c r="AD4232" s="33"/>
      <c r="AE4232" s="33"/>
      <c r="AR4232" s="170" t="s">
        <v>189</v>
      </c>
      <c r="AT4232" s="170" t="s">
        <v>368</v>
      </c>
      <c r="AU4232" s="170" t="s">
        <v>157</v>
      </c>
      <c r="AY4232" s="18" t="s">
        <v>150</v>
      </c>
      <c r="BE4232" s="171">
        <f t="shared" si="394"/>
        <v>0</v>
      </c>
      <c r="BF4232" s="171">
        <f t="shared" si="395"/>
        <v>0</v>
      </c>
      <c r="BG4232" s="171">
        <f t="shared" si="396"/>
        <v>0</v>
      </c>
      <c r="BH4232" s="171">
        <f t="shared" si="397"/>
        <v>0</v>
      </c>
      <c r="BI4232" s="171">
        <f t="shared" si="398"/>
        <v>0</v>
      </c>
      <c r="BJ4232" s="18" t="s">
        <v>157</v>
      </c>
      <c r="BK4232" s="172">
        <f t="shared" si="399"/>
        <v>0</v>
      </c>
      <c r="BL4232" s="18" t="s">
        <v>156</v>
      </c>
      <c r="BM4232" s="170" t="s">
        <v>5737</v>
      </c>
    </row>
    <row r="4233" spans="1:65" s="2" customFormat="1" ht="16.5" customHeight="1">
      <c r="A4233" s="33"/>
      <c r="B4233" s="158"/>
      <c r="C4233" s="205" t="s">
        <v>5738</v>
      </c>
      <c r="D4233" s="205" t="s">
        <v>368</v>
      </c>
      <c r="E4233" s="206" t="s">
        <v>5739</v>
      </c>
      <c r="F4233" s="207" t="s">
        <v>5740</v>
      </c>
      <c r="G4233" s="208" t="s">
        <v>350</v>
      </c>
      <c r="H4233" s="209">
        <v>6</v>
      </c>
      <c r="I4233" s="210"/>
      <c r="J4233" s="209">
        <f t="shared" si="390"/>
        <v>0</v>
      </c>
      <c r="K4233" s="211"/>
      <c r="L4233" s="212"/>
      <c r="M4233" s="213" t="s">
        <v>1</v>
      </c>
      <c r="N4233" s="214" t="s">
        <v>42</v>
      </c>
      <c r="O4233" s="59"/>
      <c r="P4233" s="168">
        <f t="shared" si="391"/>
        <v>0</v>
      </c>
      <c r="Q4233" s="168">
        <v>0</v>
      </c>
      <c r="R4233" s="168">
        <f t="shared" si="392"/>
        <v>0</v>
      </c>
      <c r="S4233" s="168">
        <v>0</v>
      </c>
      <c r="T4233" s="169">
        <f t="shared" si="393"/>
        <v>0</v>
      </c>
      <c r="U4233" s="33"/>
      <c r="V4233" s="33"/>
      <c r="W4233" s="33"/>
      <c r="X4233" s="33"/>
      <c r="Y4233" s="33"/>
      <c r="Z4233" s="33"/>
      <c r="AA4233" s="33"/>
      <c r="AB4233" s="33"/>
      <c r="AC4233" s="33"/>
      <c r="AD4233" s="33"/>
      <c r="AE4233" s="33"/>
      <c r="AR4233" s="170" t="s">
        <v>189</v>
      </c>
      <c r="AT4233" s="170" t="s">
        <v>368</v>
      </c>
      <c r="AU4233" s="170" t="s">
        <v>157</v>
      </c>
      <c r="AY4233" s="18" t="s">
        <v>150</v>
      </c>
      <c r="BE4233" s="171">
        <f t="shared" si="394"/>
        <v>0</v>
      </c>
      <c r="BF4233" s="171">
        <f t="shared" si="395"/>
        <v>0</v>
      </c>
      <c r="BG4233" s="171">
        <f t="shared" si="396"/>
        <v>0</v>
      </c>
      <c r="BH4233" s="171">
        <f t="shared" si="397"/>
        <v>0</v>
      </c>
      <c r="BI4233" s="171">
        <f t="shared" si="398"/>
        <v>0</v>
      </c>
      <c r="BJ4233" s="18" t="s">
        <v>157</v>
      </c>
      <c r="BK4233" s="172">
        <f t="shared" si="399"/>
        <v>0</v>
      </c>
      <c r="BL4233" s="18" t="s">
        <v>156</v>
      </c>
      <c r="BM4233" s="170" t="s">
        <v>5741</v>
      </c>
    </row>
    <row r="4234" spans="1:65" s="2" customFormat="1" ht="16.5" customHeight="1">
      <c r="A4234" s="33"/>
      <c r="B4234" s="158"/>
      <c r="C4234" s="205" t="s">
        <v>5742</v>
      </c>
      <c r="D4234" s="205" t="s">
        <v>368</v>
      </c>
      <c r="E4234" s="206" t="s">
        <v>5743</v>
      </c>
      <c r="F4234" s="207" t="s">
        <v>5744</v>
      </c>
      <c r="G4234" s="208" t="s">
        <v>350</v>
      </c>
      <c r="H4234" s="209">
        <v>18</v>
      </c>
      <c r="I4234" s="210"/>
      <c r="J4234" s="209">
        <f t="shared" si="390"/>
        <v>0</v>
      </c>
      <c r="K4234" s="211"/>
      <c r="L4234" s="212"/>
      <c r="M4234" s="213" t="s">
        <v>1</v>
      </c>
      <c r="N4234" s="214" t="s">
        <v>42</v>
      </c>
      <c r="O4234" s="59"/>
      <c r="P4234" s="168">
        <f t="shared" si="391"/>
        <v>0</v>
      </c>
      <c r="Q4234" s="168">
        <v>0</v>
      </c>
      <c r="R4234" s="168">
        <f t="shared" si="392"/>
        <v>0</v>
      </c>
      <c r="S4234" s="168">
        <v>0</v>
      </c>
      <c r="T4234" s="169">
        <f t="shared" si="393"/>
        <v>0</v>
      </c>
      <c r="U4234" s="33"/>
      <c r="V4234" s="33"/>
      <c r="W4234" s="33"/>
      <c r="X4234" s="33"/>
      <c r="Y4234" s="33"/>
      <c r="Z4234" s="33"/>
      <c r="AA4234" s="33"/>
      <c r="AB4234" s="33"/>
      <c r="AC4234" s="33"/>
      <c r="AD4234" s="33"/>
      <c r="AE4234" s="33"/>
      <c r="AR4234" s="170" t="s">
        <v>189</v>
      </c>
      <c r="AT4234" s="170" t="s">
        <v>368</v>
      </c>
      <c r="AU4234" s="170" t="s">
        <v>157</v>
      </c>
      <c r="AY4234" s="18" t="s">
        <v>150</v>
      </c>
      <c r="BE4234" s="171">
        <f t="shared" si="394"/>
        <v>0</v>
      </c>
      <c r="BF4234" s="171">
        <f t="shared" si="395"/>
        <v>0</v>
      </c>
      <c r="BG4234" s="171">
        <f t="shared" si="396"/>
        <v>0</v>
      </c>
      <c r="BH4234" s="171">
        <f t="shared" si="397"/>
        <v>0</v>
      </c>
      <c r="BI4234" s="171">
        <f t="shared" si="398"/>
        <v>0</v>
      </c>
      <c r="BJ4234" s="18" t="s">
        <v>157</v>
      </c>
      <c r="BK4234" s="172">
        <f t="shared" si="399"/>
        <v>0</v>
      </c>
      <c r="BL4234" s="18" t="s">
        <v>156</v>
      </c>
      <c r="BM4234" s="170" t="s">
        <v>5745</v>
      </c>
    </row>
    <row r="4235" spans="1:65" s="2" customFormat="1" ht="16.5" customHeight="1">
      <c r="A4235" s="33"/>
      <c r="B4235" s="158"/>
      <c r="C4235" s="205" t="s">
        <v>5746</v>
      </c>
      <c r="D4235" s="205" t="s">
        <v>368</v>
      </c>
      <c r="E4235" s="206" t="s">
        <v>5747</v>
      </c>
      <c r="F4235" s="207" t="s">
        <v>5748</v>
      </c>
      <c r="G4235" s="208" t="s">
        <v>350</v>
      </c>
      <c r="H4235" s="209">
        <v>18</v>
      </c>
      <c r="I4235" s="210"/>
      <c r="J4235" s="209">
        <f t="shared" si="390"/>
        <v>0</v>
      </c>
      <c r="K4235" s="211"/>
      <c r="L4235" s="212"/>
      <c r="M4235" s="213" t="s">
        <v>1</v>
      </c>
      <c r="N4235" s="214" t="s">
        <v>42</v>
      </c>
      <c r="O4235" s="59"/>
      <c r="P4235" s="168">
        <f t="shared" si="391"/>
        <v>0</v>
      </c>
      <c r="Q4235" s="168">
        <v>0</v>
      </c>
      <c r="R4235" s="168">
        <f t="shared" si="392"/>
        <v>0</v>
      </c>
      <c r="S4235" s="168">
        <v>0</v>
      </c>
      <c r="T4235" s="169">
        <f t="shared" si="393"/>
        <v>0</v>
      </c>
      <c r="U4235" s="33"/>
      <c r="V4235" s="33"/>
      <c r="W4235" s="33"/>
      <c r="X4235" s="33"/>
      <c r="Y4235" s="33"/>
      <c r="Z4235" s="33"/>
      <c r="AA4235" s="33"/>
      <c r="AB4235" s="33"/>
      <c r="AC4235" s="33"/>
      <c r="AD4235" s="33"/>
      <c r="AE4235" s="33"/>
      <c r="AR4235" s="170" t="s">
        <v>189</v>
      </c>
      <c r="AT4235" s="170" t="s">
        <v>368</v>
      </c>
      <c r="AU4235" s="170" t="s">
        <v>157</v>
      </c>
      <c r="AY4235" s="18" t="s">
        <v>150</v>
      </c>
      <c r="BE4235" s="171">
        <f t="shared" si="394"/>
        <v>0</v>
      </c>
      <c r="BF4235" s="171">
        <f t="shared" si="395"/>
        <v>0</v>
      </c>
      <c r="BG4235" s="171">
        <f t="shared" si="396"/>
        <v>0</v>
      </c>
      <c r="BH4235" s="171">
        <f t="shared" si="397"/>
        <v>0</v>
      </c>
      <c r="BI4235" s="171">
        <f t="shared" si="398"/>
        <v>0</v>
      </c>
      <c r="BJ4235" s="18" t="s">
        <v>157</v>
      </c>
      <c r="BK4235" s="172">
        <f t="shared" si="399"/>
        <v>0</v>
      </c>
      <c r="BL4235" s="18" t="s">
        <v>156</v>
      </c>
      <c r="BM4235" s="170" t="s">
        <v>5749</v>
      </c>
    </row>
    <row r="4236" spans="1:65" s="2" customFormat="1" ht="16.5" customHeight="1">
      <c r="A4236" s="33"/>
      <c r="B4236" s="158"/>
      <c r="C4236" s="205" t="s">
        <v>5750</v>
      </c>
      <c r="D4236" s="205" t="s">
        <v>368</v>
      </c>
      <c r="E4236" s="206" t="s">
        <v>5751</v>
      </c>
      <c r="F4236" s="207" t="s">
        <v>5752</v>
      </c>
      <c r="G4236" s="208" t="s">
        <v>350</v>
      </c>
      <c r="H4236" s="209">
        <v>24</v>
      </c>
      <c r="I4236" s="210"/>
      <c r="J4236" s="209">
        <f t="shared" si="390"/>
        <v>0</v>
      </c>
      <c r="K4236" s="211"/>
      <c r="L4236" s="212"/>
      <c r="M4236" s="213" t="s">
        <v>1</v>
      </c>
      <c r="N4236" s="214" t="s">
        <v>42</v>
      </c>
      <c r="O4236" s="59"/>
      <c r="P4236" s="168">
        <f t="shared" si="391"/>
        <v>0</v>
      </c>
      <c r="Q4236" s="168">
        <v>0</v>
      </c>
      <c r="R4236" s="168">
        <f t="shared" si="392"/>
        <v>0</v>
      </c>
      <c r="S4236" s="168">
        <v>0</v>
      </c>
      <c r="T4236" s="169">
        <f t="shared" si="393"/>
        <v>0</v>
      </c>
      <c r="U4236" s="33"/>
      <c r="V4236" s="33"/>
      <c r="W4236" s="33"/>
      <c r="X4236" s="33"/>
      <c r="Y4236" s="33"/>
      <c r="Z4236" s="33"/>
      <c r="AA4236" s="33"/>
      <c r="AB4236" s="33"/>
      <c r="AC4236" s="33"/>
      <c r="AD4236" s="33"/>
      <c r="AE4236" s="33"/>
      <c r="AR4236" s="170" t="s">
        <v>189</v>
      </c>
      <c r="AT4236" s="170" t="s">
        <v>368</v>
      </c>
      <c r="AU4236" s="170" t="s">
        <v>157</v>
      </c>
      <c r="AY4236" s="18" t="s">
        <v>150</v>
      </c>
      <c r="BE4236" s="171">
        <f t="shared" si="394"/>
        <v>0</v>
      </c>
      <c r="BF4236" s="171">
        <f t="shared" si="395"/>
        <v>0</v>
      </c>
      <c r="BG4236" s="171">
        <f t="shared" si="396"/>
        <v>0</v>
      </c>
      <c r="BH4236" s="171">
        <f t="shared" si="397"/>
        <v>0</v>
      </c>
      <c r="BI4236" s="171">
        <f t="shared" si="398"/>
        <v>0</v>
      </c>
      <c r="BJ4236" s="18" t="s">
        <v>157</v>
      </c>
      <c r="BK4236" s="172">
        <f t="shared" si="399"/>
        <v>0</v>
      </c>
      <c r="BL4236" s="18" t="s">
        <v>156</v>
      </c>
      <c r="BM4236" s="170" t="s">
        <v>5753</v>
      </c>
    </row>
    <row r="4237" spans="1:65" s="2" customFormat="1" ht="16.5" customHeight="1">
      <c r="A4237" s="33"/>
      <c r="B4237" s="158"/>
      <c r="C4237" s="205" t="s">
        <v>5754</v>
      </c>
      <c r="D4237" s="205" t="s">
        <v>368</v>
      </c>
      <c r="E4237" s="206" t="s">
        <v>5755</v>
      </c>
      <c r="F4237" s="207" t="s">
        <v>5756</v>
      </c>
      <c r="G4237" s="208" t="s">
        <v>350</v>
      </c>
      <c r="H4237" s="209">
        <v>14</v>
      </c>
      <c r="I4237" s="210"/>
      <c r="J4237" s="209">
        <f t="shared" si="390"/>
        <v>0</v>
      </c>
      <c r="K4237" s="211"/>
      <c r="L4237" s="212"/>
      <c r="M4237" s="213" t="s">
        <v>1</v>
      </c>
      <c r="N4237" s="214" t="s">
        <v>42</v>
      </c>
      <c r="O4237" s="59"/>
      <c r="P4237" s="168">
        <f t="shared" si="391"/>
        <v>0</v>
      </c>
      <c r="Q4237" s="168">
        <v>0</v>
      </c>
      <c r="R4237" s="168">
        <f t="shared" si="392"/>
        <v>0</v>
      </c>
      <c r="S4237" s="168">
        <v>0</v>
      </c>
      <c r="T4237" s="169">
        <f t="shared" si="393"/>
        <v>0</v>
      </c>
      <c r="U4237" s="33"/>
      <c r="V4237" s="33"/>
      <c r="W4237" s="33"/>
      <c r="X4237" s="33"/>
      <c r="Y4237" s="33"/>
      <c r="Z4237" s="33"/>
      <c r="AA4237" s="33"/>
      <c r="AB4237" s="33"/>
      <c r="AC4237" s="33"/>
      <c r="AD4237" s="33"/>
      <c r="AE4237" s="33"/>
      <c r="AR4237" s="170" t="s">
        <v>189</v>
      </c>
      <c r="AT4237" s="170" t="s">
        <v>368</v>
      </c>
      <c r="AU4237" s="170" t="s">
        <v>157</v>
      </c>
      <c r="AY4237" s="18" t="s">
        <v>150</v>
      </c>
      <c r="BE4237" s="171">
        <f t="shared" si="394"/>
        <v>0</v>
      </c>
      <c r="BF4237" s="171">
        <f t="shared" si="395"/>
        <v>0</v>
      </c>
      <c r="BG4237" s="171">
        <f t="shared" si="396"/>
        <v>0</v>
      </c>
      <c r="BH4237" s="171">
        <f t="shared" si="397"/>
        <v>0</v>
      </c>
      <c r="BI4237" s="171">
        <f t="shared" si="398"/>
        <v>0</v>
      </c>
      <c r="BJ4237" s="18" t="s">
        <v>157</v>
      </c>
      <c r="BK4237" s="172">
        <f t="shared" si="399"/>
        <v>0</v>
      </c>
      <c r="BL4237" s="18" t="s">
        <v>156</v>
      </c>
      <c r="BM4237" s="170" t="s">
        <v>5757</v>
      </c>
    </row>
    <row r="4238" spans="1:65" s="2" customFormat="1" ht="16.5" customHeight="1">
      <c r="A4238" s="33"/>
      <c r="B4238" s="158"/>
      <c r="C4238" s="205" t="s">
        <v>5758</v>
      </c>
      <c r="D4238" s="205" t="s">
        <v>368</v>
      </c>
      <c r="E4238" s="206" t="s">
        <v>5759</v>
      </c>
      <c r="F4238" s="207" t="s">
        <v>5760</v>
      </c>
      <c r="G4238" s="208" t="s">
        <v>350</v>
      </c>
      <c r="H4238" s="209">
        <v>60</v>
      </c>
      <c r="I4238" s="210"/>
      <c r="J4238" s="209">
        <f t="shared" si="390"/>
        <v>0</v>
      </c>
      <c r="K4238" s="211"/>
      <c r="L4238" s="212"/>
      <c r="M4238" s="213" t="s">
        <v>1</v>
      </c>
      <c r="N4238" s="214" t="s">
        <v>42</v>
      </c>
      <c r="O4238" s="59"/>
      <c r="P4238" s="168">
        <f t="shared" si="391"/>
        <v>0</v>
      </c>
      <c r="Q4238" s="168">
        <v>0</v>
      </c>
      <c r="R4238" s="168">
        <f t="shared" si="392"/>
        <v>0</v>
      </c>
      <c r="S4238" s="168">
        <v>0</v>
      </c>
      <c r="T4238" s="169">
        <f t="shared" si="393"/>
        <v>0</v>
      </c>
      <c r="U4238" s="33"/>
      <c r="V4238" s="33"/>
      <c r="W4238" s="33"/>
      <c r="X4238" s="33"/>
      <c r="Y4238" s="33"/>
      <c r="Z4238" s="33"/>
      <c r="AA4238" s="33"/>
      <c r="AB4238" s="33"/>
      <c r="AC4238" s="33"/>
      <c r="AD4238" s="33"/>
      <c r="AE4238" s="33"/>
      <c r="AR4238" s="170" t="s">
        <v>189</v>
      </c>
      <c r="AT4238" s="170" t="s">
        <v>368</v>
      </c>
      <c r="AU4238" s="170" t="s">
        <v>157</v>
      </c>
      <c r="AY4238" s="18" t="s">
        <v>150</v>
      </c>
      <c r="BE4238" s="171">
        <f t="shared" si="394"/>
        <v>0</v>
      </c>
      <c r="BF4238" s="171">
        <f t="shared" si="395"/>
        <v>0</v>
      </c>
      <c r="BG4238" s="171">
        <f t="shared" si="396"/>
        <v>0</v>
      </c>
      <c r="BH4238" s="171">
        <f t="shared" si="397"/>
        <v>0</v>
      </c>
      <c r="BI4238" s="171">
        <f t="shared" si="398"/>
        <v>0</v>
      </c>
      <c r="BJ4238" s="18" t="s">
        <v>157</v>
      </c>
      <c r="BK4238" s="172">
        <f t="shared" si="399"/>
        <v>0</v>
      </c>
      <c r="BL4238" s="18" t="s">
        <v>156</v>
      </c>
      <c r="BM4238" s="170" t="s">
        <v>5761</v>
      </c>
    </row>
    <row r="4239" spans="1:65" s="2" customFormat="1" ht="16.5" customHeight="1">
      <c r="A4239" s="33"/>
      <c r="B4239" s="158"/>
      <c r="C4239" s="205" t="s">
        <v>5762</v>
      </c>
      <c r="D4239" s="205" t="s">
        <v>368</v>
      </c>
      <c r="E4239" s="206" t="s">
        <v>5763</v>
      </c>
      <c r="F4239" s="207" t="s">
        <v>5764</v>
      </c>
      <c r="G4239" s="208" t="s">
        <v>350</v>
      </c>
      <c r="H4239" s="209">
        <v>60</v>
      </c>
      <c r="I4239" s="210"/>
      <c r="J4239" s="209">
        <f t="shared" si="390"/>
        <v>0</v>
      </c>
      <c r="K4239" s="211"/>
      <c r="L4239" s="212"/>
      <c r="M4239" s="213" t="s">
        <v>1</v>
      </c>
      <c r="N4239" s="214" t="s">
        <v>42</v>
      </c>
      <c r="O4239" s="59"/>
      <c r="P4239" s="168">
        <f t="shared" si="391"/>
        <v>0</v>
      </c>
      <c r="Q4239" s="168">
        <v>0</v>
      </c>
      <c r="R4239" s="168">
        <f t="shared" si="392"/>
        <v>0</v>
      </c>
      <c r="S4239" s="168">
        <v>0</v>
      </c>
      <c r="T4239" s="169">
        <f t="shared" si="393"/>
        <v>0</v>
      </c>
      <c r="U4239" s="33"/>
      <c r="V4239" s="33"/>
      <c r="W4239" s="33"/>
      <c r="X4239" s="33"/>
      <c r="Y4239" s="33"/>
      <c r="Z4239" s="33"/>
      <c r="AA4239" s="33"/>
      <c r="AB4239" s="33"/>
      <c r="AC4239" s="33"/>
      <c r="AD4239" s="33"/>
      <c r="AE4239" s="33"/>
      <c r="AR4239" s="170" t="s">
        <v>189</v>
      </c>
      <c r="AT4239" s="170" t="s">
        <v>368</v>
      </c>
      <c r="AU4239" s="170" t="s">
        <v>157</v>
      </c>
      <c r="AY4239" s="18" t="s">
        <v>150</v>
      </c>
      <c r="BE4239" s="171">
        <f t="shared" si="394"/>
        <v>0</v>
      </c>
      <c r="BF4239" s="171">
        <f t="shared" si="395"/>
        <v>0</v>
      </c>
      <c r="BG4239" s="171">
        <f t="shared" si="396"/>
        <v>0</v>
      </c>
      <c r="BH4239" s="171">
        <f t="shared" si="397"/>
        <v>0</v>
      </c>
      <c r="BI4239" s="171">
        <f t="shared" si="398"/>
        <v>0</v>
      </c>
      <c r="BJ4239" s="18" t="s">
        <v>157</v>
      </c>
      <c r="BK4239" s="172">
        <f t="shared" si="399"/>
        <v>0</v>
      </c>
      <c r="BL4239" s="18" t="s">
        <v>156</v>
      </c>
      <c r="BM4239" s="170" t="s">
        <v>5765</v>
      </c>
    </row>
    <row r="4240" spans="1:65" s="2" customFormat="1" ht="16.5" customHeight="1">
      <c r="A4240" s="33"/>
      <c r="B4240" s="158"/>
      <c r="C4240" s="205" t="s">
        <v>5766</v>
      </c>
      <c r="D4240" s="205" t="s">
        <v>368</v>
      </c>
      <c r="E4240" s="206" t="s">
        <v>5767</v>
      </c>
      <c r="F4240" s="207" t="s">
        <v>5768</v>
      </c>
      <c r="G4240" s="208" t="s">
        <v>350</v>
      </c>
      <c r="H4240" s="209">
        <v>24</v>
      </c>
      <c r="I4240" s="210"/>
      <c r="J4240" s="209">
        <f t="shared" si="390"/>
        <v>0</v>
      </c>
      <c r="K4240" s="211"/>
      <c r="L4240" s="212"/>
      <c r="M4240" s="213" t="s">
        <v>1</v>
      </c>
      <c r="N4240" s="214" t="s">
        <v>42</v>
      </c>
      <c r="O4240" s="59"/>
      <c r="P4240" s="168">
        <f t="shared" si="391"/>
        <v>0</v>
      </c>
      <c r="Q4240" s="168">
        <v>0</v>
      </c>
      <c r="R4240" s="168">
        <f t="shared" si="392"/>
        <v>0</v>
      </c>
      <c r="S4240" s="168">
        <v>0</v>
      </c>
      <c r="T4240" s="169">
        <f t="shared" si="393"/>
        <v>0</v>
      </c>
      <c r="U4240" s="33"/>
      <c r="V4240" s="33"/>
      <c r="W4240" s="33"/>
      <c r="X4240" s="33"/>
      <c r="Y4240" s="33"/>
      <c r="Z4240" s="33"/>
      <c r="AA4240" s="33"/>
      <c r="AB4240" s="33"/>
      <c r="AC4240" s="33"/>
      <c r="AD4240" s="33"/>
      <c r="AE4240" s="33"/>
      <c r="AR4240" s="170" t="s">
        <v>189</v>
      </c>
      <c r="AT4240" s="170" t="s">
        <v>368</v>
      </c>
      <c r="AU4240" s="170" t="s">
        <v>157</v>
      </c>
      <c r="AY4240" s="18" t="s">
        <v>150</v>
      </c>
      <c r="BE4240" s="171">
        <f t="shared" si="394"/>
        <v>0</v>
      </c>
      <c r="BF4240" s="171">
        <f t="shared" si="395"/>
        <v>0</v>
      </c>
      <c r="BG4240" s="171">
        <f t="shared" si="396"/>
        <v>0</v>
      </c>
      <c r="BH4240" s="171">
        <f t="shared" si="397"/>
        <v>0</v>
      </c>
      <c r="BI4240" s="171">
        <f t="shared" si="398"/>
        <v>0</v>
      </c>
      <c r="BJ4240" s="18" t="s">
        <v>157</v>
      </c>
      <c r="BK4240" s="172">
        <f t="shared" si="399"/>
        <v>0</v>
      </c>
      <c r="BL4240" s="18" t="s">
        <v>156</v>
      </c>
      <c r="BM4240" s="170" t="s">
        <v>5769</v>
      </c>
    </row>
    <row r="4241" spans="1:65" s="2" customFormat="1" ht="16.5" customHeight="1">
      <c r="A4241" s="33"/>
      <c r="B4241" s="158"/>
      <c r="C4241" s="159" t="s">
        <v>5770</v>
      </c>
      <c r="D4241" s="159" t="s">
        <v>152</v>
      </c>
      <c r="E4241" s="160" t="s">
        <v>5771</v>
      </c>
      <c r="F4241" s="161" t="s">
        <v>5772</v>
      </c>
      <c r="G4241" s="162" t="s">
        <v>1757</v>
      </c>
      <c r="H4241" s="164"/>
      <c r="I4241" s="164"/>
      <c r="J4241" s="163">
        <f t="shared" si="390"/>
        <v>0</v>
      </c>
      <c r="K4241" s="165"/>
      <c r="L4241" s="34"/>
      <c r="M4241" s="166" t="s">
        <v>1</v>
      </c>
      <c r="N4241" s="167" t="s">
        <v>42</v>
      </c>
      <c r="O4241" s="59"/>
      <c r="P4241" s="168">
        <f t="shared" si="391"/>
        <v>0</v>
      </c>
      <c r="Q4241" s="168">
        <v>0</v>
      </c>
      <c r="R4241" s="168">
        <f t="shared" si="392"/>
        <v>0</v>
      </c>
      <c r="S4241" s="168">
        <v>0</v>
      </c>
      <c r="T4241" s="169">
        <f t="shared" si="393"/>
        <v>0</v>
      </c>
      <c r="U4241" s="33"/>
      <c r="V4241" s="33"/>
      <c r="W4241" s="33"/>
      <c r="X4241" s="33"/>
      <c r="Y4241" s="33"/>
      <c r="Z4241" s="33"/>
      <c r="AA4241" s="33"/>
      <c r="AB4241" s="33"/>
      <c r="AC4241" s="33"/>
      <c r="AD4241" s="33"/>
      <c r="AE4241" s="33"/>
      <c r="AR4241" s="170" t="s">
        <v>156</v>
      </c>
      <c r="AT4241" s="170" t="s">
        <v>152</v>
      </c>
      <c r="AU4241" s="170" t="s">
        <v>157</v>
      </c>
      <c r="AY4241" s="18" t="s">
        <v>150</v>
      </c>
      <c r="BE4241" s="171">
        <f t="shared" si="394"/>
        <v>0</v>
      </c>
      <c r="BF4241" s="171">
        <f t="shared" si="395"/>
        <v>0</v>
      </c>
      <c r="BG4241" s="171">
        <f t="shared" si="396"/>
        <v>0</v>
      </c>
      <c r="BH4241" s="171">
        <f t="shared" si="397"/>
        <v>0</v>
      </c>
      <c r="BI4241" s="171">
        <f t="shared" si="398"/>
        <v>0</v>
      </c>
      <c r="BJ4241" s="18" t="s">
        <v>157</v>
      </c>
      <c r="BK4241" s="172">
        <f t="shared" si="399"/>
        <v>0</v>
      </c>
      <c r="BL4241" s="18" t="s">
        <v>156</v>
      </c>
      <c r="BM4241" s="170" t="s">
        <v>5773</v>
      </c>
    </row>
    <row r="4242" spans="1:65" s="2" customFormat="1" ht="16.5" customHeight="1">
      <c r="A4242" s="33"/>
      <c r="B4242" s="158"/>
      <c r="C4242" s="159" t="s">
        <v>5774</v>
      </c>
      <c r="D4242" s="159" t="s">
        <v>152</v>
      </c>
      <c r="E4242" s="160" t="s">
        <v>5775</v>
      </c>
      <c r="F4242" s="161" t="s">
        <v>5776</v>
      </c>
      <c r="G4242" s="162" t="s">
        <v>459</v>
      </c>
      <c r="H4242" s="163">
        <v>7120</v>
      </c>
      <c r="I4242" s="164"/>
      <c r="J4242" s="163">
        <f t="shared" si="390"/>
        <v>0</v>
      </c>
      <c r="K4242" s="165"/>
      <c r="L4242" s="34"/>
      <c r="M4242" s="166" t="s">
        <v>1</v>
      </c>
      <c r="N4242" s="167" t="s">
        <v>42</v>
      </c>
      <c r="O4242" s="59"/>
      <c r="P4242" s="168">
        <f t="shared" si="391"/>
        <v>0</v>
      </c>
      <c r="Q4242" s="168">
        <v>0</v>
      </c>
      <c r="R4242" s="168">
        <f t="shared" si="392"/>
        <v>0</v>
      </c>
      <c r="S4242" s="168">
        <v>0</v>
      </c>
      <c r="T4242" s="169">
        <f t="shared" si="393"/>
        <v>0</v>
      </c>
      <c r="U4242" s="33"/>
      <c r="V4242" s="33"/>
      <c r="W4242" s="33"/>
      <c r="X4242" s="33"/>
      <c r="Y4242" s="33"/>
      <c r="Z4242" s="33"/>
      <c r="AA4242" s="33"/>
      <c r="AB4242" s="33"/>
      <c r="AC4242" s="33"/>
      <c r="AD4242" s="33"/>
      <c r="AE4242" s="33"/>
      <c r="AR4242" s="170" t="s">
        <v>156</v>
      </c>
      <c r="AT4242" s="170" t="s">
        <v>152</v>
      </c>
      <c r="AU4242" s="170" t="s">
        <v>157</v>
      </c>
      <c r="AY4242" s="18" t="s">
        <v>150</v>
      </c>
      <c r="BE4242" s="171">
        <f t="shared" si="394"/>
        <v>0</v>
      </c>
      <c r="BF4242" s="171">
        <f t="shared" si="395"/>
        <v>0</v>
      </c>
      <c r="BG4242" s="171">
        <f t="shared" si="396"/>
        <v>0</v>
      </c>
      <c r="BH4242" s="171">
        <f t="shared" si="397"/>
        <v>0</v>
      </c>
      <c r="BI4242" s="171">
        <f t="shared" si="398"/>
        <v>0</v>
      </c>
      <c r="BJ4242" s="18" t="s">
        <v>157</v>
      </c>
      <c r="BK4242" s="172">
        <f t="shared" si="399"/>
        <v>0</v>
      </c>
      <c r="BL4242" s="18" t="s">
        <v>156</v>
      </c>
      <c r="BM4242" s="170" t="s">
        <v>5777</v>
      </c>
    </row>
    <row r="4243" spans="1:65" s="2" customFormat="1" ht="16.5" customHeight="1">
      <c r="A4243" s="33"/>
      <c r="B4243" s="158"/>
      <c r="C4243" s="159" t="s">
        <v>5778</v>
      </c>
      <c r="D4243" s="159" t="s">
        <v>152</v>
      </c>
      <c r="E4243" s="160" t="s">
        <v>5779</v>
      </c>
      <c r="F4243" s="161" t="s">
        <v>5780</v>
      </c>
      <c r="G4243" s="162" t="s">
        <v>459</v>
      </c>
      <c r="H4243" s="163">
        <v>7300</v>
      </c>
      <c r="I4243" s="164"/>
      <c r="J4243" s="163">
        <f t="shared" si="390"/>
        <v>0</v>
      </c>
      <c r="K4243" s="165"/>
      <c r="L4243" s="34"/>
      <c r="M4243" s="166" t="s">
        <v>1</v>
      </c>
      <c r="N4243" s="167" t="s">
        <v>42</v>
      </c>
      <c r="O4243" s="59"/>
      <c r="P4243" s="168">
        <f t="shared" si="391"/>
        <v>0</v>
      </c>
      <c r="Q4243" s="168">
        <v>0</v>
      </c>
      <c r="R4243" s="168">
        <f t="shared" si="392"/>
        <v>0</v>
      </c>
      <c r="S4243" s="168">
        <v>0</v>
      </c>
      <c r="T4243" s="169">
        <f t="shared" si="393"/>
        <v>0</v>
      </c>
      <c r="U4243" s="33"/>
      <c r="V4243" s="33"/>
      <c r="W4243" s="33"/>
      <c r="X4243" s="33"/>
      <c r="Y4243" s="33"/>
      <c r="Z4243" s="33"/>
      <c r="AA4243" s="33"/>
      <c r="AB4243" s="33"/>
      <c r="AC4243" s="33"/>
      <c r="AD4243" s="33"/>
      <c r="AE4243" s="33"/>
      <c r="AR4243" s="170" t="s">
        <v>156</v>
      </c>
      <c r="AT4243" s="170" t="s">
        <v>152</v>
      </c>
      <c r="AU4243" s="170" t="s">
        <v>157</v>
      </c>
      <c r="AY4243" s="18" t="s">
        <v>150</v>
      </c>
      <c r="BE4243" s="171">
        <f t="shared" si="394"/>
        <v>0</v>
      </c>
      <c r="BF4243" s="171">
        <f t="shared" si="395"/>
        <v>0</v>
      </c>
      <c r="BG4243" s="171">
        <f t="shared" si="396"/>
        <v>0</v>
      </c>
      <c r="BH4243" s="171">
        <f t="shared" si="397"/>
        <v>0</v>
      </c>
      <c r="BI4243" s="171">
        <f t="shared" si="398"/>
        <v>0</v>
      </c>
      <c r="BJ4243" s="18" t="s">
        <v>157</v>
      </c>
      <c r="BK4243" s="172">
        <f t="shared" si="399"/>
        <v>0</v>
      </c>
      <c r="BL4243" s="18" t="s">
        <v>156</v>
      </c>
      <c r="BM4243" s="170" t="s">
        <v>5781</v>
      </c>
    </row>
    <row r="4244" spans="1:65" s="2" customFormat="1" ht="16.5" customHeight="1">
      <c r="A4244" s="33"/>
      <c r="B4244" s="158"/>
      <c r="C4244" s="159" t="s">
        <v>5782</v>
      </c>
      <c r="D4244" s="159" t="s">
        <v>152</v>
      </c>
      <c r="E4244" s="160" t="s">
        <v>5783</v>
      </c>
      <c r="F4244" s="161" t="s">
        <v>5784</v>
      </c>
      <c r="G4244" s="162" t="s">
        <v>350</v>
      </c>
      <c r="H4244" s="163">
        <v>178</v>
      </c>
      <c r="I4244" s="164"/>
      <c r="J4244" s="163">
        <f t="shared" si="390"/>
        <v>0</v>
      </c>
      <c r="K4244" s="165"/>
      <c r="L4244" s="34"/>
      <c r="M4244" s="166" t="s">
        <v>1</v>
      </c>
      <c r="N4244" s="167" t="s">
        <v>42</v>
      </c>
      <c r="O4244" s="59"/>
      <c r="P4244" s="168">
        <f t="shared" si="391"/>
        <v>0</v>
      </c>
      <c r="Q4244" s="168">
        <v>0</v>
      </c>
      <c r="R4244" s="168">
        <f t="shared" si="392"/>
        <v>0</v>
      </c>
      <c r="S4244" s="168">
        <v>0</v>
      </c>
      <c r="T4244" s="169">
        <f t="shared" si="393"/>
        <v>0</v>
      </c>
      <c r="U4244" s="33"/>
      <c r="V4244" s="33"/>
      <c r="W4244" s="33"/>
      <c r="X4244" s="33"/>
      <c r="Y4244" s="33"/>
      <c r="Z4244" s="33"/>
      <c r="AA4244" s="33"/>
      <c r="AB4244" s="33"/>
      <c r="AC4244" s="33"/>
      <c r="AD4244" s="33"/>
      <c r="AE4244" s="33"/>
      <c r="AR4244" s="170" t="s">
        <v>156</v>
      </c>
      <c r="AT4244" s="170" t="s">
        <v>152</v>
      </c>
      <c r="AU4244" s="170" t="s">
        <v>157</v>
      </c>
      <c r="AY4244" s="18" t="s">
        <v>150</v>
      </c>
      <c r="BE4244" s="171">
        <f t="shared" si="394"/>
        <v>0</v>
      </c>
      <c r="BF4244" s="171">
        <f t="shared" si="395"/>
        <v>0</v>
      </c>
      <c r="BG4244" s="171">
        <f t="shared" si="396"/>
        <v>0</v>
      </c>
      <c r="BH4244" s="171">
        <f t="shared" si="397"/>
        <v>0</v>
      </c>
      <c r="BI4244" s="171">
        <f t="shared" si="398"/>
        <v>0</v>
      </c>
      <c r="BJ4244" s="18" t="s">
        <v>157</v>
      </c>
      <c r="BK4244" s="172">
        <f t="shared" si="399"/>
        <v>0</v>
      </c>
      <c r="BL4244" s="18" t="s">
        <v>156</v>
      </c>
      <c r="BM4244" s="170" t="s">
        <v>5785</v>
      </c>
    </row>
    <row r="4245" spans="1:65" s="2" customFormat="1" ht="16.5" customHeight="1">
      <c r="A4245" s="33"/>
      <c r="B4245" s="158"/>
      <c r="C4245" s="159" t="s">
        <v>5786</v>
      </c>
      <c r="D4245" s="159" t="s">
        <v>152</v>
      </c>
      <c r="E4245" s="160" t="s">
        <v>4684</v>
      </c>
      <c r="F4245" s="161" t="s">
        <v>5787</v>
      </c>
      <c r="G4245" s="162" t="s">
        <v>350</v>
      </c>
      <c r="H4245" s="163">
        <v>178</v>
      </c>
      <c r="I4245" s="164"/>
      <c r="J4245" s="163">
        <f t="shared" si="390"/>
        <v>0</v>
      </c>
      <c r="K4245" s="165"/>
      <c r="L4245" s="34"/>
      <c r="M4245" s="166" t="s">
        <v>1</v>
      </c>
      <c r="N4245" s="167" t="s">
        <v>42</v>
      </c>
      <c r="O4245" s="59"/>
      <c r="P4245" s="168">
        <f t="shared" si="391"/>
        <v>0</v>
      </c>
      <c r="Q4245" s="168">
        <v>0</v>
      </c>
      <c r="R4245" s="168">
        <f t="shared" si="392"/>
        <v>0</v>
      </c>
      <c r="S4245" s="168">
        <v>0</v>
      </c>
      <c r="T4245" s="169">
        <f t="shared" si="393"/>
        <v>0</v>
      </c>
      <c r="U4245" s="33"/>
      <c r="V4245" s="33"/>
      <c r="W4245" s="33"/>
      <c r="X4245" s="33"/>
      <c r="Y4245" s="33"/>
      <c r="Z4245" s="33"/>
      <c r="AA4245" s="33"/>
      <c r="AB4245" s="33"/>
      <c r="AC4245" s="33"/>
      <c r="AD4245" s="33"/>
      <c r="AE4245" s="33"/>
      <c r="AR4245" s="170" t="s">
        <v>156</v>
      </c>
      <c r="AT4245" s="170" t="s">
        <v>152</v>
      </c>
      <c r="AU4245" s="170" t="s">
        <v>157</v>
      </c>
      <c r="AY4245" s="18" t="s">
        <v>150</v>
      </c>
      <c r="BE4245" s="171">
        <f t="shared" si="394"/>
        <v>0</v>
      </c>
      <c r="BF4245" s="171">
        <f t="shared" si="395"/>
        <v>0</v>
      </c>
      <c r="BG4245" s="171">
        <f t="shared" si="396"/>
        <v>0</v>
      </c>
      <c r="BH4245" s="171">
        <f t="shared" si="397"/>
        <v>0</v>
      </c>
      <c r="BI4245" s="171">
        <f t="shared" si="398"/>
        <v>0</v>
      </c>
      <c r="BJ4245" s="18" t="s">
        <v>157</v>
      </c>
      <c r="BK4245" s="172">
        <f t="shared" si="399"/>
        <v>0</v>
      </c>
      <c r="BL4245" s="18" t="s">
        <v>156</v>
      </c>
      <c r="BM4245" s="170" t="s">
        <v>5788</v>
      </c>
    </row>
    <row r="4246" spans="1:65" s="2" customFormat="1" ht="16.5" customHeight="1">
      <c r="A4246" s="33"/>
      <c r="B4246" s="158"/>
      <c r="C4246" s="159" t="s">
        <v>5789</v>
      </c>
      <c r="D4246" s="159" t="s">
        <v>152</v>
      </c>
      <c r="E4246" s="160" t="s">
        <v>5790</v>
      </c>
      <c r="F4246" s="161" t="s">
        <v>5791</v>
      </c>
      <c r="G4246" s="162" t="s">
        <v>459</v>
      </c>
      <c r="H4246" s="163">
        <v>90</v>
      </c>
      <c r="I4246" s="164"/>
      <c r="J4246" s="163">
        <f t="shared" si="390"/>
        <v>0</v>
      </c>
      <c r="K4246" s="165"/>
      <c r="L4246" s="34"/>
      <c r="M4246" s="166" t="s">
        <v>1</v>
      </c>
      <c r="N4246" s="167" t="s">
        <v>42</v>
      </c>
      <c r="O4246" s="59"/>
      <c r="P4246" s="168">
        <f t="shared" si="391"/>
        <v>0</v>
      </c>
      <c r="Q4246" s="168">
        <v>0</v>
      </c>
      <c r="R4246" s="168">
        <f t="shared" si="392"/>
        <v>0</v>
      </c>
      <c r="S4246" s="168">
        <v>0</v>
      </c>
      <c r="T4246" s="169">
        <f t="shared" si="393"/>
        <v>0</v>
      </c>
      <c r="U4246" s="33"/>
      <c r="V4246" s="33"/>
      <c r="W4246" s="33"/>
      <c r="X4246" s="33"/>
      <c r="Y4246" s="33"/>
      <c r="Z4246" s="33"/>
      <c r="AA4246" s="33"/>
      <c r="AB4246" s="33"/>
      <c r="AC4246" s="33"/>
      <c r="AD4246" s="33"/>
      <c r="AE4246" s="33"/>
      <c r="AR4246" s="170" t="s">
        <v>156</v>
      </c>
      <c r="AT4246" s="170" t="s">
        <v>152</v>
      </c>
      <c r="AU4246" s="170" t="s">
        <v>157</v>
      </c>
      <c r="AY4246" s="18" t="s">
        <v>150</v>
      </c>
      <c r="BE4246" s="171">
        <f t="shared" si="394"/>
        <v>0</v>
      </c>
      <c r="BF4246" s="171">
        <f t="shared" si="395"/>
        <v>0</v>
      </c>
      <c r="BG4246" s="171">
        <f t="shared" si="396"/>
        <v>0</v>
      </c>
      <c r="BH4246" s="171">
        <f t="shared" si="397"/>
        <v>0</v>
      </c>
      <c r="BI4246" s="171">
        <f t="shared" si="398"/>
        <v>0</v>
      </c>
      <c r="BJ4246" s="18" t="s">
        <v>157</v>
      </c>
      <c r="BK4246" s="172">
        <f t="shared" si="399"/>
        <v>0</v>
      </c>
      <c r="BL4246" s="18" t="s">
        <v>156</v>
      </c>
      <c r="BM4246" s="170" t="s">
        <v>5792</v>
      </c>
    </row>
    <row r="4247" spans="1:65" s="2" customFormat="1" ht="16.5" customHeight="1">
      <c r="A4247" s="33"/>
      <c r="B4247" s="158"/>
      <c r="C4247" s="159" t="s">
        <v>5793</v>
      </c>
      <c r="D4247" s="159" t="s">
        <v>152</v>
      </c>
      <c r="E4247" s="160" t="s">
        <v>5794</v>
      </c>
      <c r="F4247" s="161" t="s">
        <v>5795</v>
      </c>
      <c r="G4247" s="162" t="s">
        <v>350</v>
      </c>
      <c r="H4247" s="163">
        <v>400</v>
      </c>
      <c r="I4247" s="164"/>
      <c r="J4247" s="163">
        <f t="shared" si="390"/>
        <v>0</v>
      </c>
      <c r="K4247" s="165"/>
      <c r="L4247" s="34"/>
      <c r="M4247" s="166" t="s">
        <v>1</v>
      </c>
      <c r="N4247" s="167" t="s">
        <v>42</v>
      </c>
      <c r="O4247" s="59"/>
      <c r="P4247" s="168">
        <f t="shared" si="391"/>
        <v>0</v>
      </c>
      <c r="Q4247" s="168">
        <v>0</v>
      </c>
      <c r="R4247" s="168">
        <f t="shared" si="392"/>
        <v>0</v>
      </c>
      <c r="S4247" s="168">
        <v>0</v>
      </c>
      <c r="T4247" s="169">
        <f t="shared" si="393"/>
        <v>0</v>
      </c>
      <c r="U4247" s="33"/>
      <c r="V4247" s="33"/>
      <c r="W4247" s="33"/>
      <c r="X4247" s="33"/>
      <c r="Y4247" s="33"/>
      <c r="Z4247" s="33"/>
      <c r="AA4247" s="33"/>
      <c r="AB4247" s="33"/>
      <c r="AC4247" s="33"/>
      <c r="AD4247" s="33"/>
      <c r="AE4247" s="33"/>
      <c r="AR4247" s="170" t="s">
        <v>156</v>
      </c>
      <c r="AT4247" s="170" t="s">
        <v>152</v>
      </c>
      <c r="AU4247" s="170" t="s">
        <v>157</v>
      </c>
      <c r="AY4247" s="18" t="s">
        <v>150</v>
      </c>
      <c r="BE4247" s="171">
        <f t="shared" si="394"/>
        <v>0</v>
      </c>
      <c r="BF4247" s="171">
        <f t="shared" si="395"/>
        <v>0</v>
      </c>
      <c r="BG4247" s="171">
        <f t="shared" si="396"/>
        <v>0</v>
      </c>
      <c r="BH4247" s="171">
        <f t="shared" si="397"/>
        <v>0</v>
      </c>
      <c r="BI4247" s="171">
        <f t="shared" si="398"/>
        <v>0</v>
      </c>
      <c r="BJ4247" s="18" t="s">
        <v>157</v>
      </c>
      <c r="BK4247" s="172">
        <f t="shared" si="399"/>
        <v>0</v>
      </c>
      <c r="BL4247" s="18" t="s">
        <v>156</v>
      </c>
      <c r="BM4247" s="170" t="s">
        <v>5796</v>
      </c>
    </row>
    <row r="4248" spans="1:65" s="2" customFormat="1" ht="16.5" customHeight="1">
      <c r="A4248" s="33"/>
      <c r="B4248" s="158"/>
      <c r="C4248" s="159" t="s">
        <v>5797</v>
      </c>
      <c r="D4248" s="159" t="s">
        <v>152</v>
      </c>
      <c r="E4248" s="160" t="s">
        <v>5798</v>
      </c>
      <c r="F4248" s="161" t="s">
        <v>5799</v>
      </c>
      <c r="G4248" s="162" t="s">
        <v>5716</v>
      </c>
      <c r="H4248" s="163">
        <v>24</v>
      </c>
      <c r="I4248" s="164"/>
      <c r="J4248" s="163">
        <f t="shared" si="390"/>
        <v>0</v>
      </c>
      <c r="K4248" s="165"/>
      <c r="L4248" s="34"/>
      <c r="M4248" s="166" t="s">
        <v>1</v>
      </c>
      <c r="N4248" s="167" t="s">
        <v>42</v>
      </c>
      <c r="O4248" s="59"/>
      <c r="P4248" s="168">
        <f t="shared" si="391"/>
        <v>0</v>
      </c>
      <c r="Q4248" s="168">
        <v>0</v>
      </c>
      <c r="R4248" s="168">
        <f t="shared" si="392"/>
        <v>0</v>
      </c>
      <c r="S4248" s="168">
        <v>0</v>
      </c>
      <c r="T4248" s="169">
        <f t="shared" si="393"/>
        <v>0</v>
      </c>
      <c r="U4248" s="33"/>
      <c r="V4248" s="33"/>
      <c r="W4248" s="33"/>
      <c r="X4248" s="33"/>
      <c r="Y4248" s="33"/>
      <c r="Z4248" s="33"/>
      <c r="AA4248" s="33"/>
      <c r="AB4248" s="33"/>
      <c r="AC4248" s="33"/>
      <c r="AD4248" s="33"/>
      <c r="AE4248" s="33"/>
      <c r="AR4248" s="170" t="s">
        <v>156</v>
      </c>
      <c r="AT4248" s="170" t="s">
        <v>152</v>
      </c>
      <c r="AU4248" s="170" t="s">
        <v>157</v>
      </c>
      <c r="AY4248" s="18" t="s">
        <v>150</v>
      </c>
      <c r="BE4248" s="171">
        <f t="shared" si="394"/>
        <v>0</v>
      </c>
      <c r="BF4248" s="171">
        <f t="shared" si="395"/>
        <v>0</v>
      </c>
      <c r="BG4248" s="171">
        <f t="shared" si="396"/>
        <v>0</v>
      </c>
      <c r="BH4248" s="171">
        <f t="shared" si="397"/>
        <v>0</v>
      </c>
      <c r="BI4248" s="171">
        <f t="shared" si="398"/>
        <v>0</v>
      </c>
      <c r="BJ4248" s="18" t="s">
        <v>157</v>
      </c>
      <c r="BK4248" s="172">
        <f t="shared" si="399"/>
        <v>0</v>
      </c>
      <c r="BL4248" s="18" t="s">
        <v>156</v>
      </c>
      <c r="BM4248" s="170" t="s">
        <v>5800</v>
      </c>
    </row>
    <row r="4249" spans="1:65" s="2" customFormat="1" ht="16.5" customHeight="1">
      <c r="A4249" s="33"/>
      <c r="B4249" s="158"/>
      <c r="C4249" s="205" t="s">
        <v>5801</v>
      </c>
      <c r="D4249" s="205" t="s">
        <v>368</v>
      </c>
      <c r="E4249" s="206" t="s">
        <v>5775</v>
      </c>
      <c r="F4249" s="207" t="s">
        <v>5802</v>
      </c>
      <c r="G4249" s="208" t="s">
        <v>459</v>
      </c>
      <c r="H4249" s="209">
        <v>250</v>
      </c>
      <c r="I4249" s="210"/>
      <c r="J4249" s="209">
        <f t="shared" si="390"/>
        <v>0</v>
      </c>
      <c r="K4249" s="211"/>
      <c r="L4249" s="212"/>
      <c r="M4249" s="213" t="s">
        <v>1</v>
      </c>
      <c r="N4249" s="214" t="s">
        <v>42</v>
      </c>
      <c r="O4249" s="59"/>
      <c r="P4249" s="168">
        <f t="shared" si="391"/>
        <v>0</v>
      </c>
      <c r="Q4249" s="168">
        <v>0</v>
      </c>
      <c r="R4249" s="168">
        <f t="shared" si="392"/>
        <v>0</v>
      </c>
      <c r="S4249" s="168">
        <v>0</v>
      </c>
      <c r="T4249" s="169">
        <f t="shared" si="393"/>
        <v>0</v>
      </c>
      <c r="U4249" s="33"/>
      <c r="V4249" s="33"/>
      <c r="W4249" s="33"/>
      <c r="X4249" s="33"/>
      <c r="Y4249" s="33"/>
      <c r="Z4249" s="33"/>
      <c r="AA4249" s="33"/>
      <c r="AB4249" s="33"/>
      <c r="AC4249" s="33"/>
      <c r="AD4249" s="33"/>
      <c r="AE4249" s="33"/>
      <c r="AR4249" s="170" t="s">
        <v>189</v>
      </c>
      <c r="AT4249" s="170" t="s">
        <v>368</v>
      </c>
      <c r="AU4249" s="170" t="s">
        <v>157</v>
      </c>
      <c r="AY4249" s="18" t="s">
        <v>150</v>
      </c>
      <c r="BE4249" s="171">
        <f t="shared" si="394"/>
        <v>0</v>
      </c>
      <c r="BF4249" s="171">
        <f t="shared" si="395"/>
        <v>0</v>
      </c>
      <c r="BG4249" s="171">
        <f t="shared" si="396"/>
        <v>0</v>
      </c>
      <c r="BH4249" s="171">
        <f t="shared" si="397"/>
        <v>0</v>
      </c>
      <c r="BI4249" s="171">
        <f t="shared" si="398"/>
        <v>0</v>
      </c>
      <c r="BJ4249" s="18" t="s">
        <v>157</v>
      </c>
      <c r="BK4249" s="172">
        <f t="shared" si="399"/>
        <v>0</v>
      </c>
      <c r="BL4249" s="18" t="s">
        <v>156</v>
      </c>
      <c r="BM4249" s="170" t="s">
        <v>5803</v>
      </c>
    </row>
    <row r="4250" spans="1:65" s="2" customFormat="1" ht="16.5" customHeight="1">
      <c r="A4250" s="33"/>
      <c r="B4250" s="158"/>
      <c r="C4250" s="159" t="s">
        <v>5804</v>
      </c>
      <c r="D4250" s="159" t="s">
        <v>152</v>
      </c>
      <c r="E4250" s="160" t="s">
        <v>5805</v>
      </c>
      <c r="F4250" s="161" t="s">
        <v>5806</v>
      </c>
      <c r="G4250" s="162" t="s">
        <v>1757</v>
      </c>
      <c r="H4250" s="164"/>
      <c r="I4250" s="164"/>
      <c r="J4250" s="163">
        <f t="shared" si="390"/>
        <v>0</v>
      </c>
      <c r="K4250" s="165"/>
      <c r="L4250" s="34"/>
      <c r="M4250" s="166" t="s">
        <v>1</v>
      </c>
      <c r="N4250" s="167" t="s">
        <v>42</v>
      </c>
      <c r="O4250" s="59"/>
      <c r="P4250" s="168">
        <f t="shared" si="391"/>
        <v>0</v>
      </c>
      <c r="Q4250" s="168">
        <v>0</v>
      </c>
      <c r="R4250" s="168">
        <f t="shared" si="392"/>
        <v>0</v>
      </c>
      <c r="S4250" s="168">
        <v>0</v>
      </c>
      <c r="T4250" s="169">
        <f t="shared" si="393"/>
        <v>0</v>
      </c>
      <c r="U4250" s="33"/>
      <c r="V4250" s="33"/>
      <c r="W4250" s="33"/>
      <c r="X4250" s="33"/>
      <c r="Y4250" s="33"/>
      <c r="Z4250" s="33"/>
      <c r="AA4250" s="33"/>
      <c r="AB4250" s="33"/>
      <c r="AC4250" s="33"/>
      <c r="AD4250" s="33"/>
      <c r="AE4250" s="33"/>
      <c r="AR4250" s="170" t="s">
        <v>156</v>
      </c>
      <c r="AT4250" s="170" t="s">
        <v>152</v>
      </c>
      <c r="AU4250" s="170" t="s">
        <v>157</v>
      </c>
      <c r="AY4250" s="18" t="s">
        <v>150</v>
      </c>
      <c r="BE4250" s="171">
        <f t="shared" si="394"/>
        <v>0</v>
      </c>
      <c r="BF4250" s="171">
        <f t="shared" si="395"/>
        <v>0</v>
      </c>
      <c r="BG4250" s="171">
        <f t="shared" si="396"/>
        <v>0</v>
      </c>
      <c r="BH4250" s="171">
        <f t="shared" si="397"/>
        <v>0</v>
      </c>
      <c r="BI4250" s="171">
        <f t="shared" si="398"/>
        <v>0</v>
      </c>
      <c r="BJ4250" s="18" t="s">
        <v>157</v>
      </c>
      <c r="BK4250" s="172">
        <f t="shared" si="399"/>
        <v>0</v>
      </c>
      <c r="BL4250" s="18" t="s">
        <v>156</v>
      </c>
      <c r="BM4250" s="170" t="s">
        <v>5807</v>
      </c>
    </row>
    <row r="4251" spans="1:65" s="2" customFormat="1" ht="16.5" customHeight="1">
      <c r="A4251" s="33"/>
      <c r="B4251" s="158"/>
      <c r="C4251" s="159" t="s">
        <v>5808</v>
      </c>
      <c r="D4251" s="159" t="s">
        <v>152</v>
      </c>
      <c r="E4251" s="160" t="s">
        <v>5809</v>
      </c>
      <c r="F4251" s="161" t="s">
        <v>5810</v>
      </c>
      <c r="G4251" s="162" t="s">
        <v>1757</v>
      </c>
      <c r="H4251" s="164"/>
      <c r="I4251" s="164"/>
      <c r="J4251" s="163">
        <f t="shared" si="390"/>
        <v>0</v>
      </c>
      <c r="K4251" s="165"/>
      <c r="L4251" s="34"/>
      <c r="M4251" s="166" t="s">
        <v>1</v>
      </c>
      <c r="N4251" s="167" t="s">
        <v>42</v>
      </c>
      <c r="O4251" s="59"/>
      <c r="P4251" s="168">
        <f t="shared" si="391"/>
        <v>0</v>
      </c>
      <c r="Q4251" s="168">
        <v>0</v>
      </c>
      <c r="R4251" s="168">
        <f t="shared" si="392"/>
        <v>0</v>
      </c>
      <c r="S4251" s="168">
        <v>0</v>
      </c>
      <c r="T4251" s="169">
        <f t="shared" si="393"/>
        <v>0</v>
      </c>
      <c r="U4251" s="33"/>
      <c r="V4251" s="33"/>
      <c r="W4251" s="33"/>
      <c r="X4251" s="33"/>
      <c r="Y4251" s="33"/>
      <c r="Z4251" s="33"/>
      <c r="AA4251" s="33"/>
      <c r="AB4251" s="33"/>
      <c r="AC4251" s="33"/>
      <c r="AD4251" s="33"/>
      <c r="AE4251" s="33"/>
      <c r="AR4251" s="170" t="s">
        <v>156</v>
      </c>
      <c r="AT4251" s="170" t="s">
        <v>152</v>
      </c>
      <c r="AU4251" s="170" t="s">
        <v>157</v>
      </c>
      <c r="AY4251" s="18" t="s">
        <v>150</v>
      </c>
      <c r="BE4251" s="171">
        <f t="shared" si="394"/>
        <v>0</v>
      </c>
      <c r="BF4251" s="171">
        <f t="shared" si="395"/>
        <v>0</v>
      </c>
      <c r="BG4251" s="171">
        <f t="shared" si="396"/>
        <v>0</v>
      </c>
      <c r="BH4251" s="171">
        <f t="shared" si="397"/>
        <v>0</v>
      </c>
      <c r="BI4251" s="171">
        <f t="shared" si="398"/>
        <v>0</v>
      </c>
      <c r="BJ4251" s="18" t="s">
        <v>157</v>
      </c>
      <c r="BK4251" s="172">
        <f t="shared" si="399"/>
        <v>0</v>
      </c>
      <c r="BL4251" s="18" t="s">
        <v>156</v>
      </c>
      <c r="BM4251" s="170" t="s">
        <v>5811</v>
      </c>
    </row>
    <row r="4252" spans="1:65" s="2" customFormat="1" ht="16.5" customHeight="1">
      <c r="A4252" s="33"/>
      <c r="B4252" s="158"/>
      <c r="C4252" s="159" t="s">
        <v>5812</v>
      </c>
      <c r="D4252" s="159" t="s">
        <v>152</v>
      </c>
      <c r="E4252" s="160" t="s">
        <v>5813</v>
      </c>
      <c r="F4252" s="161" t="s">
        <v>5814</v>
      </c>
      <c r="G4252" s="162" t="s">
        <v>1609</v>
      </c>
      <c r="H4252" s="163">
        <v>1</v>
      </c>
      <c r="I4252" s="164"/>
      <c r="J4252" s="163">
        <f t="shared" si="390"/>
        <v>0</v>
      </c>
      <c r="K4252" s="165"/>
      <c r="L4252" s="34"/>
      <c r="M4252" s="166" t="s">
        <v>1</v>
      </c>
      <c r="N4252" s="167" t="s">
        <v>42</v>
      </c>
      <c r="O4252" s="59"/>
      <c r="P4252" s="168">
        <f t="shared" si="391"/>
        <v>0</v>
      </c>
      <c r="Q4252" s="168">
        <v>0</v>
      </c>
      <c r="R4252" s="168">
        <f t="shared" si="392"/>
        <v>0</v>
      </c>
      <c r="S4252" s="168">
        <v>0</v>
      </c>
      <c r="T4252" s="169">
        <f t="shared" si="393"/>
        <v>0</v>
      </c>
      <c r="U4252" s="33"/>
      <c r="V4252" s="33"/>
      <c r="W4252" s="33"/>
      <c r="X4252" s="33"/>
      <c r="Y4252" s="33"/>
      <c r="Z4252" s="33"/>
      <c r="AA4252" s="33"/>
      <c r="AB4252" s="33"/>
      <c r="AC4252" s="33"/>
      <c r="AD4252" s="33"/>
      <c r="AE4252" s="33"/>
      <c r="AR4252" s="170" t="s">
        <v>156</v>
      </c>
      <c r="AT4252" s="170" t="s">
        <v>152</v>
      </c>
      <c r="AU4252" s="170" t="s">
        <v>157</v>
      </c>
      <c r="AY4252" s="18" t="s">
        <v>150</v>
      </c>
      <c r="BE4252" s="171">
        <f t="shared" si="394"/>
        <v>0</v>
      </c>
      <c r="BF4252" s="171">
        <f t="shared" si="395"/>
        <v>0</v>
      </c>
      <c r="BG4252" s="171">
        <f t="shared" si="396"/>
        <v>0</v>
      </c>
      <c r="BH4252" s="171">
        <f t="shared" si="397"/>
        <v>0</v>
      </c>
      <c r="BI4252" s="171">
        <f t="shared" si="398"/>
        <v>0</v>
      </c>
      <c r="BJ4252" s="18" t="s">
        <v>157</v>
      </c>
      <c r="BK4252" s="172">
        <f t="shared" si="399"/>
        <v>0</v>
      </c>
      <c r="BL4252" s="18" t="s">
        <v>156</v>
      </c>
      <c r="BM4252" s="170" t="s">
        <v>5815</v>
      </c>
    </row>
    <row r="4253" spans="1:65" s="2" customFormat="1" ht="16.5" customHeight="1">
      <c r="A4253" s="33"/>
      <c r="B4253" s="158"/>
      <c r="C4253" s="159" t="s">
        <v>5816</v>
      </c>
      <c r="D4253" s="159" t="s">
        <v>152</v>
      </c>
      <c r="E4253" s="160" t="s">
        <v>5817</v>
      </c>
      <c r="F4253" s="161" t="s">
        <v>5818</v>
      </c>
      <c r="G4253" s="162" t="s">
        <v>1609</v>
      </c>
      <c r="H4253" s="163">
        <v>1</v>
      </c>
      <c r="I4253" s="164"/>
      <c r="J4253" s="163">
        <f t="shared" si="390"/>
        <v>0</v>
      </c>
      <c r="K4253" s="165"/>
      <c r="L4253" s="34"/>
      <c r="M4253" s="166" t="s">
        <v>1</v>
      </c>
      <c r="N4253" s="167" t="s">
        <v>42</v>
      </c>
      <c r="O4253" s="59"/>
      <c r="P4253" s="168">
        <f t="shared" si="391"/>
        <v>0</v>
      </c>
      <c r="Q4253" s="168">
        <v>0</v>
      </c>
      <c r="R4253" s="168">
        <f t="shared" si="392"/>
        <v>0</v>
      </c>
      <c r="S4253" s="168">
        <v>0</v>
      </c>
      <c r="T4253" s="169">
        <f t="shared" si="393"/>
        <v>0</v>
      </c>
      <c r="U4253" s="33"/>
      <c r="V4253" s="33"/>
      <c r="W4253" s="33"/>
      <c r="X4253" s="33"/>
      <c r="Y4253" s="33"/>
      <c r="Z4253" s="33"/>
      <c r="AA4253" s="33"/>
      <c r="AB4253" s="33"/>
      <c r="AC4253" s="33"/>
      <c r="AD4253" s="33"/>
      <c r="AE4253" s="33"/>
      <c r="AR4253" s="170" t="s">
        <v>156</v>
      </c>
      <c r="AT4253" s="170" t="s">
        <v>152</v>
      </c>
      <c r="AU4253" s="170" t="s">
        <v>157</v>
      </c>
      <c r="AY4253" s="18" t="s">
        <v>150</v>
      </c>
      <c r="BE4253" s="171">
        <f t="shared" si="394"/>
        <v>0</v>
      </c>
      <c r="BF4253" s="171">
        <f t="shared" si="395"/>
        <v>0</v>
      </c>
      <c r="BG4253" s="171">
        <f t="shared" si="396"/>
        <v>0</v>
      </c>
      <c r="BH4253" s="171">
        <f t="shared" si="397"/>
        <v>0</v>
      </c>
      <c r="BI4253" s="171">
        <f t="shared" si="398"/>
        <v>0</v>
      </c>
      <c r="BJ4253" s="18" t="s">
        <v>157</v>
      </c>
      <c r="BK4253" s="172">
        <f t="shared" si="399"/>
        <v>0</v>
      </c>
      <c r="BL4253" s="18" t="s">
        <v>156</v>
      </c>
      <c r="BM4253" s="170" t="s">
        <v>5819</v>
      </c>
    </row>
    <row r="4254" spans="1:65" s="2" customFormat="1" ht="16.5" customHeight="1">
      <c r="A4254" s="33"/>
      <c r="B4254" s="158"/>
      <c r="C4254" s="159" t="s">
        <v>5820</v>
      </c>
      <c r="D4254" s="159" t="s">
        <v>152</v>
      </c>
      <c r="E4254" s="160" t="s">
        <v>5821</v>
      </c>
      <c r="F4254" s="161" t="s">
        <v>5822</v>
      </c>
      <c r="G4254" s="162" t="s">
        <v>1609</v>
      </c>
      <c r="H4254" s="163">
        <v>1</v>
      </c>
      <c r="I4254" s="164"/>
      <c r="J4254" s="163">
        <f t="shared" si="390"/>
        <v>0</v>
      </c>
      <c r="K4254" s="165"/>
      <c r="L4254" s="34"/>
      <c r="M4254" s="166" t="s">
        <v>1</v>
      </c>
      <c r="N4254" s="167" t="s">
        <v>42</v>
      </c>
      <c r="O4254" s="59"/>
      <c r="P4254" s="168">
        <f t="shared" si="391"/>
        <v>0</v>
      </c>
      <c r="Q4254" s="168">
        <v>0</v>
      </c>
      <c r="R4254" s="168">
        <f t="shared" si="392"/>
        <v>0</v>
      </c>
      <c r="S4254" s="168">
        <v>0</v>
      </c>
      <c r="T4254" s="169">
        <f t="shared" si="393"/>
        <v>0</v>
      </c>
      <c r="U4254" s="33"/>
      <c r="V4254" s="33"/>
      <c r="W4254" s="33"/>
      <c r="X4254" s="33"/>
      <c r="Y4254" s="33"/>
      <c r="Z4254" s="33"/>
      <c r="AA4254" s="33"/>
      <c r="AB4254" s="33"/>
      <c r="AC4254" s="33"/>
      <c r="AD4254" s="33"/>
      <c r="AE4254" s="33"/>
      <c r="AR4254" s="170" t="s">
        <v>156</v>
      </c>
      <c r="AT4254" s="170" t="s">
        <v>152</v>
      </c>
      <c r="AU4254" s="170" t="s">
        <v>157</v>
      </c>
      <c r="AY4254" s="18" t="s">
        <v>150</v>
      </c>
      <c r="BE4254" s="171">
        <f t="shared" si="394"/>
        <v>0</v>
      </c>
      <c r="BF4254" s="171">
        <f t="shared" si="395"/>
        <v>0</v>
      </c>
      <c r="BG4254" s="171">
        <f t="shared" si="396"/>
        <v>0</v>
      </c>
      <c r="BH4254" s="171">
        <f t="shared" si="397"/>
        <v>0</v>
      </c>
      <c r="BI4254" s="171">
        <f t="shared" si="398"/>
        <v>0</v>
      </c>
      <c r="BJ4254" s="18" t="s">
        <v>157</v>
      </c>
      <c r="BK4254" s="172">
        <f t="shared" si="399"/>
        <v>0</v>
      </c>
      <c r="BL4254" s="18" t="s">
        <v>156</v>
      </c>
      <c r="BM4254" s="170" t="s">
        <v>5823</v>
      </c>
    </row>
    <row r="4255" spans="1:65" s="2" customFormat="1" ht="16.5" customHeight="1">
      <c r="A4255" s="33"/>
      <c r="B4255" s="158"/>
      <c r="C4255" s="159" t="s">
        <v>5824</v>
      </c>
      <c r="D4255" s="159" t="s">
        <v>152</v>
      </c>
      <c r="E4255" s="160" t="s">
        <v>5825</v>
      </c>
      <c r="F4255" s="161" t="s">
        <v>5826</v>
      </c>
      <c r="G4255" s="162" t="s">
        <v>1609</v>
      </c>
      <c r="H4255" s="163">
        <v>1</v>
      </c>
      <c r="I4255" s="164"/>
      <c r="J4255" s="163">
        <f t="shared" si="390"/>
        <v>0</v>
      </c>
      <c r="K4255" s="165"/>
      <c r="L4255" s="34"/>
      <c r="M4255" s="166" t="s">
        <v>1</v>
      </c>
      <c r="N4255" s="167" t="s">
        <v>42</v>
      </c>
      <c r="O4255" s="59"/>
      <c r="P4255" s="168">
        <f t="shared" si="391"/>
        <v>0</v>
      </c>
      <c r="Q4255" s="168">
        <v>0</v>
      </c>
      <c r="R4255" s="168">
        <f t="shared" si="392"/>
        <v>0</v>
      </c>
      <c r="S4255" s="168">
        <v>0</v>
      </c>
      <c r="T4255" s="169">
        <f t="shared" si="393"/>
        <v>0</v>
      </c>
      <c r="U4255" s="33"/>
      <c r="V4255" s="33"/>
      <c r="W4255" s="33"/>
      <c r="X4255" s="33"/>
      <c r="Y4255" s="33"/>
      <c r="Z4255" s="33"/>
      <c r="AA4255" s="33"/>
      <c r="AB4255" s="33"/>
      <c r="AC4255" s="33"/>
      <c r="AD4255" s="33"/>
      <c r="AE4255" s="33"/>
      <c r="AR4255" s="170" t="s">
        <v>156</v>
      </c>
      <c r="AT4255" s="170" t="s">
        <v>152</v>
      </c>
      <c r="AU4255" s="170" t="s">
        <v>157</v>
      </c>
      <c r="AY4255" s="18" t="s">
        <v>150</v>
      </c>
      <c r="BE4255" s="171">
        <f t="shared" si="394"/>
        <v>0</v>
      </c>
      <c r="BF4255" s="171">
        <f t="shared" si="395"/>
        <v>0</v>
      </c>
      <c r="BG4255" s="171">
        <f t="shared" si="396"/>
        <v>0</v>
      </c>
      <c r="BH4255" s="171">
        <f t="shared" si="397"/>
        <v>0</v>
      </c>
      <c r="BI4255" s="171">
        <f t="shared" si="398"/>
        <v>0</v>
      </c>
      <c r="BJ4255" s="18" t="s">
        <v>157</v>
      </c>
      <c r="BK4255" s="172">
        <f t="shared" si="399"/>
        <v>0</v>
      </c>
      <c r="BL4255" s="18" t="s">
        <v>156</v>
      </c>
      <c r="BM4255" s="170" t="s">
        <v>5827</v>
      </c>
    </row>
    <row r="4256" spans="1:65" s="2" customFormat="1" ht="16.5" customHeight="1">
      <c r="A4256" s="33"/>
      <c r="B4256" s="158"/>
      <c r="C4256" s="205" t="s">
        <v>5828</v>
      </c>
      <c r="D4256" s="205" t="s">
        <v>368</v>
      </c>
      <c r="E4256" s="206" t="s">
        <v>5829</v>
      </c>
      <c r="F4256" s="207" t="s">
        <v>5830</v>
      </c>
      <c r="G4256" s="208" t="s">
        <v>350</v>
      </c>
      <c r="H4256" s="209">
        <v>1</v>
      </c>
      <c r="I4256" s="210"/>
      <c r="J4256" s="209">
        <f t="shared" si="390"/>
        <v>0</v>
      </c>
      <c r="K4256" s="211"/>
      <c r="L4256" s="212"/>
      <c r="M4256" s="213" t="s">
        <v>1</v>
      </c>
      <c r="N4256" s="214" t="s">
        <v>42</v>
      </c>
      <c r="O4256" s="59"/>
      <c r="P4256" s="168">
        <f t="shared" si="391"/>
        <v>0</v>
      </c>
      <c r="Q4256" s="168">
        <v>0</v>
      </c>
      <c r="R4256" s="168">
        <f t="shared" si="392"/>
        <v>0</v>
      </c>
      <c r="S4256" s="168">
        <v>0</v>
      </c>
      <c r="T4256" s="169">
        <f t="shared" si="393"/>
        <v>0</v>
      </c>
      <c r="U4256" s="33"/>
      <c r="V4256" s="33"/>
      <c r="W4256" s="33"/>
      <c r="X4256" s="33"/>
      <c r="Y4256" s="33"/>
      <c r="Z4256" s="33"/>
      <c r="AA4256" s="33"/>
      <c r="AB4256" s="33"/>
      <c r="AC4256" s="33"/>
      <c r="AD4256" s="33"/>
      <c r="AE4256" s="33"/>
      <c r="AR4256" s="170" t="s">
        <v>189</v>
      </c>
      <c r="AT4256" s="170" t="s">
        <v>368</v>
      </c>
      <c r="AU4256" s="170" t="s">
        <v>157</v>
      </c>
      <c r="AY4256" s="18" t="s">
        <v>150</v>
      </c>
      <c r="BE4256" s="171">
        <f t="shared" si="394"/>
        <v>0</v>
      </c>
      <c r="BF4256" s="171">
        <f t="shared" si="395"/>
        <v>0</v>
      </c>
      <c r="BG4256" s="171">
        <f t="shared" si="396"/>
        <v>0</v>
      </c>
      <c r="BH4256" s="171">
        <f t="shared" si="397"/>
        <v>0</v>
      </c>
      <c r="BI4256" s="171">
        <f t="shared" si="398"/>
        <v>0</v>
      </c>
      <c r="BJ4256" s="18" t="s">
        <v>157</v>
      </c>
      <c r="BK4256" s="172">
        <f t="shared" si="399"/>
        <v>0</v>
      </c>
      <c r="BL4256" s="18" t="s">
        <v>156</v>
      </c>
      <c r="BM4256" s="170" t="s">
        <v>5831</v>
      </c>
    </row>
    <row r="4257" spans="1:65" s="2" customFormat="1" ht="16.5" customHeight="1">
      <c r="A4257" s="33"/>
      <c r="B4257" s="158"/>
      <c r="C4257" s="205" t="s">
        <v>5832</v>
      </c>
      <c r="D4257" s="205" t="s">
        <v>368</v>
      </c>
      <c r="E4257" s="206" t="s">
        <v>5833</v>
      </c>
      <c r="F4257" s="207" t="s">
        <v>5834</v>
      </c>
      <c r="G4257" s="208" t="s">
        <v>350</v>
      </c>
      <c r="H4257" s="209">
        <v>20</v>
      </c>
      <c r="I4257" s="210"/>
      <c r="J4257" s="209">
        <f t="shared" si="390"/>
        <v>0</v>
      </c>
      <c r="K4257" s="211"/>
      <c r="L4257" s="212"/>
      <c r="M4257" s="213" t="s">
        <v>1</v>
      </c>
      <c r="N4257" s="214" t="s">
        <v>42</v>
      </c>
      <c r="O4257" s="59"/>
      <c r="P4257" s="168">
        <f t="shared" si="391"/>
        <v>0</v>
      </c>
      <c r="Q4257" s="168">
        <v>0</v>
      </c>
      <c r="R4257" s="168">
        <f t="shared" si="392"/>
        <v>0</v>
      </c>
      <c r="S4257" s="168">
        <v>0</v>
      </c>
      <c r="T4257" s="169">
        <f t="shared" si="393"/>
        <v>0</v>
      </c>
      <c r="U4257" s="33"/>
      <c r="V4257" s="33"/>
      <c r="W4257" s="33"/>
      <c r="X4257" s="33"/>
      <c r="Y4257" s="33"/>
      <c r="Z4257" s="33"/>
      <c r="AA4257" s="33"/>
      <c r="AB4257" s="33"/>
      <c r="AC4257" s="33"/>
      <c r="AD4257" s="33"/>
      <c r="AE4257" s="33"/>
      <c r="AR4257" s="170" t="s">
        <v>189</v>
      </c>
      <c r="AT4257" s="170" t="s">
        <v>368</v>
      </c>
      <c r="AU4257" s="170" t="s">
        <v>157</v>
      </c>
      <c r="AY4257" s="18" t="s">
        <v>150</v>
      </c>
      <c r="BE4257" s="171">
        <f t="shared" si="394"/>
        <v>0</v>
      </c>
      <c r="BF4257" s="171">
        <f t="shared" si="395"/>
        <v>0</v>
      </c>
      <c r="BG4257" s="171">
        <f t="shared" si="396"/>
        <v>0</v>
      </c>
      <c r="BH4257" s="171">
        <f t="shared" si="397"/>
        <v>0</v>
      </c>
      <c r="BI4257" s="171">
        <f t="shared" si="398"/>
        <v>0</v>
      </c>
      <c r="BJ4257" s="18" t="s">
        <v>157</v>
      </c>
      <c r="BK4257" s="172">
        <f t="shared" si="399"/>
        <v>0</v>
      </c>
      <c r="BL4257" s="18" t="s">
        <v>156</v>
      </c>
      <c r="BM4257" s="170" t="s">
        <v>5835</v>
      </c>
    </row>
    <row r="4258" spans="1:65" s="2" customFormat="1" ht="16.5" customHeight="1">
      <c r="A4258" s="33"/>
      <c r="B4258" s="158"/>
      <c r="C4258" s="205" t="s">
        <v>5836</v>
      </c>
      <c r="D4258" s="205" t="s">
        <v>368</v>
      </c>
      <c r="E4258" s="206" t="s">
        <v>5837</v>
      </c>
      <c r="F4258" s="207" t="s">
        <v>5838</v>
      </c>
      <c r="G4258" s="208" t="s">
        <v>350</v>
      </c>
      <c r="H4258" s="209">
        <v>1</v>
      </c>
      <c r="I4258" s="210"/>
      <c r="J4258" s="209">
        <f t="shared" si="390"/>
        <v>0</v>
      </c>
      <c r="K4258" s="211"/>
      <c r="L4258" s="212"/>
      <c r="M4258" s="213" t="s">
        <v>1</v>
      </c>
      <c r="N4258" s="214" t="s">
        <v>42</v>
      </c>
      <c r="O4258" s="59"/>
      <c r="P4258" s="168">
        <f t="shared" si="391"/>
        <v>0</v>
      </c>
      <c r="Q4258" s="168">
        <v>0</v>
      </c>
      <c r="R4258" s="168">
        <f t="shared" si="392"/>
        <v>0</v>
      </c>
      <c r="S4258" s="168">
        <v>0</v>
      </c>
      <c r="T4258" s="169">
        <f t="shared" si="393"/>
        <v>0</v>
      </c>
      <c r="U4258" s="33"/>
      <c r="V4258" s="33"/>
      <c r="W4258" s="33"/>
      <c r="X4258" s="33"/>
      <c r="Y4258" s="33"/>
      <c r="Z4258" s="33"/>
      <c r="AA4258" s="33"/>
      <c r="AB4258" s="33"/>
      <c r="AC4258" s="33"/>
      <c r="AD4258" s="33"/>
      <c r="AE4258" s="33"/>
      <c r="AR4258" s="170" t="s">
        <v>189</v>
      </c>
      <c r="AT4258" s="170" t="s">
        <v>368</v>
      </c>
      <c r="AU4258" s="170" t="s">
        <v>157</v>
      </c>
      <c r="AY4258" s="18" t="s">
        <v>150</v>
      </c>
      <c r="BE4258" s="171">
        <f t="shared" si="394"/>
        <v>0</v>
      </c>
      <c r="BF4258" s="171">
        <f t="shared" si="395"/>
        <v>0</v>
      </c>
      <c r="BG4258" s="171">
        <f t="shared" si="396"/>
        <v>0</v>
      </c>
      <c r="BH4258" s="171">
        <f t="shared" si="397"/>
        <v>0</v>
      </c>
      <c r="BI4258" s="171">
        <f t="shared" si="398"/>
        <v>0</v>
      </c>
      <c r="BJ4258" s="18" t="s">
        <v>157</v>
      </c>
      <c r="BK4258" s="172">
        <f t="shared" si="399"/>
        <v>0</v>
      </c>
      <c r="BL4258" s="18" t="s">
        <v>156</v>
      </c>
      <c r="BM4258" s="170" t="s">
        <v>5839</v>
      </c>
    </row>
    <row r="4259" spans="1:65" s="2" customFormat="1" ht="16.5" customHeight="1">
      <c r="A4259" s="33"/>
      <c r="B4259" s="158"/>
      <c r="C4259" s="159" t="s">
        <v>5840</v>
      </c>
      <c r="D4259" s="159" t="s">
        <v>152</v>
      </c>
      <c r="E4259" s="160" t="s">
        <v>5841</v>
      </c>
      <c r="F4259" s="161" t="s">
        <v>5772</v>
      </c>
      <c r="G4259" s="162" t="s">
        <v>1757</v>
      </c>
      <c r="H4259" s="164"/>
      <c r="I4259" s="164"/>
      <c r="J4259" s="163">
        <f t="shared" si="390"/>
        <v>0</v>
      </c>
      <c r="K4259" s="165"/>
      <c r="L4259" s="34"/>
      <c r="M4259" s="166" t="s">
        <v>1</v>
      </c>
      <c r="N4259" s="167" t="s">
        <v>42</v>
      </c>
      <c r="O4259" s="59"/>
      <c r="P4259" s="168">
        <f t="shared" si="391"/>
        <v>0</v>
      </c>
      <c r="Q4259" s="168">
        <v>0</v>
      </c>
      <c r="R4259" s="168">
        <f t="shared" si="392"/>
        <v>0</v>
      </c>
      <c r="S4259" s="168">
        <v>0</v>
      </c>
      <c r="T4259" s="169">
        <f t="shared" si="393"/>
        <v>0</v>
      </c>
      <c r="U4259" s="33"/>
      <c r="V4259" s="33"/>
      <c r="W4259" s="33"/>
      <c r="X4259" s="33"/>
      <c r="Y4259" s="33"/>
      <c r="Z4259" s="33"/>
      <c r="AA4259" s="33"/>
      <c r="AB4259" s="33"/>
      <c r="AC4259" s="33"/>
      <c r="AD4259" s="33"/>
      <c r="AE4259" s="33"/>
      <c r="AR4259" s="170" t="s">
        <v>156</v>
      </c>
      <c r="AT4259" s="170" t="s">
        <v>152</v>
      </c>
      <c r="AU4259" s="170" t="s">
        <v>157</v>
      </c>
      <c r="AY4259" s="18" t="s">
        <v>150</v>
      </c>
      <c r="BE4259" s="171">
        <f t="shared" si="394"/>
        <v>0</v>
      </c>
      <c r="BF4259" s="171">
        <f t="shared" si="395"/>
        <v>0</v>
      </c>
      <c r="BG4259" s="171">
        <f t="shared" si="396"/>
        <v>0</v>
      </c>
      <c r="BH4259" s="171">
        <f t="shared" si="397"/>
        <v>0</v>
      </c>
      <c r="BI4259" s="171">
        <f t="shared" si="398"/>
        <v>0</v>
      </c>
      <c r="BJ4259" s="18" t="s">
        <v>157</v>
      </c>
      <c r="BK4259" s="172">
        <f t="shared" si="399"/>
        <v>0</v>
      </c>
      <c r="BL4259" s="18" t="s">
        <v>156</v>
      </c>
      <c r="BM4259" s="170" t="s">
        <v>5842</v>
      </c>
    </row>
    <row r="4260" spans="1:65" s="2" customFormat="1" ht="16.5" customHeight="1">
      <c r="A4260" s="33"/>
      <c r="B4260" s="158"/>
      <c r="C4260" s="159" t="s">
        <v>5843</v>
      </c>
      <c r="D4260" s="159" t="s">
        <v>152</v>
      </c>
      <c r="E4260" s="160" t="s">
        <v>5844</v>
      </c>
      <c r="F4260" s="161" t="s">
        <v>5814</v>
      </c>
      <c r="G4260" s="162" t="s">
        <v>350</v>
      </c>
      <c r="H4260" s="163">
        <v>1</v>
      </c>
      <c r="I4260" s="164"/>
      <c r="J4260" s="163">
        <f t="shared" si="390"/>
        <v>0</v>
      </c>
      <c r="K4260" s="165"/>
      <c r="L4260" s="34"/>
      <c r="M4260" s="166" t="s">
        <v>1</v>
      </c>
      <c r="N4260" s="167" t="s">
        <v>42</v>
      </c>
      <c r="O4260" s="59"/>
      <c r="P4260" s="168">
        <f t="shared" si="391"/>
        <v>0</v>
      </c>
      <c r="Q4260" s="168">
        <v>0</v>
      </c>
      <c r="R4260" s="168">
        <f t="shared" si="392"/>
        <v>0</v>
      </c>
      <c r="S4260" s="168">
        <v>0</v>
      </c>
      <c r="T4260" s="169">
        <f t="shared" si="393"/>
        <v>0</v>
      </c>
      <c r="U4260" s="33"/>
      <c r="V4260" s="33"/>
      <c r="W4260" s="33"/>
      <c r="X4260" s="33"/>
      <c r="Y4260" s="33"/>
      <c r="Z4260" s="33"/>
      <c r="AA4260" s="33"/>
      <c r="AB4260" s="33"/>
      <c r="AC4260" s="33"/>
      <c r="AD4260" s="33"/>
      <c r="AE4260" s="33"/>
      <c r="AR4260" s="170" t="s">
        <v>156</v>
      </c>
      <c r="AT4260" s="170" t="s">
        <v>152</v>
      </c>
      <c r="AU4260" s="170" t="s">
        <v>157</v>
      </c>
      <c r="AY4260" s="18" t="s">
        <v>150</v>
      </c>
      <c r="BE4260" s="171">
        <f t="shared" si="394"/>
        <v>0</v>
      </c>
      <c r="BF4260" s="171">
        <f t="shared" si="395"/>
        <v>0</v>
      </c>
      <c r="BG4260" s="171">
        <f t="shared" si="396"/>
        <v>0</v>
      </c>
      <c r="BH4260" s="171">
        <f t="shared" si="397"/>
        <v>0</v>
      </c>
      <c r="BI4260" s="171">
        <f t="shared" si="398"/>
        <v>0</v>
      </c>
      <c r="BJ4260" s="18" t="s">
        <v>157</v>
      </c>
      <c r="BK4260" s="172">
        <f t="shared" si="399"/>
        <v>0</v>
      </c>
      <c r="BL4260" s="18" t="s">
        <v>156</v>
      </c>
      <c r="BM4260" s="170" t="s">
        <v>5845</v>
      </c>
    </row>
    <row r="4261" spans="1:65" s="2" customFormat="1" ht="16.5" customHeight="1">
      <c r="A4261" s="33"/>
      <c r="B4261" s="158"/>
      <c r="C4261" s="159" t="s">
        <v>5846</v>
      </c>
      <c r="D4261" s="159" t="s">
        <v>152</v>
      </c>
      <c r="E4261" s="160" t="s">
        <v>5847</v>
      </c>
      <c r="F4261" s="161" t="s">
        <v>5848</v>
      </c>
      <c r="G4261" s="162" t="s">
        <v>5662</v>
      </c>
      <c r="H4261" s="163">
        <v>30</v>
      </c>
      <c r="I4261" s="164"/>
      <c r="J4261" s="163">
        <f t="shared" si="390"/>
        <v>0</v>
      </c>
      <c r="K4261" s="165"/>
      <c r="L4261" s="34"/>
      <c r="M4261" s="166" t="s">
        <v>1</v>
      </c>
      <c r="N4261" s="167" t="s">
        <v>42</v>
      </c>
      <c r="O4261" s="59"/>
      <c r="P4261" s="168">
        <f t="shared" si="391"/>
        <v>0</v>
      </c>
      <c r="Q4261" s="168">
        <v>0</v>
      </c>
      <c r="R4261" s="168">
        <f t="shared" si="392"/>
        <v>0</v>
      </c>
      <c r="S4261" s="168">
        <v>0</v>
      </c>
      <c r="T4261" s="169">
        <f t="shared" si="393"/>
        <v>0</v>
      </c>
      <c r="U4261" s="33"/>
      <c r="V4261" s="33"/>
      <c r="W4261" s="33"/>
      <c r="X4261" s="33"/>
      <c r="Y4261" s="33"/>
      <c r="Z4261" s="33"/>
      <c r="AA4261" s="33"/>
      <c r="AB4261" s="33"/>
      <c r="AC4261" s="33"/>
      <c r="AD4261" s="33"/>
      <c r="AE4261" s="33"/>
      <c r="AR4261" s="170" t="s">
        <v>156</v>
      </c>
      <c r="AT4261" s="170" t="s">
        <v>152</v>
      </c>
      <c r="AU4261" s="170" t="s">
        <v>157</v>
      </c>
      <c r="AY4261" s="18" t="s">
        <v>150</v>
      </c>
      <c r="BE4261" s="171">
        <f t="shared" si="394"/>
        <v>0</v>
      </c>
      <c r="BF4261" s="171">
        <f t="shared" si="395"/>
        <v>0</v>
      </c>
      <c r="BG4261" s="171">
        <f t="shared" si="396"/>
        <v>0</v>
      </c>
      <c r="BH4261" s="171">
        <f t="shared" si="397"/>
        <v>0</v>
      </c>
      <c r="BI4261" s="171">
        <f t="shared" si="398"/>
        <v>0</v>
      </c>
      <c r="BJ4261" s="18" t="s">
        <v>157</v>
      </c>
      <c r="BK4261" s="172">
        <f t="shared" si="399"/>
        <v>0</v>
      </c>
      <c r="BL4261" s="18" t="s">
        <v>156</v>
      </c>
      <c r="BM4261" s="170" t="s">
        <v>5849</v>
      </c>
    </row>
    <row r="4262" spans="1:65" s="2" customFormat="1" ht="16.5" customHeight="1">
      <c r="A4262" s="33"/>
      <c r="B4262" s="158"/>
      <c r="C4262" s="159" t="s">
        <v>5850</v>
      </c>
      <c r="D4262" s="159" t="s">
        <v>152</v>
      </c>
      <c r="E4262" s="160" t="s">
        <v>5851</v>
      </c>
      <c r="F4262" s="161" t="s">
        <v>5852</v>
      </c>
      <c r="G4262" s="162" t="s">
        <v>350</v>
      </c>
      <c r="H4262" s="163">
        <v>20</v>
      </c>
      <c r="I4262" s="164"/>
      <c r="J4262" s="163">
        <f t="shared" si="390"/>
        <v>0</v>
      </c>
      <c r="K4262" s="165"/>
      <c r="L4262" s="34"/>
      <c r="M4262" s="166" t="s">
        <v>1</v>
      </c>
      <c r="N4262" s="167" t="s">
        <v>42</v>
      </c>
      <c r="O4262" s="59"/>
      <c r="P4262" s="168">
        <f t="shared" si="391"/>
        <v>0</v>
      </c>
      <c r="Q4262" s="168">
        <v>0</v>
      </c>
      <c r="R4262" s="168">
        <f t="shared" si="392"/>
        <v>0</v>
      </c>
      <c r="S4262" s="168">
        <v>0</v>
      </c>
      <c r="T4262" s="169">
        <f t="shared" si="393"/>
        <v>0</v>
      </c>
      <c r="U4262" s="33"/>
      <c r="V4262" s="33"/>
      <c r="W4262" s="33"/>
      <c r="X4262" s="33"/>
      <c r="Y4262" s="33"/>
      <c r="Z4262" s="33"/>
      <c r="AA4262" s="33"/>
      <c r="AB4262" s="33"/>
      <c r="AC4262" s="33"/>
      <c r="AD4262" s="33"/>
      <c r="AE4262" s="33"/>
      <c r="AR4262" s="170" t="s">
        <v>156</v>
      </c>
      <c r="AT4262" s="170" t="s">
        <v>152</v>
      </c>
      <c r="AU4262" s="170" t="s">
        <v>157</v>
      </c>
      <c r="AY4262" s="18" t="s">
        <v>150</v>
      </c>
      <c r="BE4262" s="171">
        <f t="shared" si="394"/>
        <v>0</v>
      </c>
      <c r="BF4262" s="171">
        <f t="shared" si="395"/>
        <v>0</v>
      </c>
      <c r="BG4262" s="171">
        <f t="shared" si="396"/>
        <v>0</v>
      </c>
      <c r="BH4262" s="171">
        <f t="shared" si="397"/>
        <v>0</v>
      </c>
      <c r="BI4262" s="171">
        <f t="shared" si="398"/>
        <v>0</v>
      </c>
      <c r="BJ4262" s="18" t="s">
        <v>157</v>
      </c>
      <c r="BK4262" s="172">
        <f t="shared" si="399"/>
        <v>0</v>
      </c>
      <c r="BL4262" s="18" t="s">
        <v>156</v>
      </c>
      <c r="BM4262" s="170" t="s">
        <v>5853</v>
      </c>
    </row>
    <row r="4263" spans="1:65" s="12" customFormat="1" ht="22.9" customHeight="1">
      <c r="B4263" s="145"/>
      <c r="D4263" s="146" t="s">
        <v>75</v>
      </c>
      <c r="E4263" s="156" t="s">
        <v>5854</v>
      </c>
      <c r="F4263" s="156" t="s">
        <v>5855</v>
      </c>
      <c r="I4263" s="148"/>
      <c r="J4263" s="157">
        <f>BK4263</f>
        <v>0</v>
      </c>
      <c r="L4263" s="145"/>
      <c r="M4263" s="150"/>
      <c r="N4263" s="151"/>
      <c r="O4263" s="151"/>
      <c r="P4263" s="152">
        <f>SUM(P4264:P4298)</f>
        <v>0</v>
      </c>
      <c r="Q4263" s="151"/>
      <c r="R4263" s="152">
        <f>SUM(R4264:R4298)</f>
        <v>0</v>
      </c>
      <c r="S4263" s="151"/>
      <c r="T4263" s="153">
        <f>SUM(T4264:T4298)</f>
        <v>0</v>
      </c>
      <c r="AR4263" s="146" t="s">
        <v>162</v>
      </c>
      <c r="AT4263" s="154" t="s">
        <v>75</v>
      </c>
      <c r="AU4263" s="154" t="s">
        <v>81</v>
      </c>
      <c r="AY4263" s="146" t="s">
        <v>150</v>
      </c>
      <c r="BK4263" s="155">
        <f>SUM(BK4264:BK4298)</f>
        <v>0</v>
      </c>
    </row>
    <row r="4264" spans="1:65" s="2" customFormat="1" ht="16.5" customHeight="1">
      <c r="A4264" s="33"/>
      <c r="B4264" s="158"/>
      <c r="C4264" s="205" t="s">
        <v>5856</v>
      </c>
      <c r="D4264" s="205" t="s">
        <v>368</v>
      </c>
      <c r="E4264" s="206" t="s">
        <v>5857</v>
      </c>
      <c r="F4264" s="207" t="s">
        <v>5858</v>
      </c>
      <c r="G4264" s="208" t="s">
        <v>350</v>
      </c>
      <c r="H4264" s="209">
        <v>1</v>
      </c>
      <c r="I4264" s="210"/>
      <c r="J4264" s="209">
        <f t="shared" ref="J4264:J4298" si="400">ROUND(I4264*H4264,3)</f>
        <v>0</v>
      </c>
      <c r="K4264" s="211"/>
      <c r="L4264" s="212"/>
      <c r="M4264" s="213" t="s">
        <v>1</v>
      </c>
      <c r="N4264" s="214" t="s">
        <v>42</v>
      </c>
      <c r="O4264" s="59"/>
      <c r="P4264" s="168">
        <f t="shared" ref="P4264:P4298" si="401">O4264*H4264</f>
        <v>0</v>
      </c>
      <c r="Q4264" s="168">
        <v>0</v>
      </c>
      <c r="R4264" s="168">
        <f t="shared" ref="R4264:R4298" si="402">Q4264*H4264</f>
        <v>0</v>
      </c>
      <c r="S4264" s="168">
        <v>0</v>
      </c>
      <c r="T4264" s="169">
        <f t="shared" ref="T4264:T4298" si="403">S4264*H4264</f>
        <v>0</v>
      </c>
      <c r="U4264" s="33"/>
      <c r="V4264" s="33"/>
      <c r="W4264" s="33"/>
      <c r="X4264" s="33"/>
      <c r="Y4264" s="33"/>
      <c r="Z4264" s="33"/>
      <c r="AA4264" s="33"/>
      <c r="AB4264" s="33"/>
      <c r="AC4264" s="33"/>
      <c r="AD4264" s="33"/>
      <c r="AE4264" s="33"/>
      <c r="AR4264" s="170" t="s">
        <v>189</v>
      </c>
      <c r="AT4264" s="170" t="s">
        <v>368</v>
      </c>
      <c r="AU4264" s="170" t="s">
        <v>157</v>
      </c>
      <c r="AY4264" s="18" t="s">
        <v>150</v>
      </c>
      <c r="BE4264" s="171">
        <f t="shared" ref="BE4264:BE4298" si="404">IF(N4264="základná",J4264,0)</f>
        <v>0</v>
      </c>
      <c r="BF4264" s="171">
        <f t="shared" ref="BF4264:BF4298" si="405">IF(N4264="znížená",J4264,0)</f>
        <v>0</v>
      </c>
      <c r="BG4264" s="171">
        <f t="shared" ref="BG4264:BG4298" si="406">IF(N4264="zákl. prenesená",J4264,0)</f>
        <v>0</v>
      </c>
      <c r="BH4264" s="171">
        <f t="shared" ref="BH4264:BH4298" si="407">IF(N4264="zníž. prenesená",J4264,0)</f>
        <v>0</v>
      </c>
      <c r="BI4264" s="171">
        <f t="shared" ref="BI4264:BI4298" si="408">IF(N4264="nulová",J4264,0)</f>
        <v>0</v>
      </c>
      <c r="BJ4264" s="18" t="s">
        <v>157</v>
      </c>
      <c r="BK4264" s="172">
        <f t="shared" ref="BK4264:BK4298" si="409">ROUND(I4264*H4264,3)</f>
        <v>0</v>
      </c>
      <c r="BL4264" s="18" t="s">
        <v>156</v>
      </c>
      <c r="BM4264" s="170" t="s">
        <v>5859</v>
      </c>
    </row>
    <row r="4265" spans="1:65" s="2" customFormat="1" ht="16.5" customHeight="1">
      <c r="A4265" s="33"/>
      <c r="B4265" s="158"/>
      <c r="C4265" s="205" t="s">
        <v>5860</v>
      </c>
      <c r="D4265" s="205" t="s">
        <v>368</v>
      </c>
      <c r="E4265" s="206" t="s">
        <v>5861</v>
      </c>
      <c r="F4265" s="207" t="s">
        <v>5862</v>
      </c>
      <c r="G4265" s="208" t="s">
        <v>459</v>
      </c>
      <c r="H4265" s="209">
        <v>1</v>
      </c>
      <c r="I4265" s="210"/>
      <c r="J4265" s="209">
        <f t="shared" si="400"/>
        <v>0</v>
      </c>
      <c r="K4265" s="211"/>
      <c r="L4265" s="212"/>
      <c r="M4265" s="213" t="s">
        <v>1</v>
      </c>
      <c r="N4265" s="214" t="s">
        <v>42</v>
      </c>
      <c r="O4265" s="59"/>
      <c r="P4265" s="168">
        <f t="shared" si="401"/>
        <v>0</v>
      </c>
      <c r="Q4265" s="168">
        <v>0</v>
      </c>
      <c r="R4265" s="168">
        <f t="shared" si="402"/>
        <v>0</v>
      </c>
      <c r="S4265" s="168">
        <v>0</v>
      </c>
      <c r="T4265" s="169">
        <f t="shared" si="403"/>
        <v>0</v>
      </c>
      <c r="U4265" s="33"/>
      <c r="V4265" s="33"/>
      <c r="W4265" s="33"/>
      <c r="X4265" s="33"/>
      <c r="Y4265" s="33"/>
      <c r="Z4265" s="33"/>
      <c r="AA4265" s="33"/>
      <c r="AB4265" s="33"/>
      <c r="AC4265" s="33"/>
      <c r="AD4265" s="33"/>
      <c r="AE4265" s="33"/>
      <c r="AR4265" s="170" t="s">
        <v>189</v>
      </c>
      <c r="AT4265" s="170" t="s">
        <v>368</v>
      </c>
      <c r="AU4265" s="170" t="s">
        <v>157</v>
      </c>
      <c r="AY4265" s="18" t="s">
        <v>150</v>
      </c>
      <c r="BE4265" s="171">
        <f t="shared" si="404"/>
        <v>0</v>
      </c>
      <c r="BF4265" s="171">
        <f t="shared" si="405"/>
        <v>0</v>
      </c>
      <c r="BG4265" s="171">
        <f t="shared" si="406"/>
        <v>0</v>
      </c>
      <c r="BH4265" s="171">
        <f t="shared" si="407"/>
        <v>0</v>
      </c>
      <c r="BI4265" s="171">
        <f t="shared" si="408"/>
        <v>0</v>
      </c>
      <c r="BJ4265" s="18" t="s">
        <v>157</v>
      </c>
      <c r="BK4265" s="172">
        <f t="shared" si="409"/>
        <v>0</v>
      </c>
      <c r="BL4265" s="18" t="s">
        <v>156</v>
      </c>
      <c r="BM4265" s="170" t="s">
        <v>5863</v>
      </c>
    </row>
    <row r="4266" spans="1:65" s="2" customFormat="1" ht="16.5" customHeight="1">
      <c r="A4266" s="33"/>
      <c r="B4266" s="158"/>
      <c r="C4266" s="205" t="s">
        <v>5864</v>
      </c>
      <c r="D4266" s="205" t="s">
        <v>368</v>
      </c>
      <c r="E4266" s="206" t="s">
        <v>5865</v>
      </c>
      <c r="F4266" s="207" t="s">
        <v>5866</v>
      </c>
      <c r="G4266" s="208" t="s">
        <v>350</v>
      </c>
      <c r="H4266" s="209">
        <v>1</v>
      </c>
      <c r="I4266" s="210"/>
      <c r="J4266" s="209">
        <f t="shared" si="400"/>
        <v>0</v>
      </c>
      <c r="K4266" s="211"/>
      <c r="L4266" s="212"/>
      <c r="M4266" s="213" t="s">
        <v>1</v>
      </c>
      <c r="N4266" s="214" t="s">
        <v>42</v>
      </c>
      <c r="O4266" s="59"/>
      <c r="P4266" s="168">
        <f t="shared" si="401"/>
        <v>0</v>
      </c>
      <c r="Q4266" s="168">
        <v>0</v>
      </c>
      <c r="R4266" s="168">
        <f t="shared" si="402"/>
        <v>0</v>
      </c>
      <c r="S4266" s="168">
        <v>0</v>
      </c>
      <c r="T4266" s="169">
        <f t="shared" si="403"/>
        <v>0</v>
      </c>
      <c r="U4266" s="33"/>
      <c r="V4266" s="33"/>
      <c r="W4266" s="33"/>
      <c r="X4266" s="33"/>
      <c r="Y4266" s="33"/>
      <c r="Z4266" s="33"/>
      <c r="AA4266" s="33"/>
      <c r="AB4266" s="33"/>
      <c r="AC4266" s="33"/>
      <c r="AD4266" s="33"/>
      <c r="AE4266" s="33"/>
      <c r="AR4266" s="170" t="s">
        <v>189</v>
      </c>
      <c r="AT4266" s="170" t="s">
        <v>368</v>
      </c>
      <c r="AU4266" s="170" t="s">
        <v>157</v>
      </c>
      <c r="AY4266" s="18" t="s">
        <v>150</v>
      </c>
      <c r="BE4266" s="171">
        <f t="shared" si="404"/>
        <v>0</v>
      </c>
      <c r="BF4266" s="171">
        <f t="shared" si="405"/>
        <v>0</v>
      </c>
      <c r="BG4266" s="171">
        <f t="shared" si="406"/>
        <v>0</v>
      </c>
      <c r="BH4266" s="171">
        <f t="shared" si="407"/>
        <v>0</v>
      </c>
      <c r="BI4266" s="171">
        <f t="shared" si="408"/>
        <v>0</v>
      </c>
      <c r="BJ4266" s="18" t="s">
        <v>157</v>
      </c>
      <c r="BK4266" s="172">
        <f t="shared" si="409"/>
        <v>0</v>
      </c>
      <c r="BL4266" s="18" t="s">
        <v>156</v>
      </c>
      <c r="BM4266" s="170" t="s">
        <v>5867</v>
      </c>
    </row>
    <row r="4267" spans="1:65" s="2" customFormat="1" ht="16.5" customHeight="1">
      <c r="A4267" s="33"/>
      <c r="B4267" s="158"/>
      <c r="C4267" s="205" t="s">
        <v>5868</v>
      </c>
      <c r="D4267" s="205" t="s">
        <v>368</v>
      </c>
      <c r="E4267" s="206" t="s">
        <v>5869</v>
      </c>
      <c r="F4267" s="207" t="s">
        <v>5870</v>
      </c>
      <c r="G4267" s="208" t="s">
        <v>350</v>
      </c>
      <c r="H4267" s="209">
        <v>138</v>
      </c>
      <c r="I4267" s="210"/>
      <c r="J4267" s="209">
        <f t="shared" si="400"/>
        <v>0</v>
      </c>
      <c r="K4267" s="211"/>
      <c r="L4267" s="212"/>
      <c r="M4267" s="213" t="s">
        <v>1</v>
      </c>
      <c r="N4267" s="214" t="s">
        <v>42</v>
      </c>
      <c r="O4267" s="59"/>
      <c r="P4267" s="168">
        <f t="shared" si="401"/>
        <v>0</v>
      </c>
      <c r="Q4267" s="168">
        <v>0</v>
      </c>
      <c r="R4267" s="168">
        <f t="shared" si="402"/>
        <v>0</v>
      </c>
      <c r="S4267" s="168">
        <v>0</v>
      </c>
      <c r="T4267" s="169">
        <f t="shared" si="403"/>
        <v>0</v>
      </c>
      <c r="U4267" s="33"/>
      <c r="V4267" s="33"/>
      <c r="W4267" s="33"/>
      <c r="X4267" s="33"/>
      <c r="Y4267" s="33"/>
      <c r="Z4267" s="33"/>
      <c r="AA4267" s="33"/>
      <c r="AB4267" s="33"/>
      <c r="AC4267" s="33"/>
      <c r="AD4267" s="33"/>
      <c r="AE4267" s="33"/>
      <c r="AR4267" s="170" t="s">
        <v>189</v>
      </c>
      <c r="AT4267" s="170" t="s">
        <v>368</v>
      </c>
      <c r="AU4267" s="170" t="s">
        <v>157</v>
      </c>
      <c r="AY4267" s="18" t="s">
        <v>150</v>
      </c>
      <c r="BE4267" s="171">
        <f t="shared" si="404"/>
        <v>0</v>
      </c>
      <c r="BF4267" s="171">
        <f t="shared" si="405"/>
        <v>0</v>
      </c>
      <c r="BG4267" s="171">
        <f t="shared" si="406"/>
        <v>0</v>
      </c>
      <c r="BH4267" s="171">
        <f t="shared" si="407"/>
        <v>0</v>
      </c>
      <c r="BI4267" s="171">
        <f t="shared" si="408"/>
        <v>0</v>
      </c>
      <c r="BJ4267" s="18" t="s">
        <v>157</v>
      </c>
      <c r="BK4267" s="172">
        <f t="shared" si="409"/>
        <v>0</v>
      </c>
      <c r="BL4267" s="18" t="s">
        <v>156</v>
      </c>
      <c r="BM4267" s="170" t="s">
        <v>5871</v>
      </c>
    </row>
    <row r="4268" spans="1:65" s="2" customFormat="1" ht="16.5" customHeight="1">
      <c r="A4268" s="33"/>
      <c r="B4268" s="158"/>
      <c r="C4268" s="205" t="s">
        <v>5872</v>
      </c>
      <c r="D4268" s="205" t="s">
        <v>368</v>
      </c>
      <c r="E4268" s="206" t="s">
        <v>5873</v>
      </c>
      <c r="F4268" s="207" t="s">
        <v>5874</v>
      </c>
      <c r="G4268" s="208" t="s">
        <v>459</v>
      </c>
      <c r="H4268" s="209">
        <v>2</v>
      </c>
      <c r="I4268" s="210"/>
      <c r="J4268" s="209">
        <f t="shared" si="400"/>
        <v>0</v>
      </c>
      <c r="K4268" s="211"/>
      <c r="L4268" s="212"/>
      <c r="M4268" s="213" t="s">
        <v>1</v>
      </c>
      <c r="N4268" s="214" t="s">
        <v>42</v>
      </c>
      <c r="O4268" s="59"/>
      <c r="P4268" s="168">
        <f t="shared" si="401"/>
        <v>0</v>
      </c>
      <c r="Q4268" s="168">
        <v>0</v>
      </c>
      <c r="R4268" s="168">
        <f t="shared" si="402"/>
        <v>0</v>
      </c>
      <c r="S4268" s="168">
        <v>0</v>
      </c>
      <c r="T4268" s="169">
        <f t="shared" si="403"/>
        <v>0</v>
      </c>
      <c r="U4268" s="33"/>
      <c r="V4268" s="33"/>
      <c r="W4268" s="33"/>
      <c r="X4268" s="33"/>
      <c r="Y4268" s="33"/>
      <c r="Z4268" s="33"/>
      <c r="AA4268" s="33"/>
      <c r="AB4268" s="33"/>
      <c r="AC4268" s="33"/>
      <c r="AD4268" s="33"/>
      <c r="AE4268" s="33"/>
      <c r="AR4268" s="170" t="s">
        <v>189</v>
      </c>
      <c r="AT4268" s="170" t="s">
        <v>368</v>
      </c>
      <c r="AU4268" s="170" t="s">
        <v>157</v>
      </c>
      <c r="AY4268" s="18" t="s">
        <v>150</v>
      </c>
      <c r="BE4268" s="171">
        <f t="shared" si="404"/>
        <v>0</v>
      </c>
      <c r="BF4268" s="171">
        <f t="shared" si="405"/>
        <v>0</v>
      </c>
      <c r="BG4268" s="171">
        <f t="shared" si="406"/>
        <v>0</v>
      </c>
      <c r="BH4268" s="171">
        <f t="shared" si="407"/>
        <v>0</v>
      </c>
      <c r="BI4268" s="171">
        <f t="shared" si="408"/>
        <v>0</v>
      </c>
      <c r="BJ4268" s="18" t="s">
        <v>157</v>
      </c>
      <c r="BK4268" s="172">
        <f t="shared" si="409"/>
        <v>0</v>
      </c>
      <c r="BL4268" s="18" t="s">
        <v>156</v>
      </c>
      <c r="BM4268" s="170" t="s">
        <v>5875</v>
      </c>
    </row>
    <row r="4269" spans="1:65" s="2" customFormat="1" ht="16.5" customHeight="1">
      <c r="A4269" s="33"/>
      <c r="B4269" s="158"/>
      <c r="C4269" s="205" t="s">
        <v>5876</v>
      </c>
      <c r="D4269" s="205" t="s">
        <v>368</v>
      </c>
      <c r="E4269" s="206" t="s">
        <v>5877</v>
      </c>
      <c r="F4269" s="207" t="s">
        <v>5878</v>
      </c>
      <c r="G4269" s="208" t="s">
        <v>350</v>
      </c>
      <c r="H4269" s="209">
        <v>138</v>
      </c>
      <c r="I4269" s="210"/>
      <c r="J4269" s="209">
        <f t="shared" si="400"/>
        <v>0</v>
      </c>
      <c r="K4269" s="211"/>
      <c r="L4269" s="212"/>
      <c r="M4269" s="213" t="s">
        <v>1</v>
      </c>
      <c r="N4269" s="214" t="s">
        <v>42</v>
      </c>
      <c r="O4269" s="59"/>
      <c r="P4269" s="168">
        <f t="shared" si="401"/>
        <v>0</v>
      </c>
      <c r="Q4269" s="168">
        <v>0</v>
      </c>
      <c r="R4269" s="168">
        <f t="shared" si="402"/>
        <v>0</v>
      </c>
      <c r="S4269" s="168">
        <v>0</v>
      </c>
      <c r="T4269" s="169">
        <f t="shared" si="403"/>
        <v>0</v>
      </c>
      <c r="U4269" s="33"/>
      <c r="V4269" s="33"/>
      <c r="W4269" s="33"/>
      <c r="X4269" s="33"/>
      <c r="Y4269" s="33"/>
      <c r="Z4269" s="33"/>
      <c r="AA4269" s="33"/>
      <c r="AB4269" s="33"/>
      <c r="AC4269" s="33"/>
      <c r="AD4269" s="33"/>
      <c r="AE4269" s="33"/>
      <c r="AR4269" s="170" t="s">
        <v>189</v>
      </c>
      <c r="AT4269" s="170" t="s">
        <v>368</v>
      </c>
      <c r="AU4269" s="170" t="s">
        <v>157</v>
      </c>
      <c r="AY4269" s="18" t="s">
        <v>150</v>
      </c>
      <c r="BE4269" s="171">
        <f t="shared" si="404"/>
        <v>0</v>
      </c>
      <c r="BF4269" s="171">
        <f t="shared" si="405"/>
        <v>0</v>
      </c>
      <c r="BG4269" s="171">
        <f t="shared" si="406"/>
        <v>0</v>
      </c>
      <c r="BH4269" s="171">
        <f t="shared" si="407"/>
        <v>0</v>
      </c>
      <c r="BI4269" s="171">
        <f t="shared" si="408"/>
        <v>0</v>
      </c>
      <c r="BJ4269" s="18" t="s">
        <v>157</v>
      </c>
      <c r="BK4269" s="172">
        <f t="shared" si="409"/>
        <v>0</v>
      </c>
      <c r="BL4269" s="18" t="s">
        <v>156</v>
      </c>
      <c r="BM4269" s="170" t="s">
        <v>5879</v>
      </c>
    </row>
    <row r="4270" spans="1:65" s="2" customFormat="1" ht="16.5" customHeight="1">
      <c r="A4270" s="33"/>
      <c r="B4270" s="158"/>
      <c r="C4270" s="205" t="s">
        <v>5880</v>
      </c>
      <c r="D4270" s="205" t="s">
        <v>368</v>
      </c>
      <c r="E4270" s="206" t="s">
        <v>5881</v>
      </c>
      <c r="F4270" s="207" t="s">
        <v>5882</v>
      </c>
      <c r="G4270" s="208" t="s">
        <v>350</v>
      </c>
      <c r="H4270" s="209">
        <v>16</v>
      </c>
      <c r="I4270" s="210"/>
      <c r="J4270" s="209">
        <f t="shared" si="400"/>
        <v>0</v>
      </c>
      <c r="K4270" s="211"/>
      <c r="L4270" s="212"/>
      <c r="M4270" s="213" t="s">
        <v>1</v>
      </c>
      <c r="N4270" s="214" t="s">
        <v>42</v>
      </c>
      <c r="O4270" s="59"/>
      <c r="P4270" s="168">
        <f t="shared" si="401"/>
        <v>0</v>
      </c>
      <c r="Q4270" s="168">
        <v>0</v>
      </c>
      <c r="R4270" s="168">
        <f t="shared" si="402"/>
        <v>0</v>
      </c>
      <c r="S4270" s="168">
        <v>0</v>
      </c>
      <c r="T4270" s="169">
        <f t="shared" si="403"/>
        <v>0</v>
      </c>
      <c r="U4270" s="33"/>
      <c r="V4270" s="33"/>
      <c r="W4270" s="33"/>
      <c r="X4270" s="33"/>
      <c r="Y4270" s="33"/>
      <c r="Z4270" s="33"/>
      <c r="AA4270" s="33"/>
      <c r="AB4270" s="33"/>
      <c r="AC4270" s="33"/>
      <c r="AD4270" s="33"/>
      <c r="AE4270" s="33"/>
      <c r="AR4270" s="170" t="s">
        <v>189</v>
      </c>
      <c r="AT4270" s="170" t="s">
        <v>368</v>
      </c>
      <c r="AU4270" s="170" t="s">
        <v>157</v>
      </c>
      <c r="AY4270" s="18" t="s">
        <v>150</v>
      </c>
      <c r="BE4270" s="171">
        <f t="shared" si="404"/>
        <v>0</v>
      </c>
      <c r="BF4270" s="171">
        <f t="shared" si="405"/>
        <v>0</v>
      </c>
      <c r="BG4270" s="171">
        <f t="shared" si="406"/>
        <v>0</v>
      </c>
      <c r="BH4270" s="171">
        <f t="shared" si="407"/>
        <v>0</v>
      </c>
      <c r="BI4270" s="171">
        <f t="shared" si="408"/>
        <v>0</v>
      </c>
      <c r="BJ4270" s="18" t="s">
        <v>157</v>
      </c>
      <c r="BK4270" s="172">
        <f t="shared" si="409"/>
        <v>0</v>
      </c>
      <c r="BL4270" s="18" t="s">
        <v>156</v>
      </c>
      <c r="BM4270" s="170" t="s">
        <v>5883</v>
      </c>
    </row>
    <row r="4271" spans="1:65" s="2" customFormat="1" ht="16.5" customHeight="1">
      <c r="A4271" s="33"/>
      <c r="B4271" s="158"/>
      <c r="C4271" s="205" t="s">
        <v>5884</v>
      </c>
      <c r="D4271" s="205" t="s">
        <v>368</v>
      </c>
      <c r="E4271" s="206" t="s">
        <v>5885</v>
      </c>
      <c r="F4271" s="207" t="s">
        <v>5886</v>
      </c>
      <c r="G4271" s="208" t="s">
        <v>350</v>
      </c>
      <c r="H4271" s="209">
        <v>1</v>
      </c>
      <c r="I4271" s="210"/>
      <c r="J4271" s="209">
        <f t="shared" si="400"/>
        <v>0</v>
      </c>
      <c r="K4271" s="211"/>
      <c r="L4271" s="212"/>
      <c r="M4271" s="213" t="s">
        <v>1</v>
      </c>
      <c r="N4271" s="214" t="s">
        <v>42</v>
      </c>
      <c r="O4271" s="59"/>
      <c r="P4271" s="168">
        <f t="shared" si="401"/>
        <v>0</v>
      </c>
      <c r="Q4271" s="168">
        <v>0</v>
      </c>
      <c r="R4271" s="168">
        <f t="shared" si="402"/>
        <v>0</v>
      </c>
      <c r="S4271" s="168">
        <v>0</v>
      </c>
      <c r="T4271" s="169">
        <f t="shared" si="403"/>
        <v>0</v>
      </c>
      <c r="U4271" s="33"/>
      <c r="V4271" s="33"/>
      <c r="W4271" s="33"/>
      <c r="X4271" s="33"/>
      <c r="Y4271" s="33"/>
      <c r="Z4271" s="33"/>
      <c r="AA4271" s="33"/>
      <c r="AB4271" s="33"/>
      <c r="AC4271" s="33"/>
      <c r="AD4271" s="33"/>
      <c r="AE4271" s="33"/>
      <c r="AR4271" s="170" t="s">
        <v>189</v>
      </c>
      <c r="AT4271" s="170" t="s">
        <v>368</v>
      </c>
      <c r="AU4271" s="170" t="s">
        <v>157</v>
      </c>
      <c r="AY4271" s="18" t="s">
        <v>150</v>
      </c>
      <c r="BE4271" s="171">
        <f t="shared" si="404"/>
        <v>0</v>
      </c>
      <c r="BF4271" s="171">
        <f t="shared" si="405"/>
        <v>0</v>
      </c>
      <c r="BG4271" s="171">
        <f t="shared" si="406"/>
        <v>0</v>
      </c>
      <c r="BH4271" s="171">
        <f t="shared" si="407"/>
        <v>0</v>
      </c>
      <c r="BI4271" s="171">
        <f t="shared" si="408"/>
        <v>0</v>
      </c>
      <c r="BJ4271" s="18" t="s">
        <v>157</v>
      </c>
      <c r="BK4271" s="172">
        <f t="shared" si="409"/>
        <v>0</v>
      </c>
      <c r="BL4271" s="18" t="s">
        <v>156</v>
      </c>
      <c r="BM4271" s="170" t="s">
        <v>5887</v>
      </c>
    </row>
    <row r="4272" spans="1:65" s="2" customFormat="1" ht="16.5" customHeight="1">
      <c r="A4272" s="33"/>
      <c r="B4272" s="158"/>
      <c r="C4272" s="205" t="s">
        <v>5888</v>
      </c>
      <c r="D4272" s="205" t="s">
        <v>368</v>
      </c>
      <c r="E4272" s="206" t="s">
        <v>5889</v>
      </c>
      <c r="F4272" s="207" t="s">
        <v>5890</v>
      </c>
      <c r="G4272" s="208" t="s">
        <v>350</v>
      </c>
      <c r="H4272" s="209">
        <v>138</v>
      </c>
      <c r="I4272" s="210"/>
      <c r="J4272" s="209">
        <f t="shared" si="400"/>
        <v>0</v>
      </c>
      <c r="K4272" s="211"/>
      <c r="L4272" s="212"/>
      <c r="M4272" s="213" t="s">
        <v>1</v>
      </c>
      <c r="N4272" s="214" t="s">
        <v>42</v>
      </c>
      <c r="O4272" s="59"/>
      <c r="P4272" s="168">
        <f t="shared" si="401"/>
        <v>0</v>
      </c>
      <c r="Q4272" s="168">
        <v>0</v>
      </c>
      <c r="R4272" s="168">
        <f t="shared" si="402"/>
        <v>0</v>
      </c>
      <c r="S4272" s="168">
        <v>0</v>
      </c>
      <c r="T4272" s="169">
        <f t="shared" si="403"/>
        <v>0</v>
      </c>
      <c r="U4272" s="33"/>
      <c r="V4272" s="33"/>
      <c r="W4272" s="33"/>
      <c r="X4272" s="33"/>
      <c r="Y4272" s="33"/>
      <c r="Z4272" s="33"/>
      <c r="AA4272" s="33"/>
      <c r="AB4272" s="33"/>
      <c r="AC4272" s="33"/>
      <c r="AD4272" s="33"/>
      <c r="AE4272" s="33"/>
      <c r="AR4272" s="170" t="s">
        <v>189</v>
      </c>
      <c r="AT4272" s="170" t="s">
        <v>368</v>
      </c>
      <c r="AU4272" s="170" t="s">
        <v>157</v>
      </c>
      <c r="AY4272" s="18" t="s">
        <v>150</v>
      </c>
      <c r="BE4272" s="171">
        <f t="shared" si="404"/>
        <v>0</v>
      </c>
      <c r="BF4272" s="171">
        <f t="shared" si="405"/>
        <v>0</v>
      </c>
      <c r="BG4272" s="171">
        <f t="shared" si="406"/>
        <v>0</v>
      </c>
      <c r="BH4272" s="171">
        <f t="shared" si="407"/>
        <v>0</v>
      </c>
      <c r="BI4272" s="171">
        <f t="shared" si="408"/>
        <v>0</v>
      </c>
      <c r="BJ4272" s="18" t="s">
        <v>157</v>
      </c>
      <c r="BK4272" s="172">
        <f t="shared" si="409"/>
        <v>0</v>
      </c>
      <c r="BL4272" s="18" t="s">
        <v>156</v>
      </c>
      <c r="BM4272" s="170" t="s">
        <v>5891</v>
      </c>
    </row>
    <row r="4273" spans="1:65" s="2" customFormat="1" ht="16.5" customHeight="1">
      <c r="A4273" s="33"/>
      <c r="B4273" s="158"/>
      <c r="C4273" s="205" t="s">
        <v>5892</v>
      </c>
      <c r="D4273" s="205" t="s">
        <v>368</v>
      </c>
      <c r="E4273" s="206" t="s">
        <v>5893</v>
      </c>
      <c r="F4273" s="207" t="s">
        <v>5894</v>
      </c>
      <c r="G4273" s="208" t="s">
        <v>350</v>
      </c>
      <c r="H4273" s="209">
        <v>32</v>
      </c>
      <c r="I4273" s="210"/>
      <c r="J4273" s="209">
        <f t="shared" si="400"/>
        <v>0</v>
      </c>
      <c r="K4273" s="211"/>
      <c r="L4273" s="212"/>
      <c r="M4273" s="213" t="s">
        <v>1</v>
      </c>
      <c r="N4273" s="214" t="s">
        <v>42</v>
      </c>
      <c r="O4273" s="59"/>
      <c r="P4273" s="168">
        <f t="shared" si="401"/>
        <v>0</v>
      </c>
      <c r="Q4273" s="168">
        <v>0</v>
      </c>
      <c r="R4273" s="168">
        <f t="shared" si="402"/>
        <v>0</v>
      </c>
      <c r="S4273" s="168">
        <v>0</v>
      </c>
      <c r="T4273" s="169">
        <f t="shared" si="403"/>
        <v>0</v>
      </c>
      <c r="U4273" s="33"/>
      <c r="V4273" s="33"/>
      <c r="W4273" s="33"/>
      <c r="X4273" s="33"/>
      <c r="Y4273" s="33"/>
      <c r="Z4273" s="33"/>
      <c r="AA4273" s="33"/>
      <c r="AB4273" s="33"/>
      <c r="AC4273" s="33"/>
      <c r="AD4273" s="33"/>
      <c r="AE4273" s="33"/>
      <c r="AR4273" s="170" t="s">
        <v>189</v>
      </c>
      <c r="AT4273" s="170" t="s">
        <v>368</v>
      </c>
      <c r="AU4273" s="170" t="s">
        <v>157</v>
      </c>
      <c r="AY4273" s="18" t="s">
        <v>150</v>
      </c>
      <c r="BE4273" s="171">
        <f t="shared" si="404"/>
        <v>0</v>
      </c>
      <c r="BF4273" s="171">
        <f t="shared" si="405"/>
        <v>0</v>
      </c>
      <c r="BG4273" s="171">
        <f t="shared" si="406"/>
        <v>0</v>
      </c>
      <c r="BH4273" s="171">
        <f t="shared" si="407"/>
        <v>0</v>
      </c>
      <c r="BI4273" s="171">
        <f t="shared" si="408"/>
        <v>0</v>
      </c>
      <c r="BJ4273" s="18" t="s">
        <v>157</v>
      </c>
      <c r="BK4273" s="172">
        <f t="shared" si="409"/>
        <v>0</v>
      </c>
      <c r="BL4273" s="18" t="s">
        <v>156</v>
      </c>
      <c r="BM4273" s="170" t="s">
        <v>5895</v>
      </c>
    </row>
    <row r="4274" spans="1:65" s="2" customFormat="1" ht="16.5" customHeight="1">
      <c r="A4274" s="33"/>
      <c r="B4274" s="158"/>
      <c r="C4274" s="205" t="s">
        <v>5896</v>
      </c>
      <c r="D4274" s="205" t="s">
        <v>368</v>
      </c>
      <c r="E4274" s="206" t="s">
        <v>5897</v>
      </c>
      <c r="F4274" s="207" t="s">
        <v>5898</v>
      </c>
      <c r="G4274" s="208" t="s">
        <v>350</v>
      </c>
      <c r="H4274" s="209">
        <v>32</v>
      </c>
      <c r="I4274" s="210"/>
      <c r="J4274" s="209">
        <f t="shared" si="400"/>
        <v>0</v>
      </c>
      <c r="K4274" s="211"/>
      <c r="L4274" s="212"/>
      <c r="M4274" s="213" t="s">
        <v>1</v>
      </c>
      <c r="N4274" s="214" t="s">
        <v>42</v>
      </c>
      <c r="O4274" s="59"/>
      <c r="P4274" s="168">
        <f t="shared" si="401"/>
        <v>0</v>
      </c>
      <c r="Q4274" s="168">
        <v>0</v>
      </c>
      <c r="R4274" s="168">
        <f t="shared" si="402"/>
        <v>0</v>
      </c>
      <c r="S4274" s="168">
        <v>0</v>
      </c>
      <c r="T4274" s="169">
        <f t="shared" si="403"/>
        <v>0</v>
      </c>
      <c r="U4274" s="33"/>
      <c r="V4274" s="33"/>
      <c r="W4274" s="33"/>
      <c r="X4274" s="33"/>
      <c r="Y4274" s="33"/>
      <c r="Z4274" s="33"/>
      <c r="AA4274" s="33"/>
      <c r="AB4274" s="33"/>
      <c r="AC4274" s="33"/>
      <c r="AD4274" s="33"/>
      <c r="AE4274" s="33"/>
      <c r="AR4274" s="170" t="s">
        <v>189</v>
      </c>
      <c r="AT4274" s="170" t="s">
        <v>368</v>
      </c>
      <c r="AU4274" s="170" t="s">
        <v>157</v>
      </c>
      <c r="AY4274" s="18" t="s">
        <v>150</v>
      </c>
      <c r="BE4274" s="171">
        <f t="shared" si="404"/>
        <v>0</v>
      </c>
      <c r="BF4274" s="171">
        <f t="shared" si="405"/>
        <v>0</v>
      </c>
      <c r="BG4274" s="171">
        <f t="shared" si="406"/>
        <v>0</v>
      </c>
      <c r="BH4274" s="171">
        <f t="shared" si="407"/>
        <v>0</v>
      </c>
      <c r="BI4274" s="171">
        <f t="shared" si="408"/>
        <v>0</v>
      </c>
      <c r="BJ4274" s="18" t="s">
        <v>157</v>
      </c>
      <c r="BK4274" s="172">
        <f t="shared" si="409"/>
        <v>0</v>
      </c>
      <c r="BL4274" s="18" t="s">
        <v>156</v>
      </c>
      <c r="BM4274" s="170" t="s">
        <v>5899</v>
      </c>
    </row>
    <row r="4275" spans="1:65" s="2" customFormat="1" ht="16.5" customHeight="1">
      <c r="A4275" s="33"/>
      <c r="B4275" s="158"/>
      <c r="C4275" s="205" t="s">
        <v>5900</v>
      </c>
      <c r="D4275" s="205" t="s">
        <v>368</v>
      </c>
      <c r="E4275" s="206" t="s">
        <v>5901</v>
      </c>
      <c r="F4275" s="207" t="s">
        <v>5902</v>
      </c>
      <c r="G4275" s="208" t="s">
        <v>350</v>
      </c>
      <c r="H4275" s="209">
        <v>1</v>
      </c>
      <c r="I4275" s="210"/>
      <c r="J4275" s="209">
        <f t="shared" si="400"/>
        <v>0</v>
      </c>
      <c r="K4275" s="211"/>
      <c r="L4275" s="212"/>
      <c r="M4275" s="213" t="s">
        <v>1</v>
      </c>
      <c r="N4275" s="214" t="s">
        <v>42</v>
      </c>
      <c r="O4275" s="59"/>
      <c r="P4275" s="168">
        <f t="shared" si="401"/>
        <v>0</v>
      </c>
      <c r="Q4275" s="168">
        <v>0</v>
      </c>
      <c r="R4275" s="168">
        <f t="shared" si="402"/>
        <v>0</v>
      </c>
      <c r="S4275" s="168">
        <v>0</v>
      </c>
      <c r="T4275" s="169">
        <f t="shared" si="403"/>
        <v>0</v>
      </c>
      <c r="U4275" s="33"/>
      <c r="V4275" s="33"/>
      <c r="W4275" s="33"/>
      <c r="X4275" s="33"/>
      <c r="Y4275" s="33"/>
      <c r="Z4275" s="33"/>
      <c r="AA4275" s="33"/>
      <c r="AB4275" s="33"/>
      <c r="AC4275" s="33"/>
      <c r="AD4275" s="33"/>
      <c r="AE4275" s="33"/>
      <c r="AR4275" s="170" t="s">
        <v>189</v>
      </c>
      <c r="AT4275" s="170" t="s">
        <v>368</v>
      </c>
      <c r="AU4275" s="170" t="s">
        <v>157</v>
      </c>
      <c r="AY4275" s="18" t="s">
        <v>150</v>
      </c>
      <c r="BE4275" s="171">
        <f t="shared" si="404"/>
        <v>0</v>
      </c>
      <c r="BF4275" s="171">
        <f t="shared" si="405"/>
        <v>0</v>
      </c>
      <c r="BG4275" s="171">
        <f t="shared" si="406"/>
        <v>0</v>
      </c>
      <c r="BH4275" s="171">
        <f t="shared" si="407"/>
        <v>0</v>
      </c>
      <c r="BI4275" s="171">
        <f t="shared" si="408"/>
        <v>0</v>
      </c>
      <c r="BJ4275" s="18" t="s">
        <v>157</v>
      </c>
      <c r="BK4275" s="172">
        <f t="shared" si="409"/>
        <v>0</v>
      </c>
      <c r="BL4275" s="18" t="s">
        <v>156</v>
      </c>
      <c r="BM4275" s="170" t="s">
        <v>5903</v>
      </c>
    </row>
    <row r="4276" spans="1:65" s="2" customFormat="1" ht="16.5" customHeight="1">
      <c r="A4276" s="33"/>
      <c r="B4276" s="158"/>
      <c r="C4276" s="205" t="s">
        <v>5904</v>
      </c>
      <c r="D4276" s="205" t="s">
        <v>368</v>
      </c>
      <c r="E4276" s="206" t="s">
        <v>5905</v>
      </c>
      <c r="F4276" s="207" t="s">
        <v>5906</v>
      </c>
      <c r="G4276" s="208" t="s">
        <v>350</v>
      </c>
      <c r="H4276" s="209">
        <v>2</v>
      </c>
      <c r="I4276" s="210"/>
      <c r="J4276" s="209">
        <f t="shared" si="400"/>
        <v>0</v>
      </c>
      <c r="K4276" s="211"/>
      <c r="L4276" s="212"/>
      <c r="M4276" s="213" t="s">
        <v>1</v>
      </c>
      <c r="N4276" s="214" t="s">
        <v>42</v>
      </c>
      <c r="O4276" s="59"/>
      <c r="P4276" s="168">
        <f t="shared" si="401"/>
        <v>0</v>
      </c>
      <c r="Q4276" s="168">
        <v>0</v>
      </c>
      <c r="R4276" s="168">
        <f t="shared" si="402"/>
        <v>0</v>
      </c>
      <c r="S4276" s="168">
        <v>0</v>
      </c>
      <c r="T4276" s="169">
        <f t="shared" si="403"/>
        <v>0</v>
      </c>
      <c r="U4276" s="33"/>
      <c r="V4276" s="33"/>
      <c r="W4276" s="33"/>
      <c r="X4276" s="33"/>
      <c r="Y4276" s="33"/>
      <c r="Z4276" s="33"/>
      <c r="AA4276" s="33"/>
      <c r="AB4276" s="33"/>
      <c r="AC4276" s="33"/>
      <c r="AD4276" s="33"/>
      <c r="AE4276" s="33"/>
      <c r="AR4276" s="170" t="s">
        <v>189</v>
      </c>
      <c r="AT4276" s="170" t="s">
        <v>368</v>
      </c>
      <c r="AU4276" s="170" t="s">
        <v>157</v>
      </c>
      <c r="AY4276" s="18" t="s">
        <v>150</v>
      </c>
      <c r="BE4276" s="171">
        <f t="shared" si="404"/>
        <v>0</v>
      </c>
      <c r="BF4276" s="171">
        <f t="shared" si="405"/>
        <v>0</v>
      </c>
      <c r="BG4276" s="171">
        <f t="shared" si="406"/>
        <v>0</v>
      </c>
      <c r="BH4276" s="171">
        <f t="shared" si="407"/>
        <v>0</v>
      </c>
      <c r="BI4276" s="171">
        <f t="shared" si="408"/>
        <v>0</v>
      </c>
      <c r="BJ4276" s="18" t="s">
        <v>157</v>
      </c>
      <c r="BK4276" s="172">
        <f t="shared" si="409"/>
        <v>0</v>
      </c>
      <c r="BL4276" s="18" t="s">
        <v>156</v>
      </c>
      <c r="BM4276" s="170" t="s">
        <v>5907</v>
      </c>
    </row>
    <row r="4277" spans="1:65" s="2" customFormat="1" ht="16.5" customHeight="1">
      <c r="A4277" s="33"/>
      <c r="B4277" s="158"/>
      <c r="C4277" s="205" t="s">
        <v>5908</v>
      </c>
      <c r="D4277" s="205" t="s">
        <v>368</v>
      </c>
      <c r="E4277" s="206" t="s">
        <v>5909</v>
      </c>
      <c r="F4277" s="207" t="s">
        <v>5910</v>
      </c>
      <c r="G4277" s="208" t="s">
        <v>459</v>
      </c>
      <c r="H4277" s="209">
        <v>1300</v>
      </c>
      <c r="I4277" s="210"/>
      <c r="J4277" s="209">
        <f t="shared" si="400"/>
        <v>0</v>
      </c>
      <c r="K4277" s="211"/>
      <c r="L4277" s="212"/>
      <c r="M4277" s="213" t="s">
        <v>1</v>
      </c>
      <c r="N4277" s="214" t="s">
        <v>42</v>
      </c>
      <c r="O4277" s="59"/>
      <c r="P4277" s="168">
        <f t="shared" si="401"/>
        <v>0</v>
      </c>
      <c r="Q4277" s="168">
        <v>0</v>
      </c>
      <c r="R4277" s="168">
        <f t="shared" si="402"/>
        <v>0</v>
      </c>
      <c r="S4277" s="168">
        <v>0</v>
      </c>
      <c r="T4277" s="169">
        <f t="shared" si="403"/>
        <v>0</v>
      </c>
      <c r="U4277" s="33"/>
      <c r="V4277" s="33"/>
      <c r="W4277" s="33"/>
      <c r="X4277" s="33"/>
      <c r="Y4277" s="33"/>
      <c r="Z4277" s="33"/>
      <c r="AA4277" s="33"/>
      <c r="AB4277" s="33"/>
      <c r="AC4277" s="33"/>
      <c r="AD4277" s="33"/>
      <c r="AE4277" s="33"/>
      <c r="AR4277" s="170" t="s">
        <v>189</v>
      </c>
      <c r="AT4277" s="170" t="s">
        <v>368</v>
      </c>
      <c r="AU4277" s="170" t="s">
        <v>157</v>
      </c>
      <c r="AY4277" s="18" t="s">
        <v>150</v>
      </c>
      <c r="BE4277" s="171">
        <f t="shared" si="404"/>
        <v>0</v>
      </c>
      <c r="BF4277" s="171">
        <f t="shared" si="405"/>
        <v>0</v>
      </c>
      <c r="BG4277" s="171">
        <f t="shared" si="406"/>
        <v>0</v>
      </c>
      <c r="BH4277" s="171">
        <f t="shared" si="407"/>
        <v>0</v>
      </c>
      <c r="BI4277" s="171">
        <f t="shared" si="408"/>
        <v>0</v>
      </c>
      <c r="BJ4277" s="18" t="s">
        <v>157</v>
      </c>
      <c r="BK4277" s="172">
        <f t="shared" si="409"/>
        <v>0</v>
      </c>
      <c r="BL4277" s="18" t="s">
        <v>156</v>
      </c>
      <c r="BM4277" s="170" t="s">
        <v>5911</v>
      </c>
    </row>
    <row r="4278" spans="1:65" s="2" customFormat="1" ht="16.5" customHeight="1">
      <c r="A4278" s="33"/>
      <c r="B4278" s="158"/>
      <c r="C4278" s="205" t="s">
        <v>5912</v>
      </c>
      <c r="D4278" s="205" t="s">
        <v>368</v>
      </c>
      <c r="E4278" s="206" t="s">
        <v>5913</v>
      </c>
      <c r="F4278" s="207" t="s">
        <v>5914</v>
      </c>
      <c r="G4278" s="208" t="s">
        <v>459</v>
      </c>
      <c r="H4278" s="209">
        <v>90</v>
      </c>
      <c r="I4278" s="210"/>
      <c r="J4278" s="209">
        <f t="shared" si="400"/>
        <v>0</v>
      </c>
      <c r="K4278" s="211"/>
      <c r="L4278" s="212"/>
      <c r="M4278" s="213" t="s">
        <v>1</v>
      </c>
      <c r="N4278" s="214" t="s">
        <v>42</v>
      </c>
      <c r="O4278" s="59"/>
      <c r="P4278" s="168">
        <f t="shared" si="401"/>
        <v>0</v>
      </c>
      <c r="Q4278" s="168">
        <v>0</v>
      </c>
      <c r="R4278" s="168">
        <f t="shared" si="402"/>
        <v>0</v>
      </c>
      <c r="S4278" s="168">
        <v>0</v>
      </c>
      <c r="T4278" s="169">
        <f t="shared" si="403"/>
        <v>0</v>
      </c>
      <c r="U4278" s="33"/>
      <c r="V4278" s="33"/>
      <c r="W4278" s="33"/>
      <c r="X4278" s="33"/>
      <c r="Y4278" s="33"/>
      <c r="Z4278" s="33"/>
      <c r="AA4278" s="33"/>
      <c r="AB4278" s="33"/>
      <c r="AC4278" s="33"/>
      <c r="AD4278" s="33"/>
      <c r="AE4278" s="33"/>
      <c r="AR4278" s="170" t="s">
        <v>189</v>
      </c>
      <c r="AT4278" s="170" t="s">
        <v>368</v>
      </c>
      <c r="AU4278" s="170" t="s">
        <v>157</v>
      </c>
      <c r="AY4278" s="18" t="s">
        <v>150</v>
      </c>
      <c r="BE4278" s="171">
        <f t="shared" si="404"/>
        <v>0</v>
      </c>
      <c r="BF4278" s="171">
        <f t="shared" si="405"/>
        <v>0</v>
      </c>
      <c r="BG4278" s="171">
        <f t="shared" si="406"/>
        <v>0</v>
      </c>
      <c r="BH4278" s="171">
        <f t="shared" si="407"/>
        <v>0</v>
      </c>
      <c r="BI4278" s="171">
        <f t="shared" si="408"/>
        <v>0</v>
      </c>
      <c r="BJ4278" s="18" t="s">
        <v>157</v>
      </c>
      <c r="BK4278" s="172">
        <f t="shared" si="409"/>
        <v>0</v>
      </c>
      <c r="BL4278" s="18" t="s">
        <v>156</v>
      </c>
      <c r="BM4278" s="170" t="s">
        <v>5915</v>
      </c>
    </row>
    <row r="4279" spans="1:65" s="2" customFormat="1" ht="16.5" customHeight="1">
      <c r="A4279" s="33"/>
      <c r="B4279" s="158"/>
      <c r="C4279" s="205" t="s">
        <v>5916</v>
      </c>
      <c r="D4279" s="205" t="s">
        <v>368</v>
      </c>
      <c r="E4279" s="206" t="s">
        <v>5917</v>
      </c>
      <c r="F4279" s="207" t="s">
        <v>5918</v>
      </c>
      <c r="G4279" s="208" t="s">
        <v>459</v>
      </c>
      <c r="H4279" s="209">
        <v>50</v>
      </c>
      <c r="I4279" s="210"/>
      <c r="J4279" s="209">
        <f t="shared" si="400"/>
        <v>0</v>
      </c>
      <c r="K4279" s="211"/>
      <c r="L4279" s="212"/>
      <c r="M4279" s="213" t="s">
        <v>1</v>
      </c>
      <c r="N4279" s="214" t="s">
        <v>42</v>
      </c>
      <c r="O4279" s="59"/>
      <c r="P4279" s="168">
        <f t="shared" si="401"/>
        <v>0</v>
      </c>
      <c r="Q4279" s="168">
        <v>0</v>
      </c>
      <c r="R4279" s="168">
        <f t="shared" si="402"/>
        <v>0</v>
      </c>
      <c r="S4279" s="168">
        <v>0</v>
      </c>
      <c r="T4279" s="169">
        <f t="shared" si="403"/>
        <v>0</v>
      </c>
      <c r="U4279" s="33"/>
      <c r="V4279" s="33"/>
      <c r="W4279" s="33"/>
      <c r="X4279" s="33"/>
      <c r="Y4279" s="33"/>
      <c r="Z4279" s="33"/>
      <c r="AA4279" s="33"/>
      <c r="AB4279" s="33"/>
      <c r="AC4279" s="33"/>
      <c r="AD4279" s="33"/>
      <c r="AE4279" s="33"/>
      <c r="AR4279" s="170" t="s">
        <v>189</v>
      </c>
      <c r="AT4279" s="170" t="s">
        <v>368</v>
      </c>
      <c r="AU4279" s="170" t="s">
        <v>157</v>
      </c>
      <c r="AY4279" s="18" t="s">
        <v>150</v>
      </c>
      <c r="BE4279" s="171">
        <f t="shared" si="404"/>
        <v>0</v>
      </c>
      <c r="BF4279" s="171">
        <f t="shared" si="405"/>
        <v>0</v>
      </c>
      <c r="BG4279" s="171">
        <f t="shared" si="406"/>
        <v>0</v>
      </c>
      <c r="BH4279" s="171">
        <f t="shared" si="407"/>
        <v>0</v>
      </c>
      <c r="BI4279" s="171">
        <f t="shared" si="408"/>
        <v>0</v>
      </c>
      <c r="BJ4279" s="18" t="s">
        <v>157</v>
      </c>
      <c r="BK4279" s="172">
        <f t="shared" si="409"/>
        <v>0</v>
      </c>
      <c r="BL4279" s="18" t="s">
        <v>156</v>
      </c>
      <c r="BM4279" s="170" t="s">
        <v>5919</v>
      </c>
    </row>
    <row r="4280" spans="1:65" s="2" customFormat="1" ht="16.5" customHeight="1">
      <c r="A4280" s="33"/>
      <c r="B4280" s="158"/>
      <c r="C4280" s="205" t="s">
        <v>5920</v>
      </c>
      <c r="D4280" s="205" t="s">
        <v>368</v>
      </c>
      <c r="E4280" s="206" t="s">
        <v>5921</v>
      </c>
      <c r="F4280" s="207" t="s">
        <v>5922</v>
      </c>
      <c r="G4280" s="208" t="s">
        <v>459</v>
      </c>
      <c r="H4280" s="209">
        <v>1400</v>
      </c>
      <c r="I4280" s="210"/>
      <c r="J4280" s="209">
        <f t="shared" si="400"/>
        <v>0</v>
      </c>
      <c r="K4280" s="211"/>
      <c r="L4280" s="212"/>
      <c r="M4280" s="213" t="s">
        <v>1</v>
      </c>
      <c r="N4280" s="214" t="s">
        <v>42</v>
      </c>
      <c r="O4280" s="59"/>
      <c r="P4280" s="168">
        <f t="shared" si="401"/>
        <v>0</v>
      </c>
      <c r="Q4280" s="168">
        <v>0</v>
      </c>
      <c r="R4280" s="168">
        <f t="shared" si="402"/>
        <v>0</v>
      </c>
      <c r="S4280" s="168">
        <v>0</v>
      </c>
      <c r="T4280" s="169">
        <f t="shared" si="403"/>
        <v>0</v>
      </c>
      <c r="U4280" s="33"/>
      <c r="V4280" s="33"/>
      <c r="W4280" s="33"/>
      <c r="X4280" s="33"/>
      <c r="Y4280" s="33"/>
      <c r="Z4280" s="33"/>
      <c r="AA4280" s="33"/>
      <c r="AB4280" s="33"/>
      <c r="AC4280" s="33"/>
      <c r="AD4280" s="33"/>
      <c r="AE4280" s="33"/>
      <c r="AR4280" s="170" t="s">
        <v>189</v>
      </c>
      <c r="AT4280" s="170" t="s">
        <v>368</v>
      </c>
      <c r="AU4280" s="170" t="s">
        <v>157</v>
      </c>
      <c r="AY4280" s="18" t="s">
        <v>150</v>
      </c>
      <c r="BE4280" s="171">
        <f t="shared" si="404"/>
        <v>0</v>
      </c>
      <c r="BF4280" s="171">
        <f t="shared" si="405"/>
        <v>0</v>
      </c>
      <c r="BG4280" s="171">
        <f t="shared" si="406"/>
        <v>0</v>
      </c>
      <c r="BH4280" s="171">
        <f t="shared" si="407"/>
        <v>0</v>
      </c>
      <c r="BI4280" s="171">
        <f t="shared" si="408"/>
        <v>0</v>
      </c>
      <c r="BJ4280" s="18" t="s">
        <v>157</v>
      </c>
      <c r="BK4280" s="172">
        <f t="shared" si="409"/>
        <v>0</v>
      </c>
      <c r="BL4280" s="18" t="s">
        <v>156</v>
      </c>
      <c r="BM4280" s="170" t="s">
        <v>5923</v>
      </c>
    </row>
    <row r="4281" spans="1:65" s="2" customFormat="1" ht="16.5" customHeight="1">
      <c r="A4281" s="33"/>
      <c r="B4281" s="158"/>
      <c r="C4281" s="205" t="s">
        <v>5924</v>
      </c>
      <c r="D4281" s="205" t="s">
        <v>368</v>
      </c>
      <c r="E4281" s="206" t="s">
        <v>5925</v>
      </c>
      <c r="F4281" s="207" t="s">
        <v>5926</v>
      </c>
      <c r="G4281" s="208" t="s">
        <v>350</v>
      </c>
      <c r="H4281" s="209">
        <v>2600</v>
      </c>
      <c r="I4281" s="210"/>
      <c r="J4281" s="209">
        <f t="shared" si="400"/>
        <v>0</v>
      </c>
      <c r="K4281" s="211"/>
      <c r="L4281" s="212"/>
      <c r="M4281" s="213" t="s">
        <v>1</v>
      </c>
      <c r="N4281" s="214" t="s">
        <v>42</v>
      </c>
      <c r="O4281" s="59"/>
      <c r="P4281" s="168">
        <f t="shared" si="401"/>
        <v>0</v>
      </c>
      <c r="Q4281" s="168">
        <v>0</v>
      </c>
      <c r="R4281" s="168">
        <f t="shared" si="402"/>
        <v>0</v>
      </c>
      <c r="S4281" s="168">
        <v>0</v>
      </c>
      <c r="T4281" s="169">
        <f t="shared" si="403"/>
        <v>0</v>
      </c>
      <c r="U4281" s="33"/>
      <c r="V4281" s="33"/>
      <c r="W4281" s="33"/>
      <c r="X4281" s="33"/>
      <c r="Y4281" s="33"/>
      <c r="Z4281" s="33"/>
      <c r="AA4281" s="33"/>
      <c r="AB4281" s="33"/>
      <c r="AC4281" s="33"/>
      <c r="AD4281" s="33"/>
      <c r="AE4281" s="33"/>
      <c r="AR4281" s="170" t="s">
        <v>189</v>
      </c>
      <c r="AT4281" s="170" t="s">
        <v>368</v>
      </c>
      <c r="AU4281" s="170" t="s">
        <v>157</v>
      </c>
      <c r="AY4281" s="18" t="s">
        <v>150</v>
      </c>
      <c r="BE4281" s="171">
        <f t="shared" si="404"/>
        <v>0</v>
      </c>
      <c r="BF4281" s="171">
        <f t="shared" si="405"/>
        <v>0</v>
      </c>
      <c r="BG4281" s="171">
        <f t="shared" si="406"/>
        <v>0</v>
      </c>
      <c r="BH4281" s="171">
        <f t="shared" si="407"/>
        <v>0</v>
      </c>
      <c r="BI4281" s="171">
        <f t="shared" si="408"/>
        <v>0</v>
      </c>
      <c r="BJ4281" s="18" t="s">
        <v>157</v>
      </c>
      <c r="BK4281" s="172">
        <f t="shared" si="409"/>
        <v>0</v>
      </c>
      <c r="BL4281" s="18" t="s">
        <v>156</v>
      </c>
      <c r="BM4281" s="170" t="s">
        <v>5927</v>
      </c>
    </row>
    <row r="4282" spans="1:65" s="2" customFormat="1" ht="16.5" customHeight="1">
      <c r="A4282" s="33"/>
      <c r="B4282" s="158"/>
      <c r="C4282" s="205" t="s">
        <v>5928</v>
      </c>
      <c r="D4282" s="205" t="s">
        <v>368</v>
      </c>
      <c r="E4282" s="206" t="s">
        <v>5929</v>
      </c>
      <c r="F4282" s="207" t="s">
        <v>5930</v>
      </c>
      <c r="G4282" s="208" t="s">
        <v>350</v>
      </c>
      <c r="H4282" s="209">
        <v>8</v>
      </c>
      <c r="I4282" s="210"/>
      <c r="J4282" s="209">
        <f t="shared" si="400"/>
        <v>0</v>
      </c>
      <c r="K4282" s="211"/>
      <c r="L4282" s="212"/>
      <c r="M4282" s="213" t="s">
        <v>1</v>
      </c>
      <c r="N4282" s="214" t="s">
        <v>42</v>
      </c>
      <c r="O4282" s="59"/>
      <c r="P4282" s="168">
        <f t="shared" si="401"/>
        <v>0</v>
      </c>
      <c r="Q4282" s="168">
        <v>0</v>
      </c>
      <c r="R4282" s="168">
        <f t="shared" si="402"/>
        <v>0</v>
      </c>
      <c r="S4282" s="168">
        <v>0</v>
      </c>
      <c r="T4282" s="169">
        <f t="shared" si="403"/>
        <v>0</v>
      </c>
      <c r="U4282" s="33"/>
      <c r="V4282" s="33"/>
      <c r="W4282" s="33"/>
      <c r="X4282" s="33"/>
      <c r="Y4282" s="33"/>
      <c r="Z4282" s="33"/>
      <c r="AA4282" s="33"/>
      <c r="AB4282" s="33"/>
      <c r="AC4282" s="33"/>
      <c r="AD4282" s="33"/>
      <c r="AE4282" s="33"/>
      <c r="AR4282" s="170" t="s">
        <v>189</v>
      </c>
      <c r="AT4282" s="170" t="s">
        <v>368</v>
      </c>
      <c r="AU4282" s="170" t="s">
        <v>157</v>
      </c>
      <c r="AY4282" s="18" t="s">
        <v>150</v>
      </c>
      <c r="BE4282" s="171">
        <f t="shared" si="404"/>
        <v>0</v>
      </c>
      <c r="BF4282" s="171">
        <f t="shared" si="405"/>
        <v>0</v>
      </c>
      <c r="BG4282" s="171">
        <f t="shared" si="406"/>
        <v>0</v>
      </c>
      <c r="BH4282" s="171">
        <f t="shared" si="407"/>
        <v>0</v>
      </c>
      <c r="BI4282" s="171">
        <f t="shared" si="408"/>
        <v>0</v>
      </c>
      <c r="BJ4282" s="18" t="s">
        <v>157</v>
      </c>
      <c r="BK4282" s="172">
        <f t="shared" si="409"/>
        <v>0</v>
      </c>
      <c r="BL4282" s="18" t="s">
        <v>156</v>
      </c>
      <c r="BM4282" s="170" t="s">
        <v>5931</v>
      </c>
    </row>
    <row r="4283" spans="1:65" s="2" customFormat="1" ht="16.5" customHeight="1">
      <c r="A4283" s="33"/>
      <c r="B4283" s="158"/>
      <c r="C4283" s="205" t="s">
        <v>5932</v>
      </c>
      <c r="D4283" s="205" t="s">
        <v>368</v>
      </c>
      <c r="E4283" s="206" t="s">
        <v>5933</v>
      </c>
      <c r="F4283" s="207" t="s">
        <v>5934</v>
      </c>
      <c r="G4283" s="208" t="s">
        <v>350</v>
      </c>
      <c r="H4283" s="209">
        <v>1200</v>
      </c>
      <c r="I4283" s="210"/>
      <c r="J4283" s="209">
        <f t="shared" si="400"/>
        <v>0</v>
      </c>
      <c r="K4283" s="211"/>
      <c r="L4283" s="212"/>
      <c r="M4283" s="213" t="s">
        <v>1</v>
      </c>
      <c r="N4283" s="214" t="s">
        <v>42</v>
      </c>
      <c r="O4283" s="59"/>
      <c r="P4283" s="168">
        <f t="shared" si="401"/>
        <v>0</v>
      </c>
      <c r="Q4283" s="168">
        <v>0</v>
      </c>
      <c r="R4283" s="168">
        <f t="shared" si="402"/>
        <v>0</v>
      </c>
      <c r="S4283" s="168">
        <v>0</v>
      </c>
      <c r="T4283" s="169">
        <f t="shared" si="403"/>
        <v>0</v>
      </c>
      <c r="U4283" s="33"/>
      <c r="V4283" s="33"/>
      <c r="W4283" s="33"/>
      <c r="X4283" s="33"/>
      <c r="Y4283" s="33"/>
      <c r="Z4283" s="33"/>
      <c r="AA4283" s="33"/>
      <c r="AB4283" s="33"/>
      <c r="AC4283" s="33"/>
      <c r="AD4283" s="33"/>
      <c r="AE4283" s="33"/>
      <c r="AR4283" s="170" t="s">
        <v>189</v>
      </c>
      <c r="AT4283" s="170" t="s">
        <v>368</v>
      </c>
      <c r="AU4283" s="170" t="s">
        <v>157</v>
      </c>
      <c r="AY4283" s="18" t="s">
        <v>150</v>
      </c>
      <c r="BE4283" s="171">
        <f t="shared" si="404"/>
        <v>0</v>
      </c>
      <c r="BF4283" s="171">
        <f t="shared" si="405"/>
        <v>0</v>
      </c>
      <c r="BG4283" s="171">
        <f t="shared" si="406"/>
        <v>0</v>
      </c>
      <c r="BH4283" s="171">
        <f t="shared" si="407"/>
        <v>0</v>
      </c>
      <c r="BI4283" s="171">
        <f t="shared" si="408"/>
        <v>0</v>
      </c>
      <c r="BJ4283" s="18" t="s">
        <v>157</v>
      </c>
      <c r="BK4283" s="172">
        <f t="shared" si="409"/>
        <v>0</v>
      </c>
      <c r="BL4283" s="18" t="s">
        <v>156</v>
      </c>
      <c r="BM4283" s="170" t="s">
        <v>5935</v>
      </c>
    </row>
    <row r="4284" spans="1:65" s="2" customFormat="1" ht="16.5" customHeight="1">
      <c r="A4284" s="33"/>
      <c r="B4284" s="158"/>
      <c r="C4284" s="205" t="s">
        <v>5936</v>
      </c>
      <c r="D4284" s="205" t="s">
        <v>368</v>
      </c>
      <c r="E4284" s="206" t="s">
        <v>5937</v>
      </c>
      <c r="F4284" s="207" t="s">
        <v>5938</v>
      </c>
      <c r="G4284" s="208" t="s">
        <v>350</v>
      </c>
      <c r="H4284" s="209">
        <v>6</v>
      </c>
      <c r="I4284" s="210"/>
      <c r="J4284" s="209">
        <f t="shared" si="400"/>
        <v>0</v>
      </c>
      <c r="K4284" s="211"/>
      <c r="L4284" s="212"/>
      <c r="M4284" s="213" t="s">
        <v>1</v>
      </c>
      <c r="N4284" s="214" t="s">
        <v>42</v>
      </c>
      <c r="O4284" s="59"/>
      <c r="P4284" s="168">
        <f t="shared" si="401"/>
        <v>0</v>
      </c>
      <c r="Q4284" s="168">
        <v>0</v>
      </c>
      <c r="R4284" s="168">
        <f t="shared" si="402"/>
        <v>0</v>
      </c>
      <c r="S4284" s="168">
        <v>0</v>
      </c>
      <c r="T4284" s="169">
        <f t="shared" si="403"/>
        <v>0</v>
      </c>
      <c r="U4284" s="33"/>
      <c r="V4284" s="33"/>
      <c r="W4284" s="33"/>
      <c r="X4284" s="33"/>
      <c r="Y4284" s="33"/>
      <c r="Z4284" s="33"/>
      <c r="AA4284" s="33"/>
      <c r="AB4284" s="33"/>
      <c r="AC4284" s="33"/>
      <c r="AD4284" s="33"/>
      <c r="AE4284" s="33"/>
      <c r="AR4284" s="170" t="s">
        <v>189</v>
      </c>
      <c r="AT4284" s="170" t="s">
        <v>368</v>
      </c>
      <c r="AU4284" s="170" t="s">
        <v>157</v>
      </c>
      <c r="AY4284" s="18" t="s">
        <v>150</v>
      </c>
      <c r="BE4284" s="171">
        <f t="shared" si="404"/>
        <v>0</v>
      </c>
      <c r="BF4284" s="171">
        <f t="shared" si="405"/>
        <v>0</v>
      </c>
      <c r="BG4284" s="171">
        <f t="shared" si="406"/>
        <v>0</v>
      </c>
      <c r="BH4284" s="171">
        <f t="shared" si="407"/>
        <v>0</v>
      </c>
      <c r="BI4284" s="171">
        <f t="shared" si="408"/>
        <v>0</v>
      </c>
      <c r="BJ4284" s="18" t="s">
        <v>157</v>
      </c>
      <c r="BK4284" s="172">
        <f t="shared" si="409"/>
        <v>0</v>
      </c>
      <c r="BL4284" s="18" t="s">
        <v>156</v>
      </c>
      <c r="BM4284" s="170" t="s">
        <v>5939</v>
      </c>
    </row>
    <row r="4285" spans="1:65" s="2" customFormat="1" ht="16.5" customHeight="1">
      <c r="A4285" s="33"/>
      <c r="B4285" s="158"/>
      <c r="C4285" s="205" t="s">
        <v>5940</v>
      </c>
      <c r="D4285" s="205" t="s">
        <v>368</v>
      </c>
      <c r="E4285" s="206" t="s">
        <v>5941</v>
      </c>
      <c r="F4285" s="207" t="s">
        <v>5942</v>
      </c>
      <c r="G4285" s="208" t="s">
        <v>350</v>
      </c>
      <c r="H4285" s="209">
        <v>1400</v>
      </c>
      <c r="I4285" s="210"/>
      <c r="J4285" s="209">
        <f t="shared" si="400"/>
        <v>0</v>
      </c>
      <c r="K4285" s="211"/>
      <c r="L4285" s="212"/>
      <c r="M4285" s="213" t="s">
        <v>1</v>
      </c>
      <c r="N4285" s="214" t="s">
        <v>42</v>
      </c>
      <c r="O4285" s="59"/>
      <c r="P4285" s="168">
        <f t="shared" si="401"/>
        <v>0</v>
      </c>
      <c r="Q4285" s="168">
        <v>0</v>
      </c>
      <c r="R4285" s="168">
        <f t="shared" si="402"/>
        <v>0</v>
      </c>
      <c r="S4285" s="168">
        <v>0</v>
      </c>
      <c r="T4285" s="169">
        <f t="shared" si="403"/>
        <v>0</v>
      </c>
      <c r="U4285" s="33"/>
      <c r="V4285" s="33"/>
      <c r="W4285" s="33"/>
      <c r="X4285" s="33"/>
      <c r="Y4285" s="33"/>
      <c r="Z4285" s="33"/>
      <c r="AA4285" s="33"/>
      <c r="AB4285" s="33"/>
      <c r="AC4285" s="33"/>
      <c r="AD4285" s="33"/>
      <c r="AE4285" s="33"/>
      <c r="AR4285" s="170" t="s">
        <v>189</v>
      </c>
      <c r="AT4285" s="170" t="s">
        <v>368</v>
      </c>
      <c r="AU4285" s="170" t="s">
        <v>157</v>
      </c>
      <c r="AY4285" s="18" t="s">
        <v>150</v>
      </c>
      <c r="BE4285" s="171">
        <f t="shared" si="404"/>
        <v>0</v>
      </c>
      <c r="BF4285" s="171">
        <f t="shared" si="405"/>
        <v>0</v>
      </c>
      <c r="BG4285" s="171">
        <f t="shared" si="406"/>
        <v>0</v>
      </c>
      <c r="BH4285" s="171">
        <f t="shared" si="407"/>
        <v>0</v>
      </c>
      <c r="BI4285" s="171">
        <f t="shared" si="408"/>
        <v>0</v>
      </c>
      <c r="BJ4285" s="18" t="s">
        <v>157</v>
      </c>
      <c r="BK4285" s="172">
        <f t="shared" si="409"/>
        <v>0</v>
      </c>
      <c r="BL4285" s="18" t="s">
        <v>156</v>
      </c>
      <c r="BM4285" s="170" t="s">
        <v>5943</v>
      </c>
    </row>
    <row r="4286" spans="1:65" s="2" customFormat="1" ht="16.5" customHeight="1">
      <c r="A4286" s="33"/>
      <c r="B4286" s="158"/>
      <c r="C4286" s="159" t="s">
        <v>5944</v>
      </c>
      <c r="D4286" s="159" t="s">
        <v>152</v>
      </c>
      <c r="E4286" s="160" t="s">
        <v>5945</v>
      </c>
      <c r="F4286" s="161" t="s">
        <v>5658</v>
      </c>
      <c r="G4286" s="162" t="s">
        <v>1757</v>
      </c>
      <c r="H4286" s="164"/>
      <c r="I4286" s="164"/>
      <c r="J4286" s="163">
        <f t="shared" si="400"/>
        <v>0</v>
      </c>
      <c r="K4286" s="165"/>
      <c r="L4286" s="34"/>
      <c r="M4286" s="166" t="s">
        <v>1</v>
      </c>
      <c r="N4286" s="167" t="s">
        <v>42</v>
      </c>
      <c r="O4286" s="59"/>
      <c r="P4286" s="168">
        <f t="shared" si="401"/>
        <v>0</v>
      </c>
      <c r="Q4286" s="168">
        <v>0</v>
      </c>
      <c r="R4286" s="168">
        <f t="shared" si="402"/>
        <v>0</v>
      </c>
      <c r="S4286" s="168">
        <v>0</v>
      </c>
      <c r="T4286" s="169">
        <f t="shared" si="403"/>
        <v>0</v>
      </c>
      <c r="U4286" s="33"/>
      <c r="V4286" s="33"/>
      <c r="W4286" s="33"/>
      <c r="X4286" s="33"/>
      <c r="Y4286" s="33"/>
      <c r="Z4286" s="33"/>
      <c r="AA4286" s="33"/>
      <c r="AB4286" s="33"/>
      <c r="AC4286" s="33"/>
      <c r="AD4286" s="33"/>
      <c r="AE4286" s="33"/>
      <c r="AR4286" s="170" t="s">
        <v>156</v>
      </c>
      <c r="AT4286" s="170" t="s">
        <v>152</v>
      </c>
      <c r="AU4286" s="170" t="s">
        <v>157</v>
      </c>
      <c r="AY4286" s="18" t="s">
        <v>150</v>
      </c>
      <c r="BE4286" s="171">
        <f t="shared" si="404"/>
        <v>0</v>
      </c>
      <c r="BF4286" s="171">
        <f t="shared" si="405"/>
        <v>0</v>
      </c>
      <c r="BG4286" s="171">
        <f t="shared" si="406"/>
        <v>0</v>
      </c>
      <c r="BH4286" s="171">
        <f t="shared" si="407"/>
        <v>0</v>
      </c>
      <c r="BI4286" s="171">
        <f t="shared" si="408"/>
        <v>0</v>
      </c>
      <c r="BJ4286" s="18" t="s">
        <v>157</v>
      </c>
      <c r="BK4286" s="172">
        <f t="shared" si="409"/>
        <v>0</v>
      </c>
      <c r="BL4286" s="18" t="s">
        <v>156</v>
      </c>
      <c r="BM4286" s="170" t="s">
        <v>5946</v>
      </c>
    </row>
    <row r="4287" spans="1:65" s="2" customFormat="1" ht="16.5" customHeight="1">
      <c r="A4287" s="33"/>
      <c r="B4287" s="158"/>
      <c r="C4287" s="159" t="s">
        <v>5947</v>
      </c>
      <c r="D4287" s="159" t="s">
        <v>152</v>
      </c>
      <c r="E4287" s="160" t="s">
        <v>5948</v>
      </c>
      <c r="F4287" s="161" t="s">
        <v>4689</v>
      </c>
      <c r="G4287" s="162" t="s">
        <v>1757</v>
      </c>
      <c r="H4287" s="164"/>
      <c r="I4287" s="164"/>
      <c r="J4287" s="163">
        <f t="shared" si="400"/>
        <v>0</v>
      </c>
      <c r="K4287" s="165"/>
      <c r="L4287" s="34"/>
      <c r="M4287" s="166" t="s">
        <v>1</v>
      </c>
      <c r="N4287" s="167" t="s">
        <v>42</v>
      </c>
      <c r="O4287" s="59"/>
      <c r="P4287" s="168">
        <f t="shared" si="401"/>
        <v>0</v>
      </c>
      <c r="Q4287" s="168">
        <v>0</v>
      </c>
      <c r="R4287" s="168">
        <f t="shared" si="402"/>
        <v>0</v>
      </c>
      <c r="S4287" s="168">
        <v>0</v>
      </c>
      <c r="T4287" s="169">
        <f t="shared" si="403"/>
        <v>0</v>
      </c>
      <c r="U4287" s="33"/>
      <c r="V4287" s="33"/>
      <c r="W4287" s="33"/>
      <c r="X4287" s="33"/>
      <c r="Y4287" s="33"/>
      <c r="Z4287" s="33"/>
      <c r="AA4287" s="33"/>
      <c r="AB4287" s="33"/>
      <c r="AC4287" s="33"/>
      <c r="AD4287" s="33"/>
      <c r="AE4287" s="33"/>
      <c r="AR4287" s="170" t="s">
        <v>156</v>
      </c>
      <c r="AT4287" s="170" t="s">
        <v>152</v>
      </c>
      <c r="AU4287" s="170" t="s">
        <v>157</v>
      </c>
      <c r="AY4287" s="18" t="s">
        <v>150</v>
      </c>
      <c r="BE4287" s="171">
        <f t="shared" si="404"/>
        <v>0</v>
      </c>
      <c r="BF4287" s="171">
        <f t="shared" si="405"/>
        <v>0</v>
      </c>
      <c r="BG4287" s="171">
        <f t="shared" si="406"/>
        <v>0</v>
      </c>
      <c r="BH4287" s="171">
        <f t="shared" si="407"/>
        <v>0</v>
      </c>
      <c r="BI4287" s="171">
        <f t="shared" si="408"/>
        <v>0</v>
      </c>
      <c r="BJ4287" s="18" t="s">
        <v>157</v>
      </c>
      <c r="BK4287" s="172">
        <f t="shared" si="409"/>
        <v>0</v>
      </c>
      <c r="BL4287" s="18" t="s">
        <v>156</v>
      </c>
      <c r="BM4287" s="170" t="s">
        <v>5949</v>
      </c>
    </row>
    <row r="4288" spans="1:65" s="2" customFormat="1" ht="16.5" customHeight="1">
      <c r="A4288" s="33"/>
      <c r="B4288" s="158"/>
      <c r="C4288" s="159" t="s">
        <v>5950</v>
      </c>
      <c r="D4288" s="159" t="s">
        <v>152</v>
      </c>
      <c r="E4288" s="160" t="s">
        <v>5951</v>
      </c>
      <c r="F4288" s="161" t="s">
        <v>4693</v>
      </c>
      <c r="G4288" s="162" t="s">
        <v>1757</v>
      </c>
      <c r="H4288" s="164"/>
      <c r="I4288" s="164"/>
      <c r="J4288" s="163">
        <f t="shared" si="400"/>
        <v>0</v>
      </c>
      <c r="K4288" s="165"/>
      <c r="L4288" s="34"/>
      <c r="M4288" s="166" t="s">
        <v>1</v>
      </c>
      <c r="N4288" s="167" t="s">
        <v>42</v>
      </c>
      <c r="O4288" s="59"/>
      <c r="P4288" s="168">
        <f t="shared" si="401"/>
        <v>0</v>
      </c>
      <c r="Q4288" s="168">
        <v>0</v>
      </c>
      <c r="R4288" s="168">
        <f t="shared" si="402"/>
        <v>0</v>
      </c>
      <c r="S4288" s="168">
        <v>0</v>
      </c>
      <c r="T4288" s="169">
        <f t="shared" si="403"/>
        <v>0</v>
      </c>
      <c r="U4288" s="33"/>
      <c r="V4288" s="33"/>
      <c r="W4288" s="33"/>
      <c r="X4288" s="33"/>
      <c r="Y4288" s="33"/>
      <c r="Z4288" s="33"/>
      <c r="AA4288" s="33"/>
      <c r="AB4288" s="33"/>
      <c r="AC4288" s="33"/>
      <c r="AD4288" s="33"/>
      <c r="AE4288" s="33"/>
      <c r="AR4288" s="170" t="s">
        <v>156</v>
      </c>
      <c r="AT4288" s="170" t="s">
        <v>152</v>
      </c>
      <c r="AU4288" s="170" t="s">
        <v>157</v>
      </c>
      <c r="AY4288" s="18" t="s">
        <v>150</v>
      </c>
      <c r="BE4288" s="171">
        <f t="shared" si="404"/>
        <v>0</v>
      </c>
      <c r="BF4288" s="171">
        <f t="shared" si="405"/>
        <v>0</v>
      </c>
      <c r="BG4288" s="171">
        <f t="shared" si="406"/>
        <v>0</v>
      </c>
      <c r="BH4288" s="171">
        <f t="shared" si="407"/>
        <v>0</v>
      </c>
      <c r="BI4288" s="171">
        <f t="shared" si="408"/>
        <v>0</v>
      </c>
      <c r="BJ4288" s="18" t="s">
        <v>157</v>
      </c>
      <c r="BK4288" s="172">
        <f t="shared" si="409"/>
        <v>0</v>
      </c>
      <c r="BL4288" s="18" t="s">
        <v>156</v>
      </c>
      <c r="BM4288" s="170" t="s">
        <v>5952</v>
      </c>
    </row>
    <row r="4289" spans="1:65" s="2" customFormat="1" ht="16.5" customHeight="1">
      <c r="A4289" s="33"/>
      <c r="B4289" s="158"/>
      <c r="C4289" s="159" t="s">
        <v>5953</v>
      </c>
      <c r="D4289" s="159" t="s">
        <v>152</v>
      </c>
      <c r="E4289" s="160" t="s">
        <v>5954</v>
      </c>
      <c r="F4289" s="161" t="s">
        <v>5955</v>
      </c>
      <c r="G4289" s="162" t="s">
        <v>350</v>
      </c>
      <c r="H4289" s="163">
        <v>1</v>
      </c>
      <c r="I4289" s="164"/>
      <c r="J4289" s="163">
        <f t="shared" si="400"/>
        <v>0</v>
      </c>
      <c r="K4289" s="165"/>
      <c r="L4289" s="34"/>
      <c r="M4289" s="166" t="s">
        <v>1</v>
      </c>
      <c r="N4289" s="167" t="s">
        <v>42</v>
      </c>
      <c r="O4289" s="59"/>
      <c r="P4289" s="168">
        <f t="shared" si="401"/>
        <v>0</v>
      </c>
      <c r="Q4289" s="168">
        <v>0</v>
      </c>
      <c r="R4289" s="168">
        <f t="shared" si="402"/>
        <v>0</v>
      </c>
      <c r="S4289" s="168">
        <v>0</v>
      </c>
      <c r="T4289" s="169">
        <f t="shared" si="403"/>
        <v>0</v>
      </c>
      <c r="U4289" s="33"/>
      <c r="V4289" s="33"/>
      <c r="W4289" s="33"/>
      <c r="X4289" s="33"/>
      <c r="Y4289" s="33"/>
      <c r="Z4289" s="33"/>
      <c r="AA4289" s="33"/>
      <c r="AB4289" s="33"/>
      <c r="AC4289" s="33"/>
      <c r="AD4289" s="33"/>
      <c r="AE4289" s="33"/>
      <c r="AR4289" s="170" t="s">
        <v>156</v>
      </c>
      <c r="AT4289" s="170" t="s">
        <v>152</v>
      </c>
      <c r="AU4289" s="170" t="s">
        <v>157</v>
      </c>
      <c r="AY4289" s="18" t="s">
        <v>150</v>
      </c>
      <c r="BE4289" s="171">
        <f t="shared" si="404"/>
        <v>0</v>
      </c>
      <c r="BF4289" s="171">
        <f t="shared" si="405"/>
        <v>0</v>
      </c>
      <c r="BG4289" s="171">
        <f t="shared" si="406"/>
        <v>0</v>
      </c>
      <c r="BH4289" s="171">
        <f t="shared" si="407"/>
        <v>0</v>
      </c>
      <c r="BI4289" s="171">
        <f t="shared" si="408"/>
        <v>0</v>
      </c>
      <c r="BJ4289" s="18" t="s">
        <v>157</v>
      </c>
      <c r="BK4289" s="172">
        <f t="shared" si="409"/>
        <v>0</v>
      </c>
      <c r="BL4289" s="18" t="s">
        <v>156</v>
      </c>
      <c r="BM4289" s="170" t="s">
        <v>5956</v>
      </c>
    </row>
    <row r="4290" spans="1:65" s="2" customFormat="1" ht="16.5" customHeight="1">
      <c r="A4290" s="33"/>
      <c r="B4290" s="158"/>
      <c r="C4290" s="159" t="s">
        <v>5957</v>
      </c>
      <c r="D4290" s="159" t="s">
        <v>152</v>
      </c>
      <c r="E4290" s="160" t="s">
        <v>5958</v>
      </c>
      <c r="F4290" s="161" t="s">
        <v>5959</v>
      </c>
      <c r="G4290" s="162" t="s">
        <v>350</v>
      </c>
      <c r="H4290" s="163">
        <v>1</v>
      </c>
      <c r="I4290" s="164"/>
      <c r="J4290" s="163">
        <f t="shared" si="400"/>
        <v>0</v>
      </c>
      <c r="K4290" s="165"/>
      <c r="L4290" s="34"/>
      <c r="M4290" s="166" t="s">
        <v>1</v>
      </c>
      <c r="N4290" s="167" t="s">
        <v>42</v>
      </c>
      <c r="O4290" s="59"/>
      <c r="P4290" s="168">
        <f t="shared" si="401"/>
        <v>0</v>
      </c>
      <c r="Q4290" s="168">
        <v>0</v>
      </c>
      <c r="R4290" s="168">
        <f t="shared" si="402"/>
        <v>0</v>
      </c>
      <c r="S4290" s="168">
        <v>0</v>
      </c>
      <c r="T4290" s="169">
        <f t="shared" si="403"/>
        <v>0</v>
      </c>
      <c r="U4290" s="33"/>
      <c r="V4290" s="33"/>
      <c r="W4290" s="33"/>
      <c r="X4290" s="33"/>
      <c r="Y4290" s="33"/>
      <c r="Z4290" s="33"/>
      <c r="AA4290" s="33"/>
      <c r="AB4290" s="33"/>
      <c r="AC4290" s="33"/>
      <c r="AD4290" s="33"/>
      <c r="AE4290" s="33"/>
      <c r="AR4290" s="170" t="s">
        <v>156</v>
      </c>
      <c r="AT4290" s="170" t="s">
        <v>152</v>
      </c>
      <c r="AU4290" s="170" t="s">
        <v>157</v>
      </c>
      <c r="AY4290" s="18" t="s">
        <v>150</v>
      </c>
      <c r="BE4290" s="171">
        <f t="shared" si="404"/>
        <v>0</v>
      </c>
      <c r="BF4290" s="171">
        <f t="shared" si="405"/>
        <v>0</v>
      </c>
      <c r="BG4290" s="171">
        <f t="shared" si="406"/>
        <v>0</v>
      </c>
      <c r="BH4290" s="171">
        <f t="shared" si="407"/>
        <v>0</v>
      </c>
      <c r="BI4290" s="171">
        <f t="shared" si="408"/>
        <v>0</v>
      </c>
      <c r="BJ4290" s="18" t="s">
        <v>157</v>
      </c>
      <c r="BK4290" s="172">
        <f t="shared" si="409"/>
        <v>0</v>
      </c>
      <c r="BL4290" s="18" t="s">
        <v>156</v>
      </c>
      <c r="BM4290" s="170" t="s">
        <v>5960</v>
      </c>
    </row>
    <row r="4291" spans="1:65" s="2" customFormat="1" ht="16.5" customHeight="1">
      <c r="A4291" s="33"/>
      <c r="B4291" s="158"/>
      <c r="C4291" s="159" t="s">
        <v>5961</v>
      </c>
      <c r="D4291" s="159" t="s">
        <v>152</v>
      </c>
      <c r="E4291" s="160" t="s">
        <v>5962</v>
      </c>
      <c r="F4291" s="161" t="s">
        <v>5963</v>
      </c>
      <c r="G4291" s="162" t="s">
        <v>350</v>
      </c>
      <c r="H4291" s="163">
        <v>1</v>
      </c>
      <c r="I4291" s="164"/>
      <c r="J4291" s="163">
        <f t="shared" si="400"/>
        <v>0</v>
      </c>
      <c r="K4291" s="165"/>
      <c r="L4291" s="34"/>
      <c r="M4291" s="166" t="s">
        <v>1</v>
      </c>
      <c r="N4291" s="167" t="s">
        <v>42</v>
      </c>
      <c r="O4291" s="59"/>
      <c r="P4291" s="168">
        <f t="shared" si="401"/>
        <v>0</v>
      </c>
      <c r="Q4291" s="168">
        <v>0</v>
      </c>
      <c r="R4291" s="168">
        <f t="shared" si="402"/>
        <v>0</v>
      </c>
      <c r="S4291" s="168">
        <v>0</v>
      </c>
      <c r="T4291" s="169">
        <f t="shared" si="403"/>
        <v>0</v>
      </c>
      <c r="U4291" s="33"/>
      <c r="V4291" s="33"/>
      <c r="W4291" s="33"/>
      <c r="X4291" s="33"/>
      <c r="Y4291" s="33"/>
      <c r="Z4291" s="33"/>
      <c r="AA4291" s="33"/>
      <c r="AB4291" s="33"/>
      <c r="AC4291" s="33"/>
      <c r="AD4291" s="33"/>
      <c r="AE4291" s="33"/>
      <c r="AR4291" s="170" t="s">
        <v>156</v>
      </c>
      <c r="AT4291" s="170" t="s">
        <v>152</v>
      </c>
      <c r="AU4291" s="170" t="s">
        <v>157</v>
      </c>
      <c r="AY4291" s="18" t="s">
        <v>150</v>
      </c>
      <c r="BE4291" s="171">
        <f t="shared" si="404"/>
        <v>0</v>
      </c>
      <c r="BF4291" s="171">
        <f t="shared" si="405"/>
        <v>0</v>
      </c>
      <c r="BG4291" s="171">
        <f t="shared" si="406"/>
        <v>0</v>
      </c>
      <c r="BH4291" s="171">
        <f t="shared" si="407"/>
        <v>0</v>
      </c>
      <c r="BI4291" s="171">
        <f t="shared" si="408"/>
        <v>0</v>
      </c>
      <c r="BJ4291" s="18" t="s">
        <v>157</v>
      </c>
      <c r="BK4291" s="172">
        <f t="shared" si="409"/>
        <v>0</v>
      </c>
      <c r="BL4291" s="18" t="s">
        <v>156</v>
      </c>
      <c r="BM4291" s="170" t="s">
        <v>5964</v>
      </c>
    </row>
    <row r="4292" spans="1:65" s="2" customFormat="1" ht="16.5" customHeight="1">
      <c r="A4292" s="33"/>
      <c r="B4292" s="158"/>
      <c r="C4292" s="159" t="s">
        <v>5965</v>
      </c>
      <c r="D4292" s="159" t="s">
        <v>152</v>
      </c>
      <c r="E4292" s="160" t="s">
        <v>5966</v>
      </c>
      <c r="F4292" s="161" t="s">
        <v>5967</v>
      </c>
      <c r="G4292" s="162" t="s">
        <v>350</v>
      </c>
      <c r="H4292" s="163">
        <v>1</v>
      </c>
      <c r="I4292" s="164"/>
      <c r="J4292" s="163">
        <f t="shared" si="400"/>
        <v>0</v>
      </c>
      <c r="K4292" s="165"/>
      <c r="L4292" s="34"/>
      <c r="M4292" s="166" t="s">
        <v>1</v>
      </c>
      <c r="N4292" s="167" t="s">
        <v>42</v>
      </c>
      <c r="O4292" s="59"/>
      <c r="P4292" s="168">
        <f t="shared" si="401"/>
        <v>0</v>
      </c>
      <c r="Q4292" s="168">
        <v>0</v>
      </c>
      <c r="R4292" s="168">
        <f t="shared" si="402"/>
        <v>0</v>
      </c>
      <c r="S4292" s="168">
        <v>0</v>
      </c>
      <c r="T4292" s="169">
        <f t="shared" si="403"/>
        <v>0</v>
      </c>
      <c r="U4292" s="33"/>
      <c r="V4292" s="33"/>
      <c r="W4292" s="33"/>
      <c r="X4292" s="33"/>
      <c r="Y4292" s="33"/>
      <c r="Z4292" s="33"/>
      <c r="AA4292" s="33"/>
      <c r="AB4292" s="33"/>
      <c r="AC4292" s="33"/>
      <c r="AD4292" s="33"/>
      <c r="AE4292" s="33"/>
      <c r="AR4292" s="170" t="s">
        <v>156</v>
      </c>
      <c r="AT4292" s="170" t="s">
        <v>152</v>
      </c>
      <c r="AU4292" s="170" t="s">
        <v>157</v>
      </c>
      <c r="AY4292" s="18" t="s">
        <v>150</v>
      </c>
      <c r="BE4292" s="171">
        <f t="shared" si="404"/>
        <v>0</v>
      </c>
      <c r="BF4292" s="171">
        <f t="shared" si="405"/>
        <v>0</v>
      </c>
      <c r="BG4292" s="171">
        <f t="shared" si="406"/>
        <v>0</v>
      </c>
      <c r="BH4292" s="171">
        <f t="shared" si="407"/>
        <v>0</v>
      </c>
      <c r="BI4292" s="171">
        <f t="shared" si="408"/>
        <v>0</v>
      </c>
      <c r="BJ4292" s="18" t="s">
        <v>157</v>
      </c>
      <c r="BK4292" s="172">
        <f t="shared" si="409"/>
        <v>0</v>
      </c>
      <c r="BL4292" s="18" t="s">
        <v>156</v>
      </c>
      <c r="BM4292" s="170" t="s">
        <v>5968</v>
      </c>
    </row>
    <row r="4293" spans="1:65" s="2" customFormat="1" ht="16.5" customHeight="1">
      <c r="A4293" s="33"/>
      <c r="B4293" s="158"/>
      <c r="C4293" s="159" t="s">
        <v>5969</v>
      </c>
      <c r="D4293" s="159" t="s">
        <v>152</v>
      </c>
      <c r="E4293" s="160" t="s">
        <v>5970</v>
      </c>
      <c r="F4293" s="161" t="s">
        <v>5971</v>
      </c>
      <c r="G4293" s="162" t="s">
        <v>350</v>
      </c>
      <c r="H4293" s="163">
        <v>1</v>
      </c>
      <c r="I4293" s="164"/>
      <c r="J4293" s="163">
        <f t="shared" si="400"/>
        <v>0</v>
      </c>
      <c r="K4293" s="165"/>
      <c r="L4293" s="34"/>
      <c r="M4293" s="166" t="s">
        <v>1</v>
      </c>
      <c r="N4293" s="167" t="s">
        <v>42</v>
      </c>
      <c r="O4293" s="59"/>
      <c r="P4293" s="168">
        <f t="shared" si="401"/>
        <v>0</v>
      </c>
      <c r="Q4293" s="168">
        <v>0</v>
      </c>
      <c r="R4293" s="168">
        <f t="shared" si="402"/>
        <v>0</v>
      </c>
      <c r="S4293" s="168">
        <v>0</v>
      </c>
      <c r="T4293" s="169">
        <f t="shared" si="403"/>
        <v>0</v>
      </c>
      <c r="U4293" s="33"/>
      <c r="V4293" s="33"/>
      <c r="W4293" s="33"/>
      <c r="X4293" s="33"/>
      <c r="Y4293" s="33"/>
      <c r="Z4293" s="33"/>
      <c r="AA4293" s="33"/>
      <c r="AB4293" s="33"/>
      <c r="AC4293" s="33"/>
      <c r="AD4293" s="33"/>
      <c r="AE4293" s="33"/>
      <c r="AR4293" s="170" t="s">
        <v>156</v>
      </c>
      <c r="AT4293" s="170" t="s">
        <v>152</v>
      </c>
      <c r="AU4293" s="170" t="s">
        <v>157</v>
      </c>
      <c r="AY4293" s="18" t="s">
        <v>150</v>
      </c>
      <c r="BE4293" s="171">
        <f t="shared" si="404"/>
        <v>0</v>
      </c>
      <c r="BF4293" s="171">
        <f t="shared" si="405"/>
        <v>0</v>
      </c>
      <c r="BG4293" s="171">
        <f t="shared" si="406"/>
        <v>0</v>
      </c>
      <c r="BH4293" s="171">
        <f t="shared" si="407"/>
        <v>0</v>
      </c>
      <c r="BI4293" s="171">
        <f t="shared" si="408"/>
        <v>0</v>
      </c>
      <c r="BJ4293" s="18" t="s">
        <v>157</v>
      </c>
      <c r="BK4293" s="172">
        <f t="shared" si="409"/>
        <v>0</v>
      </c>
      <c r="BL4293" s="18" t="s">
        <v>156</v>
      </c>
      <c r="BM4293" s="170" t="s">
        <v>5972</v>
      </c>
    </row>
    <row r="4294" spans="1:65" s="2" customFormat="1" ht="16.5" customHeight="1">
      <c r="A4294" s="33"/>
      <c r="B4294" s="158"/>
      <c r="C4294" s="159" t="s">
        <v>5973</v>
      </c>
      <c r="D4294" s="159" t="s">
        <v>152</v>
      </c>
      <c r="E4294" s="160" t="s">
        <v>5974</v>
      </c>
      <c r="F4294" s="161" t="s">
        <v>5975</v>
      </c>
      <c r="G4294" s="162" t="s">
        <v>350</v>
      </c>
      <c r="H4294" s="163">
        <v>1</v>
      </c>
      <c r="I4294" s="164"/>
      <c r="J4294" s="163">
        <f t="shared" si="400"/>
        <v>0</v>
      </c>
      <c r="K4294" s="165"/>
      <c r="L4294" s="34"/>
      <c r="M4294" s="166" t="s">
        <v>1</v>
      </c>
      <c r="N4294" s="167" t="s">
        <v>42</v>
      </c>
      <c r="O4294" s="59"/>
      <c r="P4294" s="168">
        <f t="shared" si="401"/>
        <v>0</v>
      </c>
      <c r="Q4294" s="168">
        <v>0</v>
      </c>
      <c r="R4294" s="168">
        <f t="shared" si="402"/>
        <v>0</v>
      </c>
      <c r="S4294" s="168">
        <v>0</v>
      </c>
      <c r="T4294" s="169">
        <f t="shared" si="403"/>
        <v>0</v>
      </c>
      <c r="U4294" s="33"/>
      <c r="V4294" s="33"/>
      <c r="W4294" s="33"/>
      <c r="X4294" s="33"/>
      <c r="Y4294" s="33"/>
      <c r="Z4294" s="33"/>
      <c r="AA4294" s="33"/>
      <c r="AB4294" s="33"/>
      <c r="AC4294" s="33"/>
      <c r="AD4294" s="33"/>
      <c r="AE4294" s="33"/>
      <c r="AR4294" s="170" t="s">
        <v>156</v>
      </c>
      <c r="AT4294" s="170" t="s">
        <v>152</v>
      </c>
      <c r="AU4294" s="170" t="s">
        <v>157</v>
      </c>
      <c r="AY4294" s="18" t="s">
        <v>150</v>
      </c>
      <c r="BE4294" s="171">
        <f t="shared" si="404"/>
        <v>0</v>
      </c>
      <c r="BF4294" s="171">
        <f t="shared" si="405"/>
        <v>0</v>
      </c>
      <c r="BG4294" s="171">
        <f t="shared" si="406"/>
        <v>0</v>
      </c>
      <c r="BH4294" s="171">
        <f t="shared" si="407"/>
        <v>0</v>
      </c>
      <c r="BI4294" s="171">
        <f t="shared" si="408"/>
        <v>0</v>
      </c>
      <c r="BJ4294" s="18" t="s">
        <v>157</v>
      </c>
      <c r="BK4294" s="172">
        <f t="shared" si="409"/>
        <v>0</v>
      </c>
      <c r="BL4294" s="18" t="s">
        <v>156</v>
      </c>
      <c r="BM4294" s="170" t="s">
        <v>5976</v>
      </c>
    </row>
    <row r="4295" spans="1:65" s="2" customFormat="1" ht="16.5" customHeight="1">
      <c r="A4295" s="33"/>
      <c r="B4295" s="158"/>
      <c r="C4295" s="159" t="s">
        <v>5977</v>
      </c>
      <c r="D4295" s="159" t="s">
        <v>152</v>
      </c>
      <c r="E4295" s="160" t="s">
        <v>5978</v>
      </c>
      <c r="F4295" s="161" t="s">
        <v>5979</v>
      </c>
      <c r="G4295" s="162" t="s">
        <v>459</v>
      </c>
      <c r="H4295" s="163">
        <v>70</v>
      </c>
      <c r="I4295" s="164"/>
      <c r="J4295" s="163">
        <f t="shared" si="400"/>
        <v>0</v>
      </c>
      <c r="K4295" s="165"/>
      <c r="L4295" s="34"/>
      <c r="M4295" s="166" t="s">
        <v>1</v>
      </c>
      <c r="N4295" s="167" t="s">
        <v>42</v>
      </c>
      <c r="O4295" s="59"/>
      <c r="P4295" s="168">
        <f t="shared" si="401"/>
        <v>0</v>
      </c>
      <c r="Q4295" s="168">
        <v>0</v>
      </c>
      <c r="R4295" s="168">
        <f t="shared" si="402"/>
        <v>0</v>
      </c>
      <c r="S4295" s="168">
        <v>0</v>
      </c>
      <c r="T4295" s="169">
        <f t="shared" si="403"/>
        <v>0</v>
      </c>
      <c r="U4295" s="33"/>
      <c r="V4295" s="33"/>
      <c r="W4295" s="33"/>
      <c r="X4295" s="33"/>
      <c r="Y4295" s="33"/>
      <c r="Z4295" s="33"/>
      <c r="AA4295" s="33"/>
      <c r="AB4295" s="33"/>
      <c r="AC4295" s="33"/>
      <c r="AD4295" s="33"/>
      <c r="AE4295" s="33"/>
      <c r="AR4295" s="170" t="s">
        <v>156</v>
      </c>
      <c r="AT4295" s="170" t="s">
        <v>152</v>
      </c>
      <c r="AU4295" s="170" t="s">
        <v>157</v>
      </c>
      <c r="AY4295" s="18" t="s">
        <v>150</v>
      </c>
      <c r="BE4295" s="171">
        <f t="shared" si="404"/>
        <v>0</v>
      </c>
      <c r="BF4295" s="171">
        <f t="shared" si="405"/>
        <v>0</v>
      </c>
      <c r="BG4295" s="171">
        <f t="shared" si="406"/>
        <v>0</v>
      </c>
      <c r="BH4295" s="171">
        <f t="shared" si="407"/>
        <v>0</v>
      </c>
      <c r="BI4295" s="171">
        <f t="shared" si="408"/>
        <v>0</v>
      </c>
      <c r="BJ4295" s="18" t="s">
        <v>157</v>
      </c>
      <c r="BK4295" s="172">
        <f t="shared" si="409"/>
        <v>0</v>
      </c>
      <c r="BL4295" s="18" t="s">
        <v>156</v>
      </c>
      <c r="BM4295" s="170" t="s">
        <v>5980</v>
      </c>
    </row>
    <row r="4296" spans="1:65" s="2" customFormat="1" ht="16.5" customHeight="1">
      <c r="A4296" s="33"/>
      <c r="B4296" s="158"/>
      <c r="C4296" s="159" t="s">
        <v>5981</v>
      </c>
      <c r="D4296" s="159" t="s">
        <v>152</v>
      </c>
      <c r="E4296" s="160" t="s">
        <v>5982</v>
      </c>
      <c r="F4296" s="161" t="s">
        <v>5983</v>
      </c>
      <c r="G4296" s="162" t="s">
        <v>1609</v>
      </c>
      <c r="H4296" s="163">
        <v>1</v>
      </c>
      <c r="I4296" s="164"/>
      <c r="J4296" s="163">
        <f t="shared" si="400"/>
        <v>0</v>
      </c>
      <c r="K4296" s="165"/>
      <c r="L4296" s="34"/>
      <c r="M4296" s="166" t="s">
        <v>1</v>
      </c>
      <c r="N4296" s="167" t="s">
        <v>42</v>
      </c>
      <c r="O4296" s="59"/>
      <c r="P4296" s="168">
        <f t="shared" si="401"/>
        <v>0</v>
      </c>
      <c r="Q4296" s="168">
        <v>0</v>
      </c>
      <c r="R4296" s="168">
        <f t="shared" si="402"/>
        <v>0</v>
      </c>
      <c r="S4296" s="168">
        <v>0</v>
      </c>
      <c r="T4296" s="169">
        <f t="shared" si="403"/>
        <v>0</v>
      </c>
      <c r="U4296" s="33"/>
      <c r="V4296" s="33"/>
      <c r="W4296" s="33"/>
      <c r="X4296" s="33"/>
      <c r="Y4296" s="33"/>
      <c r="Z4296" s="33"/>
      <c r="AA4296" s="33"/>
      <c r="AB4296" s="33"/>
      <c r="AC4296" s="33"/>
      <c r="AD4296" s="33"/>
      <c r="AE4296" s="33"/>
      <c r="AR4296" s="170" t="s">
        <v>156</v>
      </c>
      <c r="AT4296" s="170" t="s">
        <v>152</v>
      </c>
      <c r="AU4296" s="170" t="s">
        <v>157</v>
      </c>
      <c r="AY4296" s="18" t="s">
        <v>150</v>
      </c>
      <c r="BE4296" s="171">
        <f t="shared" si="404"/>
        <v>0</v>
      </c>
      <c r="BF4296" s="171">
        <f t="shared" si="405"/>
        <v>0</v>
      </c>
      <c r="BG4296" s="171">
        <f t="shared" si="406"/>
        <v>0</v>
      </c>
      <c r="BH4296" s="171">
        <f t="shared" si="407"/>
        <v>0</v>
      </c>
      <c r="BI4296" s="171">
        <f t="shared" si="408"/>
        <v>0</v>
      </c>
      <c r="BJ4296" s="18" t="s">
        <v>157</v>
      </c>
      <c r="BK4296" s="172">
        <f t="shared" si="409"/>
        <v>0</v>
      </c>
      <c r="BL4296" s="18" t="s">
        <v>156</v>
      </c>
      <c r="BM4296" s="170" t="s">
        <v>5984</v>
      </c>
    </row>
    <row r="4297" spans="1:65" s="2" customFormat="1" ht="16.5" customHeight="1">
      <c r="A4297" s="33"/>
      <c r="B4297" s="158"/>
      <c r="C4297" s="159" t="s">
        <v>5985</v>
      </c>
      <c r="D4297" s="159" t="s">
        <v>152</v>
      </c>
      <c r="E4297" s="160" t="s">
        <v>5986</v>
      </c>
      <c r="F4297" s="161" t="s">
        <v>5987</v>
      </c>
      <c r="G4297" s="162" t="s">
        <v>1609</v>
      </c>
      <c r="H4297" s="163">
        <v>1</v>
      </c>
      <c r="I4297" s="164"/>
      <c r="J4297" s="163">
        <f t="shared" si="400"/>
        <v>0</v>
      </c>
      <c r="K4297" s="165"/>
      <c r="L4297" s="34"/>
      <c r="M4297" s="166" t="s">
        <v>1</v>
      </c>
      <c r="N4297" s="167" t="s">
        <v>42</v>
      </c>
      <c r="O4297" s="59"/>
      <c r="P4297" s="168">
        <f t="shared" si="401"/>
        <v>0</v>
      </c>
      <c r="Q4297" s="168">
        <v>0</v>
      </c>
      <c r="R4297" s="168">
        <f t="shared" si="402"/>
        <v>0</v>
      </c>
      <c r="S4297" s="168">
        <v>0</v>
      </c>
      <c r="T4297" s="169">
        <f t="shared" si="403"/>
        <v>0</v>
      </c>
      <c r="U4297" s="33"/>
      <c r="V4297" s="33"/>
      <c r="W4297" s="33"/>
      <c r="X4297" s="33"/>
      <c r="Y4297" s="33"/>
      <c r="Z4297" s="33"/>
      <c r="AA4297" s="33"/>
      <c r="AB4297" s="33"/>
      <c r="AC4297" s="33"/>
      <c r="AD4297" s="33"/>
      <c r="AE4297" s="33"/>
      <c r="AR4297" s="170" t="s">
        <v>156</v>
      </c>
      <c r="AT4297" s="170" t="s">
        <v>152</v>
      </c>
      <c r="AU4297" s="170" t="s">
        <v>157</v>
      </c>
      <c r="AY4297" s="18" t="s">
        <v>150</v>
      </c>
      <c r="BE4297" s="171">
        <f t="shared" si="404"/>
        <v>0</v>
      </c>
      <c r="BF4297" s="171">
        <f t="shared" si="405"/>
        <v>0</v>
      </c>
      <c r="BG4297" s="171">
        <f t="shared" si="406"/>
        <v>0</v>
      </c>
      <c r="BH4297" s="171">
        <f t="shared" si="407"/>
        <v>0</v>
      </c>
      <c r="BI4297" s="171">
        <f t="shared" si="408"/>
        <v>0</v>
      </c>
      <c r="BJ4297" s="18" t="s">
        <v>157</v>
      </c>
      <c r="BK4297" s="172">
        <f t="shared" si="409"/>
        <v>0</v>
      </c>
      <c r="BL4297" s="18" t="s">
        <v>156</v>
      </c>
      <c r="BM4297" s="170" t="s">
        <v>5988</v>
      </c>
    </row>
    <row r="4298" spans="1:65" s="2" customFormat="1" ht="16.5" customHeight="1">
      <c r="A4298" s="33"/>
      <c r="B4298" s="158"/>
      <c r="C4298" s="159" t="s">
        <v>5989</v>
      </c>
      <c r="D4298" s="159" t="s">
        <v>152</v>
      </c>
      <c r="E4298" s="160" t="s">
        <v>5990</v>
      </c>
      <c r="F4298" s="161" t="s">
        <v>5991</v>
      </c>
      <c r="G4298" s="162" t="s">
        <v>1609</v>
      </c>
      <c r="H4298" s="163">
        <v>1</v>
      </c>
      <c r="I4298" s="164"/>
      <c r="J4298" s="163">
        <f t="shared" si="400"/>
        <v>0</v>
      </c>
      <c r="K4298" s="165"/>
      <c r="L4298" s="34"/>
      <c r="M4298" s="166" t="s">
        <v>1</v>
      </c>
      <c r="N4298" s="167" t="s">
        <v>42</v>
      </c>
      <c r="O4298" s="59"/>
      <c r="P4298" s="168">
        <f t="shared" si="401"/>
        <v>0</v>
      </c>
      <c r="Q4298" s="168">
        <v>0</v>
      </c>
      <c r="R4298" s="168">
        <f t="shared" si="402"/>
        <v>0</v>
      </c>
      <c r="S4298" s="168">
        <v>0</v>
      </c>
      <c r="T4298" s="169">
        <f t="shared" si="403"/>
        <v>0</v>
      </c>
      <c r="U4298" s="33"/>
      <c r="V4298" s="33"/>
      <c r="W4298" s="33"/>
      <c r="X4298" s="33"/>
      <c r="Y4298" s="33"/>
      <c r="Z4298" s="33"/>
      <c r="AA4298" s="33"/>
      <c r="AB4298" s="33"/>
      <c r="AC4298" s="33"/>
      <c r="AD4298" s="33"/>
      <c r="AE4298" s="33"/>
      <c r="AR4298" s="170" t="s">
        <v>156</v>
      </c>
      <c r="AT4298" s="170" t="s">
        <v>152</v>
      </c>
      <c r="AU4298" s="170" t="s">
        <v>157</v>
      </c>
      <c r="AY4298" s="18" t="s">
        <v>150</v>
      </c>
      <c r="BE4298" s="171">
        <f t="shared" si="404"/>
        <v>0</v>
      </c>
      <c r="BF4298" s="171">
        <f t="shared" si="405"/>
        <v>0</v>
      </c>
      <c r="BG4298" s="171">
        <f t="shared" si="406"/>
        <v>0</v>
      </c>
      <c r="BH4298" s="171">
        <f t="shared" si="407"/>
        <v>0</v>
      </c>
      <c r="BI4298" s="171">
        <f t="shared" si="408"/>
        <v>0</v>
      </c>
      <c r="BJ4298" s="18" t="s">
        <v>157</v>
      </c>
      <c r="BK4298" s="172">
        <f t="shared" si="409"/>
        <v>0</v>
      </c>
      <c r="BL4298" s="18" t="s">
        <v>156</v>
      </c>
      <c r="BM4298" s="170" t="s">
        <v>5992</v>
      </c>
    </row>
    <row r="4299" spans="1:65" s="12" customFormat="1" ht="22.9" customHeight="1">
      <c r="B4299" s="145"/>
      <c r="D4299" s="146" t="s">
        <v>75</v>
      </c>
      <c r="E4299" s="156" t="s">
        <v>5993</v>
      </c>
      <c r="F4299" s="156" t="s">
        <v>5994</v>
      </c>
      <c r="I4299" s="148"/>
      <c r="J4299" s="157">
        <f>BK4299</f>
        <v>0</v>
      </c>
      <c r="L4299" s="145"/>
      <c r="M4299" s="150"/>
      <c r="N4299" s="151"/>
      <c r="O4299" s="151"/>
      <c r="P4299" s="152">
        <f>SUM(P4300:P4320)</f>
        <v>0</v>
      </c>
      <c r="Q4299" s="151"/>
      <c r="R4299" s="152">
        <f>SUM(R4300:R4320)</f>
        <v>0</v>
      </c>
      <c r="S4299" s="151"/>
      <c r="T4299" s="153">
        <f>SUM(T4300:T4320)</f>
        <v>0</v>
      </c>
      <c r="AR4299" s="146" t="s">
        <v>162</v>
      </c>
      <c r="AT4299" s="154" t="s">
        <v>75</v>
      </c>
      <c r="AU4299" s="154" t="s">
        <v>81</v>
      </c>
      <c r="AY4299" s="146" t="s">
        <v>150</v>
      </c>
      <c r="BK4299" s="155">
        <f>SUM(BK4300:BK4320)</f>
        <v>0</v>
      </c>
    </row>
    <row r="4300" spans="1:65" s="2" customFormat="1" ht="16.5" customHeight="1">
      <c r="A4300" s="33"/>
      <c r="B4300" s="158"/>
      <c r="C4300" s="205" t="s">
        <v>5995</v>
      </c>
      <c r="D4300" s="205" t="s">
        <v>368</v>
      </c>
      <c r="E4300" s="206" t="s">
        <v>5996</v>
      </c>
      <c r="F4300" s="207" t="s">
        <v>5997</v>
      </c>
      <c r="G4300" s="208" t="s">
        <v>350</v>
      </c>
      <c r="H4300" s="209">
        <v>1</v>
      </c>
      <c r="I4300" s="210"/>
      <c r="J4300" s="209">
        <f t="shared" ref="J4300:J4320" si="410">ROUND(I4300*H4300,3)</f>
        <v>0</v>
      </c>
      <c r="K4300" s="211"/>
      <c r="L4300" s="212"/>
      <c r="M4300" s="213" t="s">
        <v>1</v>
      </c>
      <c r="N4300" s="214" t="s">
        <v>42</v>
      </c>
      <c r="O4300" s="59"/>
      <c r="P4300" s="168">
        <f t="shared" ref="P4300:P4320" si="411">O4300*H4300</f>
        <v>0</v>
      </c>
      <c r="Q4300" s="168">
        <v>0</v>
      </c>
      <c r="R4300" s="168">
        <f t="shared" ref="R4300:R4320" si="412">Q4300*H4300</f>
        <v>0</v>
      </c>
      <c r="S4300" s="168">
        <v>0</v>
      </c>
      <c r="T4300" s="169">
        <f t="shared" ref="T4300:T4320" si="413">S4300*H4300</f>
        <v>0</v>
      </c>
      <c r="U4300" s="33"/>
      <c r="V4300" s="33"/>
      <c r="W4300" s="33"/>
      <c r="X4300" s="33"/>
      <c r="Y4300" s="33"/>
      <c r="Z4300" s="33"/>
      <c r="AA4300" s="33"/>
      <c r="AB4300" s="33"/>
      <c r="AC4300" s="33"/>
      <c r="AD4300" s="33"/>
      <c r="AE4300" s="33"/>
      <c r="AR4300" s="170" t="s">
        <v>189</v>
      </c>
      <c r="AT4300" s="170" t="s">
        <v>368</v>
      </c>
      <c r="AU4300" s="170" t="s">
        <v>157</v>
      </c>
      <c r="AY4300" s="18" t="s">
        <v>150</v>
      </c>
      <c r="BE4300" s="171">
        <f t="shared" ref="BE4300:BE4320" si="414">IF(N4300="základná",J4300,0)</f>
        <v>0</v>
      </c>
      <c r="BF4300" s="171">
        <f t="shared" ref="BF4300:BF4320" si="415">IF(N4300="znížená",J4300,0)</f>
        <v>0</v>
      </c>
      <c r="BG4300" s="171">
        <f t="shared" ref="BG4300:BG4320" si="416">IF(N4300="zákl. prenesená",J4300,0)</f>
        <v>0</v>
      </c>
      <c r="BH4300" s="171">
        <f t="shared" ref="BH4300:BH4320" si="417">IF(N4300="zníž. prenesená",J4300,0)</f>
        <v>0</v>
      </c>
      <c r="BI4300" s="171">
        <f t="shared" ref="BI4300:BI4320" si="418">IF(N4300="nulová",J4300,0)</f>
        <v>0</v>
      </c>
      <c r="BJ4300" s="18" t="s">
        <v>157</v>
      </c>
      <c r="BK4300" s="172">
        <f t="shared" ref="BK4300:BK4320" si="419">ROUND(I4300*H4300,3)</f>
        <v>0</v>
      </c>
      <c r="BL4300" s="18" t="s">
        <v>156</v>
      </c>
      <c r="BM4300" s="170" t="s">
        <v>5998</v>
      </c>
    </row>
    <row r="4301" spans="1:65" s="2" customFormat="1" ht="16.5" customHeight="1">
      <c r="A4301" s="33"/>
      <c r="B4301" s="158"/>
      <c r="C4301" s="205" t="s">
        <v>5999</v>
      </c>
      <c r="D4301" s="205" t="s">
        <v>368</v>
      </c>
      <c r="E4301" s="206" t="s">
        <v>6000</v>
      </c>
      <c r="F4301" s="207" t="s">
        <v>6001</v>
      </c>
      <c r="G4301" s="208" t="s">
        <v>350</v>
      </c>
      <c r="H4301" s="209">
        <v>22</v>
      </c>
      <c r="I4301" s="210"/>
      <c r="J4301" s="209">
        <f t="shared" si="410"/>
        <v>0</v>
      </c>
      <c r="K4301" s="211"/>
      <c r="L4301" s="212"/>
      <c r="M4301" s="213" t="s">
        <v>1</v>
      </c>
      <c r="N4301" s="214" t="s">
        <v>42</v>
      </c>
      <c r="O4301" s="59"/>
      <c r="P4301" s="168">
        <f t="shared" si="411"/>
        <v>0</v>
      </c>
      <c r="Q4301" s="168">
        <v>0</v>
      </c>
      <c r="R4301" s="168">
        <f t="shared" si="412"/>
        <v>0</v>
      </c>
      <c r="S4301" s="168">
        <v>0</v>
      </c>
      <c r="T4301" s="169">
        <f t="shared" si="413"/>
        <v>0</v>
      </c>
      <c r="U4301" s="33"/>
      <c r="V4301" s="33"/>
      <c r="W4301" s="33"/>
      <c r="X4301" s="33"/>
      <c r="Y4301" s="33"/>
      <c r="Z4301" s="33"/>
      <c r="AA4301" s="33"/>
      <c r="AB4301" s="33"/>
      <c r="AC4301" s="33"/>
      <c r="AD4301" s="33"/>
      <c r="AE4301" s="33"/>
      <c r="AR4301" s="170" t="s">
        <v>189</v>
      </c>
      <c r="AT4301" s="170" t="s">
        <v>368</v>
      </c>
      <c r="AU4301" s="170" t="s">
        <v>157</v>
      </c>
      <c r="AY4301" s="18" t="s">
        <v>150</v>
      </c>
      <c r="BE4301" s="171">
        <f t="shared" si="414"/>
        <v>0</v>
      </c>
      <c r="BF4301" s="171">
        <f t="shared" si="415"/>
        <v>0</v>
      </c>
      <c r="BG4301" s="171">
        <f t="shared" si="416"/>
        <v>0</v>
      </c>
      <c r="BH4301" s="171">
        <f t="shared" si="417"/>
        <v>0</v>
      </c>
      <c r="BI4301" s="171">
        <f t="shared" si="418"/>
        <v>0</v>
      </c>
      <c r="BJ4301" s="18" t="s">
        <v>157</v>
      </c>
      <c r="BK4301" s="172">
        <f t="shared" si="419"/>
        <v>0</v>
      </c>
      <c r="BL4301" s="18" t="s">
        <v>156</v>
      </c>
      <c r="BM4301" s="170" t="s">
        <v>6002</v>
      </c>
    </row>
    <row r="4302" spans="1:65" s="2" customFormat="1" ht="16.5" customHeight="1">
      <c r="A4302" s="33"/>
      <c r="B4302" s="158"/>
      <c r="C4302" s="205" t="s">
        <v>6003</v>
      </c>
      <c r="D4302" s="205" t="s">
        <v>368</v>
      </c>
      <c r="E4302" s="206" t="s">
        <v>6004</v>
      </c>
      <c r="F4302" s="207" t="s">
        <v>6005</v>
      </c>
      <c r="G4302" s="208" t="s">
        <v>350</v>
      </c>
      <c r="H4302" s="209">
        <v>38</v>
      </c>
      <c r="I4302" s="210"/>
      <c r="J4302" s="209">
        <f t="shared" si="410"/>
        <v>0</v>
      </c>
      <c r="K4302" s="211"/>
      <c r="L4302" s="212"/>
      <c r="M4302" s="213" t="s">
        <v>1</v>
      </c>
      <c r="N4302" s="214" t="s">
        <v>42</v>
      </c>
      <c r="O4302" s="59"/>
      <c r="P4302" s="168">
        <f t="shared" si="411"/>
        <v>0</v>
      </c>
      <c r="Q4302" s="168">
        <v>0</v>
      </c>
      <c r="R4302" s="168">
        <f t="shared" si="412"/>
        <v>0</v>
      </c>
      <c r="S4302" s="168">
        <v>0</v>
      </c>
      <c r="T4302" s="169">
        <f t="shared" si="413"/>
        <v>0</v>
      </c>
      <c r="U4302" s="33"/>
      <c r="V4302" s="33"/>
      <c r="W4302" s="33"/>
      <c r="X4302" s="33"/>
      <c r="Y4302" s="33"/>
      <c r="Z4302" s="33"/>
      <c r="AA4302" s="33"/>
      <c r="AB4302" s="33"/>
      <c r="AC4302" s="33"/>
      <c r="AD4302" s="33"/>
      <c r="AE4302" s="33"/>
      <c r="AR4302" s="170" t="s">
        <v>189</v>
      </c>
      <c r="AT4302" s="170" t="s">
        <v>368</v>
      </c>
      <c r="AU4302" s="170" t="s">
        <v>157</v>
      </c>
      <c r="AY4302" s="18" t="s">
        <v>150</v>
      </c>
      <c r="BE4302" s="171">
        <f t="shared" si="414"/>
        <v>0</v>
      </c>
      <c r="BF4302" s="171">
        <f t="shared" si="415"/>
        <v>0</v>
      </c>
      <c r="BG4302" s="171">
        <f t="shared" si="416"/>
        <v>0</v>
      </c>
      <c r="BH4302" s="171">
        <f t="shared" si="417"/>
        <v>0</v>
      </c>
      <c r="BI4302" s="171">
        <f t="shared" si="418"/>
        <v>0</v>
      </c>
      <c r="BJ4302" s="18" t="s">
        <v>157</v>
      </c>
      <c r="BK4302" s="172">
        <f t="shared" si="419"/>
        <v>0</v>
      </c>
      <c r="BL4302" s="18" t="s">
        <v>156</v>
      </c>
      <c r="BM4302" s="170" t="s">
        <v>6006</v>
      </c>
    </row>
    <row r="4303" spans="1:65" s="2" customFormat="1" ht="16.5" customHeight="1">
      <c r="A4303" s="33"/>
      <c r="B4303" s="158"/>
      <c r="C4303" s="205" t="s">
        <v>6007</v>
      </c>
      <c r="D4303" s="205" t="s">
        <v>368</v>
      </c>
      <c r="E4303" s="206" t="s">
        <v>6008</v>
      </c>
      <c r="F4303" s="207" t="s">
        <v>6009</v>
      </c>
      <c r="G4303" s="208" t="s">
        <v>350</v>
      </c>
      <c r="H4303" s="209">
        <v>44</v>
      </c>
      <c r="I4303" s="210"/>
      <c r="J4303" s="209">
        <f t="shared" si="410"/>
        <v>0</v>
      </c>
      <c r="K4303" s="211"/>
      <c r="L4303" s="212"/>
      <c r="M4303" s="213" t="s">
        <v>1</v>
      </c>
      <c r="N4303" s="214" t="s">
        <v>42</v>
      </c>
      <c r="O4303" s="59"/>
      <c r="P4303" s="168">
        <f t="shared" si="411"/>
        <v>0</v>
      </c>
      <c r="Q4303" s="168">
        <v>0</v>
      </c>
      <c r="R4303" s="168">
        <f t="shared" si="412"/>
        <v>0</v>
      </c>
      <c r="S4303" s="168">
        <v>0</v>
      </c>
      <c r="T4303" s="169">
        <f t="shared" si="413"/>
        <v>0</v>
      </c>
      <c r="U4303" s="33"/>
      <c r="V4303" s="33"/>
      <c r="W4303" s="33"/>
      <c r="X4303" s="33"/>
      <c r="Y4303" s="33"/>
      <c r="Z4303" s="33"/>
      <c r="AA4303" s="33"/>
      <c r="AB4303" s="33"/>
      <c r="AC4303" s="33"/>
      <c r="AD4303" s="33"/>
      <c r="AE4303" s="33"/>
      <c r="AR4303" s="170" t="s">
        <v>189</v>
      </c>
      <c r="AT4303" s="170" t="s">
        <v>368</v>
      </c>
      <c r="AU4303" s="170" t="s">
        <v>157</v>
      </c>
      <c r="AY4303" s="18" t="s">
        <v>150</v>
      </c>
      <c r="BE4303" s="171">
        <f t="shared" si="414"/>
        <v>0</v>
      </c>
      <c r="BF4303" s="171">
        <f t="shared" si="415"/>
        <v>0</v>
      </c>
      <c r="BG4303" s="171">
        <f t="shared" si="416"/>
        <v>0</v>
      </c>
      <c r="BH4303" s="171">
        <f t="shared" si="417"/>
        <v>0</v>
      </c>
      <c r="BI4303" s="171">
        <f t="shared" si="418"/>
        <v>0</v>
      </c>
      <c r="BJ4303" s="18" t="s">
        <v>157</v>
      </c>
      <c r="BK4303" s="172">
        <f t="shared" si="419"/>
        <v>0</v>
      </c>
      <c r="BL4303" s="18" t="s">
        <v>156</v>
      </c>
      <c r="BM4303" s="170" t="s">
        <v>6010</v>
      </c>
    </row>
    <row r="4304" spans="1:65" s="2" customFormat="1" ht="16.5" customHeight="1">
      <c r="A4304" s="33"/>
      <c r="B4304" s="158"/>
      <c r="C4304" s="205" t="s">
        <v>6011</v>
      </c>
      <c r="D4304" s="205" t="s">
        <v>368</v>
      </c>
      <c r="E4304" s="206" t="s">
        <v>6012</v>
      </c>
      <c r="F4304" s="207" t="s">
        <v>6013</v>
      </c>
      <c r="G4304" s="208" t="s">
        <v>350</v>
      </c>
      <c r="H4304" s="209">
        <v>40</v>
      </c>
      <c r="I4304" s="210"/>
      <c r="J4304" s="209">
        <f t="shared" si="410"/>
        <v>0</v>
      </c>
      <c r="K4304" s="211"/>
      <c r="L4304" s="212"/>
      <c r="M4304" s="213" t="s">
        <v>1</v>
      </c>
      <c r="N4304" s="214" t="s">
        <v>42</v>
      </c>
      <c r="O4304" s="59"/>
      <c r="P4304" s="168">
        <f t="shared" si="411"/>
        <v>0</v>
      </c>
      <c r="Q4304" s="168">
        <v>0</v>
      </c>
      <c r="R4304" s="168">
        <f t="shared" si="412"/>
        <v>0</v>
      </c>
      <c r="S4304" s="168">
        <v>0</v>
      </c>
      <c r="T4304" s="169">
        <f t="shared" si="413"/>
        <v>0</v>
      </c>
      <c r="U4304" s="33"/>
      <c r="V4304" s="33"/>
      <c r="W4304" s="33"/>
      <c r="X4304" s="33"/>
      <c r="Y4304" s="33"/>
      <c r="Z4304" s="33"/>
      <c r="AA4304" s="33"/>
      <c r="AB4304" s="33"/>
      <c r="AC4304" s="33"/>
      <c r="AD4304" s="33"/>
      <c r="AE4304" s="33"/>
      <c r="AR4304" s="170" t="s">
        <v>189</v>
      </c>
      <c r="AT4304" s="170" t="s">
        <v>368</v>
      </c>
      <c r="AU4304" s="170" t="s">
        <v>157</v>
      </c>
      <c r="AY4304" s="18" t="s">
        <v>150</v>
      </c>
      <c r="BE4304" s="171">
        <f t="shared" si="414"/>
        <v>0</v>
      </c>
      <c r="BF4304" s="171">
        <f t="shared" si="415"/>
        <v>0</v>
      </c>
      <c r="BG4304" s="171">
        <f t="shared" si="416"/>
        <v>0</v>
      </c>
      <c r="BH4304" s="171">
        <f t="shared" si="417"/>
        <v>0</v>
      </c>
      <c r="BI4304" s="171">
        <f t="shared" si="418"/>
        <v>0</v>
      </c>
      <c r="BJ4304" s="18" t="s">
        <v>157</v>
      </c>
      <c r="BK4304" s="172">
        <f t="shared" si="419"/>
        <v>0</v>
      </c>
      <c r="BL4304" s="18" t="s">
        <v>156</v>
      </c>
      <c r="BM4304" s="170" t="s">
        <v>6014</v>
      </c>
    </row>
    <row r="4305" spans="1:65" s="2" customFormat="1" ht="16.5" customHeight="1">
      <c r="A4305" s="33"/>
      <c r="B4305" s="158"/>
      <c r="C4305" s="205" t="s">
        <v>6015</v>
      </c>
      <c r="D4305" s="205" t="s">
        <v>368</v>
      </c>
      <c r="E4305" s="206" t="s">
        <v>6016</v>
      </c>
      <c r="F4305" s="207" t="s">
        <v>6017</v>
      </c>
      <c r="G4305" s="208" t="s">
        <v>350</v>
      </c>
      <c r="H4305" s="209">
        <v>1</v>
      </c>
      <c r="I4305" s="210"/>
      <c r="J4305" s="209">
        <f t="shared" si="410"/>
        <v>0</v>
      </c>
      <c r="K4305" s="211"/>
      <c r="L4305" s="212"/>
      <c r="M4305" s="213" t="s">
        <v>1</v>
      </c>
      <c r="N4305" s="214" t="s">
        <v>42</v>
      </c>
      <c r="O4305" s="59"/>
      <c r="P4305" s="168">
        <f t="shared" si="411"/>
        <v>0</v>
      </c>
      <c r="Q4305" s="168">
        <v>0</v>
      </c>
      <c r="R4305" s="168">
        <f t="shared" si="412"/>
        <v>0</v>
      </c>
      <c r="S4305" s="168">
        <v>0</v>
      </c>
      <c r="T4305" s="169">
        <f t="shared" si="413"/>
        <v>0</v>
      </c>
      <c r="U4305" s="33"/>
      <c r="V4305" s="33"/>
      <c r="W4305" s="33"/>
      <c r="X4305" s="33"/>
      <c r="Y4305" s="33"/>
      <c r="Z4305" s="33"/>
      <c r="AA4305" s="33"/>
      <c r="AB4305" s="33"/>
      <c r="AC4305" s="33"/>
      <c r="AD4305" s="33"/>
      <c r="AE4305" s="33"/>
      <c r="AR4305" s="170" t="s">
        <v>189</v>
      </c>
      <c r="AT4305" s="170" t="s">
        <v>368</v>
      </c>
      <c r="AU4305" s="170" t="s">
        <v>157</v>
      </c>
      <c r="AY4305" s="18" t="s">
        <v>150</v>
      </c>
      <c r="BE4305" s="171">
        <f t="shared" si="414"/>
        <v>0</v>
      </c>
      <c r="BF4305" s="171">
        <f t="shared" si="415"/>
        <v>0</v>
      </c>
      <c r="BG4305" s="171">
        <f t="shared" si="416"/>
        <v>0</v>
      </c>
      <c r="BH4305" s="171">
        <f t="shared" si="417"/>
        <v>0</v>
      </c>
      <c r="BI4305" s="171">
        <f t="shared" si="418"/>
        <v>0</v>
      </c>
      <c r="BJ4305" s="18" t="s">
        <v>157</v>
      </c>
      <c r="BK4305" s="172">
        <f t="shared" si="419"/>
        <v>0</v>
      </c>
      <c r="BL4305" s="18" t="s">
        <v>156</v>
      </c>
      <c r="BM4305" s="170" t="s">
        <v>6018</v>
      </c>
    </row>
    <row r="4306" spans="1:65" s="2" customFormat="1" ht="16.5" customHeight="1">
      <c r="A4306" s="33"/>
      <c r="B4306" s="158"/>
      <c r="C4306" s="205" t="s">
        <v>6019</v>
      </c>
      <c r="D4306" s="205" t="s">
        <v>368</v>
      </c>
      <c r="E4306" s="206" t="s">
        <v>6020</v>
      </c>
      <c r="F4306" s="207" t="s">
        <v>6021</v>
      </c>
      <c r="G4306" s="208" t="s">
        <v>350</v>
      </c>
      <c r="H4306" s="209">
        <v>1</v>
      </c>
      <c r="I4306" s="210"/>
      <c r="J4306" s="209">
        <f t="shared" si="410"/>
        <v>0</v>
      </c>
      <c r="K4306" s="211"/>
      <c r="L4306" s="212"/>
      <c r="M4306" s="213" t="s">
        <v>1</v>
      </c>
      <c r="N4306" s="214" t="s">
        <v>42</v>
      </c>
      <c r="O4306" s="59"/>
      <c r="P4306" s="168">
        <f t="shared" si="411"/>
        <v>0</v>
      </c>
      <c r="Q4306" s="168">
        <v>0</v>
      </c>
      <c r="R4306" s="168">
        <f t="shared" si="412"/>
        <v>0</v>
      </c>
      <c r="S4306" s="168">
        <v>0</v>
      </c>
      <c r="T4306" s="169">
        <f t="shared" si="413"/>
        <v>0</v>
      </c>
      <c r="U4306" s="33"/>
      <c r="V4306" s="33"/>
      <c r="W4306" s="33"/>
      <c r="X4306" s="33"/>
      <c r="Y4306" s="33"/>
      <c r="Z4306" s="33"/>
      <c r="AA4306" s="33"/>
      <c r="AB4306" s="33"/>
      <c r="AC4306" s="33"/>
      <c r="AD4306" s="33"/>
      <c r="AE4306" s="33"/>
      <c r="AR4306" s="170" t="s">
        <v>189</v>
      </c>
      <c r="AT4306" s="170" t="s">
        <v>368</v>
      </c>
      <c r="AU4306" s="170" t="s">
        <v>157</v>
      </c>
      <c r="AY4306" s="18" t="s">
        <v>150</v>
      </c>
      <c r="BE4306" s="171">
        <f t="shared" si="414"/>
        <v>0</v>
      </c>
      <c r="BF4306" s="171">
        <f t="shared" si="415"/>
        <v>0</v>
      </c>
      <c r="BG4306" s="171">
        <f t="shared" si="416"/>
        <v>0</v>
      </c>
      <c r="BH4306" s="171">
        <f t="shared" si="417"/>
        <v>0</v>
      </c>
      <c r="BI4306" s="171">
        <f t="shared" si="418"/>
        <v>0</v>
      </c>
      <c r="BJ4306" s="18" t="s">
        <v>157</v>
      </c>
      <c r="BK4306" s="172">
        <f t="shared" si="419"/>
        <v>0</v>
      </c>
      <c r="BL4306" s="18" t="s">
        <v>156</v>
      </c>
      <c r="BM4306" s="170" t="s">
        <v>6022</v>
      </c>
    </row>
    <row r="4307" spans="1:65" s="2" customFormat="1" ht="16.5" customHeight="1">
      <c r="A4307" s="33"/>
      <c r="B4307" s="158"/>
      <c r="C4307" s="205" t="s">
        <v>6023</v>
      </c>
      <c r="D4307" s="205" t="s">
        <v>368</v>
      </c>
      <c r="E4307" s="206" t="s">
        <v>6024</v>
      </c>
      <c r="F4307" s="207" t="s">
        <v>6025</v>
      </c>
      <c r="G4307" s="208" t="s">
        <v>459</v>
      </c>
      <c r="H4307" s="209">
        <v>900</v>
      </c>
      <c r="I4307" s="210"/>
      <c r="J4307" s="209">
        <f t="shared" si="410"/>
        <v>0</v>
      </c>
      <c r="K4307" s="211"/>
      <c r="L4307" s="212"/>
      <c r="M4307" s="213" t="s">
        <v>1</v>
      </c>
      <c r="N4307" s="214" t="s">
        <v>42</v>
      </c>
      <c r="O4307" s="59"/>
      <c r="P4307" s="168">
        <f t="shared" si="411"/>
        <v>0</v>
      </c>
      <c r="Q4307" s="168">
        <v>0</v>
      </c>
      <c r="R4307" s="168">
        <f t="shared" si="412"/>
        <v>0</v>
      </c>
      <c r="S4307" s="168">
        <v>0</v>
      </c>
      <c r="T4307" s="169">
        <f t="shared" si="413"/>
        <v>0</v>
      </c>
      <c r="U4307" s="33"/>
      <c r="V4307" s="33"/>
      <c r="W4307" s="33"/>
      <c r="X4307" s="33"/>
      <c r="Y4307" s="33"/>
      <c r="Z4307" s="33"/>
      <c r="AA4307" s="33"/>
      <c r="AB4307" s="33"/>
      <c r="AC4307" s="33"/>
      <c r="AD4307" s="33"/>
      <c r="AE4307" s="33"/>
      <c r="AR4307" s="170" t="s">
        <v>189</v>
      </c>
      <c r="AT4307" s="170" t="s">
        <v>368</v>
      </c>
      <c r="AU4307" s="170" t="s">
        <v>157</v>
      </c>
      <c r="AY4307" s="18" t="s">
        <v>150</v>
      </c>
      <c r="BE4307" s="171">
        <f t="shared" si="414"/>
        <v>0</v>
      </c>
      <c r="BF4307" s="171">
        <f t="shared" si="415"/>
        <v>0</v>
      </c>
      <c r="BG4307" s="171">
        <f t="shared" si="416"/>
        <v>0</v>
      </c>
      <c r="BH4307" s="171">
        <f t="shared" si="417"/>
        <v>0</v>
      </c>
      <c r="BI4307" s="171">
        <f t="shared" si="418"/>
        <v>0</v>
      </c>
      <c r="BJ4307" s="18" t="s">
        <v>157</v>
      </c>
      <c r="BK4307" s="172">
        <f t="shared" si="419"/>
        <v>0</v>
      </c>
      <c r="BL4307" s="18" t="s">
        <v>156</v>
      </c>
      <c r="BM4307" s="170" t="s">
        <v>6026</v>
      </c>
    </row>
    <row r="4308" spans="1:65" s="2" customFormat="1" ht="16.5" customHeight="1">
      <c r="A4308" s="33"/>
      <c r="B4308" s="158"/>
      <c r="C4308" s="205" t="s">
        <v>6027</v>
      </c>
      <c r="D4308" s="205" t="s">
        <v>368</v>
      </c>
      <c r="E4308" s="206" t="s">
        <v>6028</v>
      </c>
      <c r="F4308" s="207" t="s">
        <v>6029</v>
      </c>
      <c r="G4308" s="208" t="s">
        <v>459</v>
      </c>
      <c r="H4308" s="209">
        <v>1000</v>
      </c>
      <c r="I4308" s="210"/>
      <c r="J4308" s="209">
        <f t="shared" si="410"/>
        <v>0</v>
      </c>
      <c r="K4308" s="211"/>
      <c r="L4308" s="212"/>
      <c r="M4308" s="213" t="s">
        <v>1</v>
      </c>
      <c r="N4308" s="214" t="s">
        <v>42</v>
      </c>
      <c r="O4308" s="59"/>
      <c r="P4308" s="168">
        <f t="shared" si="411"/>
        <v>0</v>
      </c>
      <c r="Q4308" s="168">
        <v>0</v>
      </c>
      <c r="R4308" s="168">
        <f t="shared" si="412"/>
        <v>0</v>
      </c>
      <c r="S4308" s="168">
        <v>0</v>
      </c>
      <c r="T4308" s="169">
        <f t="shared" si="413"/>
        <v>0</v>
      </c>
      <c r="U4308" s="33"/>
      <c r="V4308" s="33"/>
      <c r="W4308" s="33"/>
      <c r="X4308" s="33"/>
      <c r="Y4308" s="33"/>
      <c r="Z4308" s="33"/>
      <c r="AA4308" s="33"/>
      <c r="AB4308" s="33"/>
      <c r="AC4308" s="33"/>
      <c r="AD4308" s="33"/>
      <c r="AE4308" s="33"/>
      <c r="AR4308" s="170" t="s">
        <v>189</v>
      </c>
      <c r="AT4308" s="170" t="s">
        <v>368</v>
      </c>
      <c r="AU4308" s="170" t="s">
        <v>157</v>
      </c>
      <c r="AY4308" s="18" t="s">
        <v>150</v>
      </c>
      <c r="BE4308" s="171">
        <f t="shared" si="414"/>
        <v>0</v>
      </c>
      <c r="BF4308" s="171">
        <f t="shared" si="415"/>
        <v>0</v>
      </c>
      <c r="BG4308" s="171">
        <f t="shared" si="416"/>
        <v>0</v>
      </c>
      <c r="BH4308" s="171">
        <f t="shared" si="417"/>
        <v>0</v>
      </c>
      <c r="BI4308" s="171">
        <f t="shared" si="418"/>
        <v>0</v>
      </c>
      <c r="BJ4308" s="18" t="s">
        <v>157</v>
      </c>
      <c r="BK4308" s="172">
        <f t="shared" si="419"/>
        <v>0</v>
      </c>
      <c r="BL4308" s="18" t="s">
        <v>156</v>
      </c>
      <c r="BM4308" s="170" t="s">
        <v>6030</v>
      </c>
    </row>
    <row r="4309" spans="1:65" s="2" customFormat="1" ht="16.5" customHeight="1">
      <c r="A4309" s="33"/>
      <c r="B4309" s="158"/>
      <c r="C4309" s="205" t="s">
        <v>6031</v>
      </c>
      <c r="D4309" s="205" t="s">
        <v>368</v>
      </c>
      <c r="E4309" s="206" t="s">
        <v>6032</v>
      </c>
      <c r="F4309" s="207" t="s">
        <v>6033</v>
      </c>
      <c r="G4309" s="208" t="s">
        <v>350</v>
      </c>
      <c r="H4309" s="209">
        <v>110</v>
      </c>
      <c r="I4309" s="210"/>
      <c r="J4309" s="209">
        <f t="shared" si="410"/>
        <v>0</v>
      </c>
      <c r="K4309" s="211"/>
      <c r="L4309" s="212"/>
      <c r="M4309" s="213" t="s">
        <v>1</v>
      </c>
      <c r="N4309" s="214" t="s">
        <v>42</v>
      </c>
      <c r="O4309" s="59"/>
      <c r="P4309" s="168">
        <f t="shared" si="411"/>
        <v>0</v>
      </c>
      <c r="Q4309" s="168">
        <v>0</v>
      </c>
      <c r="R4309" s="168">
        <f t="shared" si="412"/>
        <v>0</v>
      </c>
      <c r="S4309" s="168">
        <v>0</v>
      </c>
      <c r="T4309" s="169">
        <f t="shared" si="413"/>
        <v>0</v>
      </c>
      <c r="U4309" s="33"/>
      <c r="V4309" s="33"/>
      <c r="W4309" s="33"/>
      <c r="X4309" s="33"/>
      <c r="Y4309" s="33"/>
      <c r="Z4309" s="33"/>
      <c r="AA4309" s="33"/>
      <c r="AB4309" s="33"/>
      <c r="AC4309" s="33"/>
      <c r="AD4309" s="33"/>
      <c r="AE4309" s="33"/>
      <c r="AR4309" s="170" t="s">
        <v>189</v>
      </c>
      <c r="AT4309" s="170" t="s">
        <v>368</v>
      </c>
      <c r="AU4309" s="170" t="s">
        <v>157</v>
      </c>
      <c r="AY4309" s="18" t="s">
        <v>150</v>
      </c>
      <c r="BE4309" s="171">
        <f t="shared" si="414"/>
        <v>0</v>
      </c>
      <c r="BF4309" s="171">
        <f t="shared" si="415"/>
        <v>0</v>
      </c>
      <c r="BG4309" s="171">
        <f t="shared" si="416"/>
        <v>0</v>
      </c>
      <c r="BH4309" s="171">
        <f t="shared" si="417"/>
        <v>0</v>
      </c>
      <c r="BI4309" s="171">
        <f t="shared" si="418"/>
        <v>0</v>
      </c>
      <c r="BJ4309" s="18" t="s">
        <v>157</v>
      </c>
      <c r="BK4309" s="172">
        <f t="shared" si="419"/>
        <v>0</v>
      </c>
      <c r="BL4309" s="18" t="s">
        <v>156</v>
      </c>
      <c r="BM4309" s="170" t="s">
        <v>6034</v>
      </c>
    </row>
    <row r="4310" spans="1:65" s="2" customFormat="1" ht="16.5" customHeight="1">
      <c r="A4310" s="33"/>
      <c r="B4310" s="158"/>
      <c r="C4310" s="205" t="s">
        <v>6035</v>
      </c>
      <c r="D4310" s="205" t="s">
        <v>368</v>
      </c>
      <c r="E4310" s="206" t="s">
        <v>6036</v>
      </c>
      <c r="F4310" s="207" t="s">
        <v>6037</v>
      </c>
      <c r="G4310" s="208" t="s">
        <v>350</v>
      </c>
      <c r="H4310" s="209">
        <v>110</v>
      </c>
      <c r="I4310" s="210"/>
      <c r="J4310" s="209">
        <f t="shared" si="410"/>
        <v>0</v>
      </c>
      <c r="K4310" s="211"/>
      <c r="L4310" s="212"/>
      <c r="M4310" s="213" t="s">
        <v>1</v>
      </c>
      <c r="N4310" s="214" t="s">
        <v>42</v>
      </c>
      <c r="O4310" s="59"/>
      <c r="P4310" s="168">
        <f t="shared" si="411"/>
        <v>0</v>
      </c>
      <c r="Q4310" s="168">
        <v>0</v>
      </c>
      <c r="R4310" s="168">
        <f t="shared" si="412"/>
        <v>0</v>
      </c>
      <c r="S4310" s="168">
        <v>0</v>
      </c>
      <c r="T4310" s="169">
        <f t="shared" si="413"/>
        <v>0</v>
      </c>
      <c r="U4310" s="33"/>
      <c r="V4310" s="33"/>
      <c r="W4310" s="33"/>
      <c r="X4310" s="33"/>
      <c r="Y4310" s="33"/>
      <c r="Z4310" s="33"/>
      <c r="AA4310" s="33"/>
      <c r="AB4310" s="33"/>
      <c r="AC4310" s="33"/>
      <c r="AD4310" s="33"/>
      <c r="AE4310" s="33"/>
      <c r="AR4310" s="170" t="s">
        <v>189</v>
      </c>
      <c r="AT4310" s="170" t="s">
        <v>368</v>
      </c>
      <c r="AU4310" s="170" t="s">
        <v>157</v>
      </c>
      <c r="AY4310" s="18" t="s">
        <v>150</v>
      </c>
      <c r="BE4310" s="171">
        <f t="shared" si="414"/>
        <v>0</v>
      </c>
      <c r="BF4310" s="171">
        <f t="shared" si="415"/>
        <v>0</v>
      </c>
      <c r="BG4310" s="171">
        <f t="shared" si="416"/>
        <v>0</v>
      </c>
      <c r="BH4310" s="171">
        <f t="shared" si="417"/>
        <v>0</v>
      </c>
      <c r="BI4310" s="171">
        <f t="shared" si="418"/>
        <v>0</v>
      </c>
      <c r="BJ4310" s="18" t="s">
        <v>157</v>
      </c>
      <c r="BK4310" s="172">
        <f t="shared" si="419"/>
        <v>0</v>
      </c>
      <c r="BL4310" s="18" t="s">
        <v>156</v>
      </c>
      <c r="BM4310" s="170" t="s">
        <v>6038</v>
      </c>
    </row>
    <row r="4311" spans="1:65" s="2" customFormat="1" ht="16.5" customHeight="1">
      <c r="A4311" s="33"/>
      <c r="B4311" s="158"/>
      <c r="C4311" s="205" t="s">
        <v>6039</v>
      </c>
      <c r="D4311" s="205" t="s">
        <v>368</v>
      </c>
      <c r="E4311" s="206" t="s">
        <v>6040</v>
      </c>
      <c r="F4311" s="207" t="s">
        <v>6041</v>
      </c>
      <c r="G4311" s="208" t="s">
        <v>6042</v>
      </c>
      <c r="H4311" s="209">
        <v>5</v>
      </c>
      <c r="I4311" s="210"/>
      <c r="J4311" s="209">
        <f t="shared" si="410"/>
        <v>0</v>
      </c>
      <c r="K4311" s="211"/>
      <c r="L4311" s="212"/>
      <c r="M4311" s="213" t="s">
        <v>1</v>
      </c>
      <c r="N4311" s="214" t="s">
        <v>42</v>
      </c>
      <c r="O4311" s="59"/>
      <c r="P4311" s="168">
        <f t="shared" si="411"/>
        <v>0</v>
      </c>
      <c r="Q4311" s="168">
        <v>0</v>
      </c>
      <c r="R4311" s="168">
        <f t="shared" si="412"/>
        <v>0</v>
      </c>
      <c r="S4311" s="168">
        <v>0</v>
      </c>
      <c r="T4311" s="169">
        <f t="shared" si="413"/>
        <v>0</v>
      </c>
      <c r="U4311" s="33"/>
      <c r="V4311" s="33"/>
      <c r="W4311" s="33"/>
      <c r="X4311" s="33"/>
      <c r="Y4311" s="33"/>
      <c r="Z4311" s="33"/>
      <c r="AA4311" s="33"/>
      <c r="AB4311" s="33"/>
      <c r="AC4311" s="33"/>
      <c r="AD4311" s="33"/>
      <c r="AE4311" s="33"/>
      <c r="AR4311" s="170" t="s">
        <v>189</v>
      </c>
      <c r="AT4311" s="170" t="s">
        <v>368</v>
      </c>
      <c r="AU4311" s="170" t="s">
        <v>157</v>
      </c>
      <c r="AY4311" s="18" t="s">
        <v>150</v>
      </c>
      <c r="BE4311" s="171">
        <f t="shared" si="414"/>
        <v>0</v>
      </c>
      <c r="BF4311" s="171">
        <f t="shared" si="415"/>
        <v>0</v>
      </c>
      <c r="BG4311" s="171">
        <f t="shared" si="416"/>
        <v>0</v>
      </c>
      <c r="BH4311" s="171">
        <f t="shared" si="417"/>
        <v>0</v>
      </c>
      <c r="BI4311" s="171">
        <f t="shared" si="418"/>
        <v>0</v>
      </c>
      <c r="BJ4311" s="18" t="s">
        <v>157</v>
      </c>
      <c r="BK4311" s="172">
        <f t="shared" si="419"/>
        <v>0</v>
      </c>
      <c r="BL4311" s="18" t="s">
        <v>156</v>
      </c>
      <c r="BM4311" s="170" t="s">
        <v>6043</v>
      </c>
    </row>
    <row r="4312" spans="1:65" s="2" customFormat="1" ht="16.5" customHeight="1">
      <c r="A4312" s="33"/>
      <c r="B4312" s="158"/>
      <c r="C4312" s="205" t="s">
        <v>6044</v>
      </c>
      <c r="D4312" s="205" t="s">
        <v>368</v>
      </c>
      <c r="E4312" s="206" t="s">
        <v>6045</v>
      </c>
      <c r="F4312" s="207" t="s">
        <v>6046</v>
      </c>
      <c r="G4312" s="208" t="s">
        <v>459</v>
      </c>
      <c r="H4312" s="209">
        <v>20</v>
      </c>
      <c r="I4312" s="210"/>
      <c r="J4312" s="209">
        <f t="shared" si="410"/>
        <v>0</v>
      </c>
      <c r="K4312" s="211"/>
      <c r="L4312" s="212"/>
      <c r="M4312" s="213" t="s">
        <v>1</v>
      </c>
      <c r="N4312" s="214" t="s">
        <v>42</v>
      </c>
      <c r="O4312" s="59"/>
      <c r="P4312" s="168">
        <f t="shared" si="411"/>
        <v>0</v>
      </c>
      <c r="Q4312" s="168">
        <v>0</v>
      </c>
      <c r="R4312" s="168">
        <f t="shared" si="412"/>
        <v>0</v>
      </c>
      <c r="S4312" s="168">
        <v>0</v>
      </c>
      <c r="T4312" s="169">
        <f t="shared" si="413"/>
        <v>0</v>
      </c>
      <c r="U4312" s="33"/>
      <c r="V4312" s="33"/>
      <c r="W4312" s="33"/>
      <c r="X4312" s="33"/>
      <c r="Y4312" s="33"/>
      <c r="Z4312" s="33"/>
      <c r="AA4312" s="33"/>
      <c r="AB4312" s="33"/>
      <c r="AC4312" s="33"/>
      <c r="AD4312" s="33"/>
      <c r="AE4312" s="33"/>
      <c r="AR4312" s="170" t="s">
        <v>189</v>
      </c>
      <c r="AT4312" s="170" t="s">
        <v>368</v>
      </c>
      <c r="AU4312" s="170" t="s">
        <v>157</v>
      </c>
      <c r="AY4312" s="18" t="s">
        <v>150</v>
      </c>
      <c r="BE4312" s="171">
        <f t="shared" si="414"/>
        <v>0</v>
      </c>
      <c r="BF4312" s="171">
        <f t="shared" si="415"/>
        <v>0</v>
      </c>
      <c r="BG4312" s="171">
        <f t="shared" si="416"/>
        <v>0</v>
      </c>
      <c r="BH4312" s="171">
        <f t="shared" si="417"/>
        <v>0</v>
      </c>
      <c r="BI4312" s="171">
        <f t="shared" si="418"/>
        <v>0</v>
      </c>
      <c r="BJ4312" s="18" t="s">
        <v>157</v>
      </c>
      <c r="BK4312" s="172">
        <f t="shared" si="419"/>
        <v>0</v>
      </c>
      <c r="BL4312" s="18" t="s">
        <v>156</v>
      </c>
      <c r="BM4312" s="170" t="s">
        <v>6047</v>
      </c>
    </row>
    <row r="4313" spans="1:65" s="2" customFormat="1" ht="16.5" customHeight="1">
      <c r="A4313" s="33"/>
      <c r="B4313" s="158"/>
      <c r="C4313" s="159" t="s">
        <v>6048</v>
      </c>
      <c r="D4313" s="159" t="s">
        <v>152</v>
      </c>
      <c r="E4313" s="160" t="s">
        <v>6049</v>
      </c>
      <c r="F4313" s="161" t="s">
        <v>4689</v>
      </c>
      <c r="G4313" s="162" t="s">
        <v>1757</v>
      </c>
      <c r="H4313" s="164"/>
      <c r="I4313" s="164"/>
      <c r="J4313" s="163">
        <f t="shared" si="410"/>
        <v>0</v>
      </c>
      <c r="K4313" s="165"/>
      <c r="L4313" s="34"/>
      <c r="M4313" s="166" t="s">
        <v>1</v>
      </c>
      <c r="N4313" s="167" t="s">
        <v>42</v>
      </c>
      <c r="O4313" s="59"/>
      <c r="P4313" s="168">
        <f t="shared" si="411"/>
        <v>0</v>
      </c>
      <c r="Q4313" s="168">
        <v>0</v>
      </c>
      <c r="R4313" s="168">
        <f t="shared" si="412"/>
        <v>0</v>
      </c>
      <c r="S4313" s="168">
        <v>0</v>
      </c>
      <c r="T4313" s="169">
        <f t="shared" si="413"/>
        <v>0</v>
      </c>
      <c r="U4313" s="33"/>
      <c r="V4313" s="33"/>
      <c r="W4313" s="33"/>
      <c r="X4313" s="33"/>
      <c r="Y4313" s="33"/>
      <c r="Z4313" s="33"/>
      <c r="AA4313" s="33"/>
      <c r="AB4313" s="33"/>
      <c r="AC4313" s="33"/>
      <c r="AD4313" s="33"/>
      <c r="AE4313" s="33"/>
      <c r="AR4313" s="170" t="s">
        <v>156</v>
      </c>
      <c r="AT4313" s="170" t="s">
        <v>152</v>
      </c>
      <c r="AU4313" s="170" t="s">
        <v>157</v>
      </c>
      <c r="AY4313" s="18" t="s">
        <v>150</v>
      </c>
      <c r="BE4313" s="171">
        <f t="shared" si="414"/>
        <v>0</v>
      </c>
      <c r="BF4313" s="171">
        <f t="shared" si="415"/>
        <v>0</v>
      </c>
      <c r="BG4313" s="171">
        <f t="shared" si="416"/>
        <v>0</v>
      </c>
      <c r="BH4313" s="171">
        <f t="shared" si="417"/>
        <v>0</v>
      </c>
      <c r="BI4313" s="171">
        <f t="shared" si="418"/>
        <v>0</v>
      </c>
      <c r="BJ4313" s="18" t="s">
        <v>157</v>
      </c>
      <c r="BK4313" s="172">
        <f t="shared" si="419"/>
        <v>0</v>
      </c>
      <c r="BL4313" s="18" t="s">
        <v>156</v>
      </c>
      <c r="BM4313" s="170" t="s">
        <v>6050</v>
      </c>
    </row>
    <row r="4314" spans="1:65" s="2" customFormat="1" ht="16.5" customHeight="1">
      <c r="A4314" s="33"/>
      <c r="B4314" s="158"/>
      <c r="C4314" s="159" t="s">
        <v>6051</v>
      </c>
      <c r="D4314" s="159" t="s">
        <v>152</v>
      </c>
      <c r="E4314" s="160" t="s">
        <v>6052</v>
      </c>
      <c r="F4314" s="161" t="s">
        <v>4693</v>
      </c>
      <c r="G4314" s="162" t="s">
        <v>1757</v>
      </c>
      <c r="H4314" s="164"/>
      <c r="I4314" s="164"/>
      <c r="J4314" s="163">
        <f t="shared" si="410"/>
        <v>0</v>
      </c>
      <c r="K4314" s="165"/>
      <c r="L4314" s="34"/>
      <c r="M4314" s="166" t="s">
        <v>1</v>
      </c>
      <c r="N4314" s="167" t="s">
        <v>42</v>
      </c>
      <c r="O4314" s="59"/>
      <c r="P4314" s="168">
        <f t="shared" si="411"/>
        <v>0</v>
      </c>
      <c r="Q4314" s="168">
        <v>0</v>
      </c>
      <c r="R4314" s="168">
        <f t="shared" si="412"/>
        <v>0</v>
      </c>
      <c r="S4314" s="168">
        <v>0</v>
      </c>
      <c r="T4314" s="169">
        <f t="shared" si="413"/>
        <v>0</v>
      </c>
      <c r="U4314" s="33"/>
      <c r="V4314" s="33"/>
      <c r="W4314" s="33"/>
      <c r="X4314" s="33"/>
      <c r="Y4314" s="33"/>
      <c r="Z4314" s="33"/>
      <c r="AA4314" s="33"/>
      <c r="AB4314" s="33"/>
      <c r="AC4314" s="33"/>
      <c r="AD4314" s="33"/>
      <c r="AE4314" s="33"/>
      <c r="AR4314" s="170" t="s">
        <v>156</v>
      </c>
      <c r="AT4314" s="170" t="s">
        <v>152</v>
      </c>
      <c r="AU4314" s="170" t="s">
        <v>157</v>
      </c>
      <c r="AY4314" s="18" t="s">
        <v>150</v>
      </c>
      <c r="BE4314" s="171">
        <f t="shared" si="414"/>
        <v>0</v>
      </c>
      <c r="BF4314" s="171">
        <f t="shared" si="415"/>
        <v>0</v>
      </c>
      <c r="BG4314" s="171">
        <f t="shared" si="416"/>
        <v>0</v>
      </c>
      <c r="BH4314" s="171">
        <f t="shared" si="417"/>
        <v>0</v>
      </c>
      <c r="BI4314" s="171">
        <f t="shared" si="418"/>
        <v>0</v>
      </c>
      <c r="BJ4314" s="18" t="s">
        <v>157</v>
      </c>
      <c r="BK4314" s="172">
        <f t="shared" si="419"/>
        <v>0</v>
      </c>
      <c r="BL4314" s="18" t="s">
        <v>156</v>
      </c>
      <c r="BM4314" s="170" t="s">
        <v>6053</v>
      </c>
    </row>
    <row r="4315" spans="1:65" s="2" customFormat="1" ht="16.5" customHeight="1">
      <c r="A4315" s="33"/>
      <c r="B4315" s="158"/>
      <c r="C4315" s="159" t="s">
        <v>6054</v>
      </c>
      <c r="D4315" s="159" t="s">
        <v>152</v>
      </c>
      <c r="E4315" s="160" t="s">
        <v>6055</v>
      </c>
      <c r="F4315" s="161" t="s">
        <v>6056</v>
      </c>
      <c r="G4315" s="162" t="s">
        <v>350</v>
      </c>
      <c r="H4315" s="163">
        <v>1</v>
      </c>
      <c r="I4315" s="164"/>
      <c r="J4315" s="163">
        <f t="shared" si="410"/>
        <v>0</v>
      </c>
      <c r="K4315" s="165"/>
      <c r="L4315" s="34"/>
      <c r="M4315" s="166" t="s">
        <v>1</v>
      </c>
      <c r="N4315" s="167" t="s">
        <v>42</v>
      </c>
      <c r="O4315" s="59"/>
      <c r="P4315" s="168">
        <f t="shared" si="411"/>
        <v>0</v>
      </c>
      <c r="Q4315" s="168">
        <v>0</v>
      </c>
      <c r="R4315" s="168">
        <f t="shared" si="412"/>
        <v>0</v>
      </c>
      <c r="S4315" s="168">
        <v>0</v>
      </c>
      <c r="T4315" s="169">
        <f t="shared" si="413"/>
        <v>0</v>
      </c>
      <c r="U4315" s="33"/>
      <c r="V4315" s="33"/>
      <c r="W4315" s="33"/>
      <c r="X4315" s="33"/>
      <c r="Y4315" s="33"/>
      <c r="Z4315" s="33"/>
      <c r="AA4315" s="33"/>
      <c r="AB4315" s="33"/>
      <c r="AC4315" s="33"/>
      <c r="AD4315" s="33"/>
      <c r="AE4315" s="33"/>
      <c r="AR4315" s="170" t="s">
        <v>156</v>
      </c>
      <c r="AT4315" s="170" t="s">
        <v>152</v>
      </c>
      <c r="AU4315" s="170" t="s">
        <v>157</v>
      </c>
      <c r="AY4315" s="18" t="s">
        <v>150</v>
      </c>
      <c r="BE4315" s="171">
        <f t="shared" si="414"/>
        <v>0</v>
      </c>
      <c r="BF4315" s="171">
        <f t="shared" si="415"/>
        <v>0</v>
      </c>
      <c r="BG4315" s="171">
        <f t="shared" si="416"/>
        <v>0</v>
      </c>
      <c r="BH4315" s="171">
        <f t="shared" si="417"/>
        <v>0</v>
      </c>
      <c r="BI4315" s="171">
        <f t="shared" si="418"/>
        <v>0</v>
      </c>
      <c r="BJ4315" s="18" t="s">
        <v>157</v>
      </c>
      <c r="BK4315" s="172">
        <f t="shared" si="419"/>
        <v>0</v>
      </c>
      <c r="BL4315" s="18" t="s">
        <v>156</v>
      </c>
      <c r="BM4315" s="170" t="s">
        <v>6057</v>
      </c>
    </row>
    <row r="4316" spans="1:65" s="2" customFormat="1" ht="16.5" customHeight="1">
      <c r="A4316" s="33"/>
      <c r="B4316" s="158"/>
      <c r="C4316" s="159" t="s">
        <v>6058</v>
      </c>
      <c r="D4316" s="159" t="s">
        <v>152</v>
      </c>
      <c r="E4316" s="160" t="s">
        <v>6059</v>
      </c>
      <c r="F4316" s="161" t="s">
        <v>6025</v>
      </c>
      <c r="G4316" s="162" t="s">
        <v>459</v>
      </c>
      <c r="H4316" s="163">
        <v>900</v>
      </c>
      <c r="I4316" s="164"/>
      <c r="J4316" s="163">
        <f t="shared" si="410"/>
        <v>0</v>
      </c>
      <c r="K4316" s="165"/>
      <c r="L4316" s="34"/>
      <c r="M4316" s="166" t="s">
        <v>1</v>
      </c>
      <c r="N4316" s="167" t="s">
        <v>42</v>
      </c>
      <c r="O4316" s="59"/>
      <c r="P4316" s="168">
        <f t="shared" si="411"/>
        <v>0</v>
      </c>
      <c r="Q4316" s="168">
        <v>0</v>
      </c>
      <c r="R4316" s="168">
        <f t="shared" si="412"/>
        <v>0</v>
      </c>
      <c r="S4316" s="168">
        <v>0</v>
      </c>
      <c r="T4316" s="169">
        <f t="shared" si="413"/>
        <v>0</v>
      </c>
      <c r="U4316" s="33"/>
      <c r="V4316" s="33"/>
      <c r="W4316" s="33"/>
      <c r="X4316" s="33"/>
      <c r="Y4316" s="33"/>
      <c r="Z4316" s="33"/>
      <c r="AA4316" s="33"/>
      <c r="AB4316" s="33"/>
      <c r="AC4316" s="33"/>
      <c r="AD4316" s="33"/>
      <c r="AE4316" s="33"/>
      <c r="AR4316" s="170" t="s">
        <v>156</v>
      </c>
      <c r="AT4316" s="170" t="s">
        <v>152</v>
      </c>
      <c r="AU4316" s="170" t="s">
        <v>157</v>
      </c>
      <c r="AY4316" s="18" t="s">
        <v>150</v>
      </c>
      <c r="BE4316" s="171">
        <f t="shared" si="414"/>
        <v>0</v>
      </c>
      <c r="BF4316" s="171">
        <f t="shared" si="415"/>
        <v>0</v>
      </c>
      <c r="BG4316" s="171">
        <f t="shared" si="416"/>
        <v>0</v>
      </c>
      <c r="BH4316" s="171">
        <f t="shared" si="417"/>
        <v>0</v>
      </c>
      <c r="BI4316" s="171">
        <f t="shared" si="418"/>
        <v>0</v>
      </c>
      <c r="BJ4316" s="18" t="s">
        <v>157</v>
      </c>
      <c r="BK4316" s="172">
        <f t="shared" si="419"/>
        <v>0</v>
      </c>
      <c r="BL4316" s="18" t="s">
        <v>156</v>
      </c>
      <c r="BM4316" s="170" t="s">
        <v>6060</v>
      </c>
    </row>
    <row r="4317" spans="1:65" s="2" customFormat="1" ht="16.5" customHeight="1">
      <c r="A4317" s="33"/>
      <c r="B4317" s="158"/>
      <c r="C4317" s="159" t="s">
        <v>6061</v>
      </c>
      <c r="D4317" s="159" t="s">
        <v>152</v>
      </c>
      <c r="E4317" s="160" t="s">
        <v>6062</v>
      </c>
      <c r="F4317" s="161" t="s">
        <v>6029</v>
      </c>
      <c r="G4317" s="162" t="s">
        <v>459</v>
      </c>
      <c r="H4317" s="163">
        <v>1000</v>
      </c>
      <c r="I4317" s="164"/>
      <c r="J4317" s="163">
        <f t="shared" si="410"/>
        <v>0</v>
      </c>
      <c r="K4317" s="165"/>
      <c r="L4317" s="34"/>
      <c r="M4317" s="166" t="s">
        <v>1</v>
      </c>
      <c r="N4317" s="167" t="s">
        <v>42</v>
      </c>
      <c r="O4317" s="59"/>
      <c r="P4317" s="168">
        <f t="shared" si="411"/>
        <v>0</v>
      </c>
      <c r="Q4317" s="168">
        <v>0</v>
      </c>
      <c r="R4317" s="168">
        <f t="shared" si="412"/>
        <v>0</v>
      </c>
      <c r="S4317" s="168">
        <v>0</v>
      </c>
      <c r="T4317" s="169">
        <f t="shared" si="413"/>
        <v>0</v>
      </c>
      <c r="U4317" s="33"/>
      <c r="V4317" s="33"/>
      <c r="W4317" s="33"/>
      <c r="X4317" s="33"/>
      <c r="Y4317" s="33"/>
      <c r="Z4317" s="33"/>
      <c r="AA4317" s="33"/>
      <c r="AB4317" s="33"/>
      <c r="AC4317" s="33"/>
      <c r="AD4317" s="33"/>
      <c r="AE4317" s="33"/>
      <c r="AR4317" s="170" t="s">
        <v>156</v>
      </c>
      <c r="AT4317" s="170" t="s">
        <v>152</v>
      </c>
      <c r="AU4317" s="170" t="s">
        <v>157</v>
      </c>
      <c r="AY4317" s="18" t="s">
        <v>150</v>
      </c>
      <c r="BE4317" s="171">
        <f t="shared" si="414"/>
        <v>0</v>
      </c>
      <c r="BF4317" s="171">
        <f t="shared" si="415"/>
        <v>0</v>
      </c>
      <c r="BG4317" s="171">
        <f t="shared" si="416"/>
        <v>0</v>
      </c>
      <c r="BH4317" s="171">
        <f t="shared" si="417"/>
        <v>0</v>
      </c>
      <c r="BI4317" s="171">
        <f t="shared" si="418"/>
        <v>0</v>
      </c>
      <c r="BJ4317" s="18" t="s">
        <v>157</v>
      </c>
      <c r="BK4317" s="172">
        <f t="shared" si="419"/>
        <v>0</v>
      </c>
      <c r="BL4317" s="18" t="s">
        <v>156</v>
      </c>
      <c r="BM4317" s="170" t="s">
        <v>6063</v>
      </c>
    </row>
    <row r="4318" spans="1:65" s="2" customFormat="1" ht="24" customHeight="1">
      <c r="A4318" s="33"/>
      <c r="B4318" s="158"/>
      <c r="C4318" s="159" t="s">
        <v>6064</v>
      </c>
      <c r="D4318" s="159" t="s">
        <v>152</v>
      </c>
      <c r="E4318" s="160" t="s">
        <v>6065</v>
      </c>
      <c r="F4318" s="161" t="s">
        <v>6066</v>
      </c>
      <c r="G4318" s="162" t="s">
        <v>350</v>
      </c>
      <c r="H4318" s="163">
        <v>110</v>
      </c>
      <c r="I4318" s="164"/>
      <c r="J4318" s="163">
        <f t="shared" si="410"/>
        <v>0</v>
      </c>
      <c r="K4318" s="165"/>
      <c r="L4318" s="34"/>
      <c r="M4318" s="166" t="s">
        <v>1</v>
      </c>
      <c r="N4318" s="167" t="s">
        <v>42</v>
      </c>
      <c r="O4318" s="59"/>
      <c r="P4318" s="168">
        <f t="shared" si="411"/>
        <v>0</v>
      </c>
      <c r="Q4318" s="168">
        <v>0</v>
      </c>
      <c r="R4318" s="168">
        <f t="shared" si="412"/>
        <v>0</v>
      </c>
      <c r="S4318" s="168">
        <v>0</v>
      </c>
      <c r="T4318" s="169">
        <f t="shared" si="413"/>
        <v>0</v>
      </c>
      <c r="U4318" s="33"/>
      <c r="V4318" s="33"/>
      <c r="W4318" s="33"/>
      <c r="X4318" s="33"/>
      <c r="Y4318" s="33"/>
      <c r="Z4318" s="33"/>
      <c r="AA4318" s="33"/>
      <c r="AB4318" s="33"/>
      <c r="AC4318" s="33"/>
      <c r="AD4318" s="33"/>
      <c r="AE4318" s="33"/>
      <c r="AR4318" s="170" t="s">
        <v>156</v>
      </c>
      <c r="AT4318" s="170" t="s">
        <v>152</v>
      </c>
      <c r="AU4318" s="170" t="s">
        <v>157</v>
      </c>
      <c r="AY4318" s="18" t="s">
        <v>150</v>
      </c>
      <c r="BE4318" s="171">
        <f t="shared" si="414"/>
        <v>0</v>
      </c>
      <c r="BF4318" s="171">
        <f t="shared" si="415"/>
        <v>0</v>
      </c>
      <c r="BG4318" s="171">
        <f t="shared" si="416"/>
        <v>0</v>
      </c>
      <c r="BH4318" s="171">
        <f t="shared" si="417"/>
        <v>0</v>
      </c>
      <c r="BI4318" s="171">
        <f t="shared" si="418"/>
        <v>0</v>
      </c>
      <c r="BJ4318" s="18" t="s">
        <v>157</v>
      </c>
      <c r="BK4318" s="172">
        <f t="shared" si="419"/>
        <v>0</v>
      </c>
      <c r="BL4318" s="18" t="s">
        <v>156</v>
      </c>
      <c r="BM4318" s="170" t="s">
        <v>6067</v>
      </c>
    </row>
    <row r="4319" spans="1:65" s="2" customFormat="1" ht="16.5" customHeight="1">
      <c r="A4319" s="33"/>
      <c r="B4319" s="158"/>
      <c r="C4319" s="159" t="s">
        <v>6068</v>
      </c>
      <c r="D4319" s="159" t="s">
        <v>152</v>
      </c>
      <c r="E4319" s="160" t="s">
        <v>6069</v>
      </c>
      <c r="F4319" s="161" t="s">
        <v>6070</v>
      </c>
      <c r="G4319" s="162" t="s">
        <v>459</v>
      </c>
      <c r="H4319" s="163">
        <v>20</v>
      </c>
      <c r="I4319" s="164"/>
      <c r="J4319" s="163">
        <f t="shared" si="410"/>
        <v>0</v>
      </c>
      <c r="K4319" s="165"/>
      <c r="L4319" s="34"/>
      <c r="M4319" s="166" t="s">
        <v>1</v>
      </c>
      <c r="N4319" s="167" t="s">
        <v>42</v>
      </c>
      <c r="O4319" s="59"/>
      <c r="P4319" s="168">
        <f t="shared" si="411"/>
        <v>0</v>
      </c>
      <c r="Q4319" s="168">
        <v>0</v>
      </c>
      <c r="R4319" s="168">
        <f t="shared" si="412"/>
        <v>0</v>
      </c>
      <c r="S4319" s="168">
        <v>0</v>
      </c>
      <c r="T4319" s="169">
        <f t="shared" si="413"/>
        <v>0</v>
      </c>
      <c r="U4319" s="33"/>
      <c r="V4319" s="33"/>
      <c r="W4319" s="33"/>
      <c r="X4319" s="33"/>
      <c r="Y4319" s="33"/>
      <c r="Z4319" s="33"/>
      <c r="AA4319" s="33"/>
      <c r="AB4319" s="33"/>
      <c r="AC4319" s="33"/>
      <c r="AD4319" s="33"/>
      <c r="AE4319" s="33"/>
      <c r="AR4319" s="170" t="s">
        <v>156</v>
      </c>
      <c r="AT4319" s="170" t="s">
        <v>152</v>
      </c>
      <c r="AU4319" s="170" t="s">
        <v>157</v>
      </c>
      <c r="AY4319" s="18" t="s">
        <v>150</v>
      </c>
      <c r="BE4319" s="171">
        <f t="shared" si="414"/>
        <v>0</v>
      </c>
      <c r="BF4319" s="171">
        <f t="shared" si="415"/>
        <v>0</v>
      </c>
      <c r="BG4319" s="171">
        <f t="shared" si="416"/>
        <v>0</v>
      </c>
      <c r="BH4319" s="171">
        <f t="shared" si="417"/>
        <v>0</v>
      </c>
      <c r="BI4319" s="171">
        <f t="shared" si="418"/>
        <v>0</v>
      </c>
      <c r="BJ4319" s="18" t="s">
        <v>157</v>
      </c>
      <c r="BK4319" s="172">
        <f t="shared" si="419"/>
        <v>0</v>
      </c>
      <c r="BL4319" s="18" t="s">
        <v>156</v>
      </c>
      <c r="BM4319" s="170" t="s">
        <v>6071</v>
      </c>
    </row>
    <row r="4320" spans="1:65" s="2" customFormat="1" ht="16.5" customHeight="1">
      <c r="A4320" s="33"/>
      <c r="B4320" s="158"/>
      <c r="C4320" s="159" t="s">
        <v>6072</v>
      </c>
      <c r="D4320" s="159" t="s">
        <v>152</v>
      </c>
      <c r="E4320" s="160" t="s">
        <v>6073</v>
      </c>
      <c r="F4320" s="161" t="s">
        <v>5658</v>
      </c>
      <c r="G4320" s="162" t="s">
        <v>1757</v>
      </c>
      <c r="H4320" s="164"/>
      <c r="I4320" s="164"/>
      <c r="J4320" s="163">
        <f t="shared" si="410"/>
        <v>0</v>
      </c>
      <c r="K4320" s="165"/>
      <c r="L4320" s="34"/>
      <c r="M4320" s="166" t="s">
        <v>1</v>
      </c>
      <c r="N4320" s="167" t="s">
        <v>42</v>
      </c>
      <c r="O4320" s="59"/>
      <c r="P4320" s="168">
        <f t="shared" si="411"/>
        <v>0</v>
      </c>
      <c r="Q4320" s="168">
        <v>0</v>
      </c>
      <c r="R4320" s="168">
        <f t="shared" si="412"/>
        <v>0</v>
      </c>
      <c r="S4320" s="168">
        <v>0</v>
      </c>
      <c r="T4320" s="169">
        <f t="shared" si="413"/>
        <v>0</v>
      </c>
      <c r="U4320" s="33"/>
      <c r="V4320" s="33"/>
      <c r="W4320" s="33"/>
      <c r="X4320" s="33"/>
      <c r="Y4320" s="33"/>
      <c r="Z4320" s="33"/>
      <c r="AA4320" s="33"/>
      <c r="AB4320" s="33"/>
      <c r="AC4320" s="33"/>
      <c r="AD4320" s="33"/>
      <c r="AE4320" s="33"/>
      <c r="AR4320" s="170" t="s">
        <v>156</v>
      </c>
      <c r="AT4320" s="170" t="s">
        <v>152</v>
      </c>
      <c r="AU4320" s="170" t="s">
        <v>157</v>
      </c>
      <c r="AY4320" s="18" t="s">
        <v>150</v>
      </c>
      <c r="BE4320" s="171">
        <f t="shared" si="414"/>
        <v>0</v>
      </c>
      <c r="BF4320" s="171">
        <f t="shared" si="415"/>
        <v>0</v>
      </c>
      <c r="BG4320" s="171">
        <f t="shared" si="416"/>
        <v>0</v>
      </c>
      <c r="BH4320" s="171">
        <f t="shared" si="417"/>
        <v>0</v>
      </c>
      <c r="BI4320" s="171">
        <f t="shared" si="418"/>
        <v>0</v>
      </c>
      <c r="BJ4320" s="18" t="s">
        <v>157</v>
      </c>
      <c r="BK4320" s="172">
        <f t="shared" si="419"/>
        <v>0</v>
      </c>
      <c r="BL4320" s="18" t="s">
        <v>156</v>
      </c>
      <c r="BM4320" s="170" t="s">
        <v>6074</v>
      </c>
    </row>
    <row r="4321" spans="1:65" s="12" customFormat="1" ht="22.9" customHeight="1">
      <c r="B4321" s="145"/>
      <c r="D4321" s="146" t="s">
        <v>75</v>
      </c>
      <c r="E4321" s="156" t="s">
        <v>6075</v>
      </c>
      <c r="F4321" s="156" t="s">
        <v>6076</v>
      </c>
      <c r="I4321" s="148"/>
      <c r="J4321" s="157">
        <f>BK4321</f>
        <v>0</v>
      </c>
      <c r="L4321" s="145"/>
      <c r="M4321" s="150"/>
      <c r="N4321" s="151"/>
      <c r="O4321" s="151"/>
      <c r="P4321" s="152">
        <f>SUM(P4322:P4356)</f>
        <v>0</v>
      </c>
      <c r="Q4321" s="151"/>
      <c r="R4321" s="152">
        <f>SUM(R4322:R4356)</f>
        <v>0</v>
      </c>
      <c r="S4321" s="151"/>
      <c r="T4321" s="153">
        <f>SUM(T4322:T4356)</f>
        <v>0</v>
      </c>
      <c r="AR4321" s="146" t="s">
        <v>162</v>
      </c>
      <c r="AT4321" s="154" t="s">
        <v>75</v>
      </c>
      <c r="AU4321" s="154" t="s">
        <v>81</v>
      </c>
      <c r="AY4321" s="146" t="s">
        <v>150</v>
      </c>
      <c r="BK4321" s="155">
        <f>SUM(BK4322:BK4356)</f>
        <v>0</v>
      </c>
    </row>
    <row r="4322" spans="1:65" s="2" customFormat="1" ht="16.5" customHeight="1">
      <c r="A4322" s="33"/>
      <c r="B4322" s="158"/>
      <c r="C4322" s="205" t="s">
        <v>6077</v>
      </c>
      <c r="D4322" s="205" t="s">
        <v>368</v>
      </c>
      <c r="E4322" s="206" t="s">
        <v>6078</v>
      </c>
      <c r="F4322" s="207" t="s">
        <v>6079</v>
      </c>
      <c r="G4322" s="208" t="s">
        <v>350</v>
      </c>
      <c r="H4322" s="209">
        <v>1</v>
      </c>
      <c r="I4322" s="210"/>
      <c r="J4322" s="209">
        <f t="shared" ref="J4322:J4356" si="420">ROUND(I4322*H4322,3)</f>
        <v>0</v>
      </c>
      <c r="K4322" s="211"/>
      <c r="L4322" s="212"/>
      <c r="M4322" s="213" t="s">
        <v>1</v>
      </c>
      <c r="N4322" s="214" t="s">
        <v>42</v>
      </c>
      <c r="O4322" s="59"/>
      <c r="P4322" s="168">
        <f t="shared" ref="P4322:P4356" si="421">O4322*H4322</f>
        <v>0</v>
      </c>
      <c r="Q4322" s="168">
        <v>0</v>
      </c>
      <c r="R4322" s="168">
        <f t="shared" ref="R4322:R4356" si="422">Q4322*H4322</f>
        <v>0</v>
      </c>
      <c r="S4322" s="168">
        <v>0</v>
      </c>
      <c r="T4322" s="169">
        <f t="shared" ref="T4322:T4356" si="423">S4322*H4322</f>
        <v>0</v>
      </c>
      <c r="U4322" s="33"/>
      <c r="V4322" s="33"/>
      <c r="W4322" s="33"/>
      <c r="X4322" s="33"/>
      <c r="Y4322" s="33"/>
      <c r="Z4322" s="33"/>
      <c r="AA4322" s="33"/>
      <c r="AB4322" s="33"/>
      <c r="AC4322" s="33"/>
      <c r="AD4322" s="33"/>
      <c r="AE4322" s="33"/>
      <c r="AR4322" s="170" t="s">
        <v>189</v>
      </c>
      <c r="AT4322" s="170" t="s">
        <v>368</v>
      </c>
      <c r="AU4322" s="170" t="s">
        <v>157</v>
      </c>
      <c r="AY4322" s="18" t="s">
        <v>150</v>
      </c>
      <c r="BE4322" s="171">
        <f t="shared" ref="BE4322:BE4356" si="424">IF(N4322="základná",J4322,0)</f>
        <v>0</v>
      </c>
      <c r="BF4322" s="171">
        <f t="shared" ref="BF4322:BF4356" si="425">IF(N4322="znížená",J4322,0)</f>
        <v>0</v>
      </c>
      <c r="BG4322" s="171">
        <f t="shared" ref="BG4322:BG4356" si="426">IF(N4322="zákl. prenesená",J4322,0)</f>
        <v>0</v>
      </c>
      <c r="BH4322" s="171">
        <f t="shared" ref="BH4322:BH4356" si="427">IF(N4322="zníž. prenesená",J4322,0)</f>
        <v>0</v>
      </c>
      <c r="BI4322" s="171">
        <f t="shared" ref="BI4322:BI4356" si="428">IF(N4322="nulová",J4322,0)</f>
        <v>0</v>
      </c>
      <c r="BJ4322" s="18" t="s">
        <v>157</v>
      </c>
      <c r="BK4322" s="172">
        <f t="shared" ref="BK4322:BK4356" si="429">ROUND(I4322*H4322,3)</f>
        <v>0</v>
      </c>
      <c r="BL4322" s="18" t="s">
        <v>156</v>
      </c>
      <c r="BM4322" s="170" t="s">
        <v>6080</v>
      </c>
    </row>
    <row r="4323" spans="1:65" s="2" customFormat="1" ht="16.5" customHeight="1">
      <c r="A4323" s="33"/>
      <c r="B4323" s="158"/>
      <c r="C4323" s="205" t="s">
        <v>6081</v>
      </c>
      <c r="D4323" s="205" t="s">
        <v>368</v>
      </c>
      <c r="E4323" s="206" t="s">
        <v>6082</v>
      </c>
      <c r="F4323" s="207" t="s">
        <v>6083</v>
      </c>
      <c r="G4323" s="208" t="s">
        <v>350</v>
      </c>
      <c r="H4323" s="209">
        <v>1</v>
      </c>
      <c r="I4323" s="210"/>
      <c r="J4323" s="209">
        <f t="shared" si="420"/>
        <v>0</v>
      </c>
      <c r="K4323" s="211"/>
      <c r="L4323" s="212"/>
      <c r="M4323" s="213" t="s">
        <v>1</v>
      </c>
      <c r="N4323" s="214" t="s">
        <v>42</v>
      </c>
      <c r="O4323" s="59"/>
      <c r="P4323" s="168">
        <f t="shared" si="421"/>
        <v>0</v>
      </c>
      <c r="Q4323" s="168">
        <v>0</v>
      </c>
      <c r="R4323" s="168">
        <f t="shared" si="422"/>
        <v>0</v>
      </c>
      <c r="S4323" s="168">
        <v>0</v>
      </c>
      <c r="T4323" s="169">
        <f t="shared" si="423"/>
        <v>0</v>
      </c>
      <c r="U4323" s="33"/>
      <c r="V4323" s="33"/>
      <c r="W4323" s="33"/>
      <c r="X4323" s="33"/>
      <c r="Y4323" s="33"/>
      <c r="Z4323" s="33"/>
      <c r="AA4323" s="33"/>
      <c r="AB4323" s="33"/>
      <c r="AC4323" s="33"/>
      <c r="AD4323" s="33"/>
      <c r="AE4323" s="33"/>
      <c r="AR4323" s="170" t="s">
        <v>189</v>
      </c>
      <c r="AT4323" s="170" t="s">
        <v>368</v>
      </c>
      <c r="AU4323" s="170" t="s">
        <v>157</v>
      </c>
      <c r="AY4323" s="18" t="s">
        <v>150</v>
      </c>
      <c r="BE4323" s="171">
        <f t="shared" si="424"/>
        <v>0</v>
      </c>
      <c r="BF4323" s="171">
        <f t="shared" si="425"/>
        <v>0</v>
      </c>
      <c r="BG4323" s="171">
        <f t="shared" si="426"/>
        <v>0</v>
      </c>
      <c r="BH4323" s="171">
        <f t="shared" si="427"/>
        <v>0</v>
      </c>
      <c r="BI4323" s="171">
        <f t="shared" si="428"/>
        <v>0</v>
      </c>
      <c r="BJ4323" s="18" t="s">
        <v>157</v>
      </c>
      <c r="BK4323" s="172">
        <f t="shared" si="429"/>
        <v>0</v>
      </c>
      <c r="BL4323" s="18" t="s">
        <v>156</v>
      </c>
      <c r="BM4323" s="170" t="s">
        <v>6084</v>
      </c>
    </row>
    <row r="4324" spans="1:65" s="2" customFormat="1" ht="16.5" customHeight="1">
      <c r="A4324" s="33"/>
      <c r="B4324" s="158"/>
      <c r="C4324" s="205" t="s">
        <v>6085</v>
      </c>
      <c r="D4324" s="205" t="s">
        <v>368</v>
      </c>
      <c r="E4324" s="206" t="s">
        <v>6086</v>
      </c>
      <c r="F4324" s="207" t="s">
        <v>6087</v>
      </c>
      <c r="G4324" s="208" t="s">
        <v>350</v>
      </c>
      <c r="H4324" s="209">
        <v>1</v>
      </c>
      <c r="I4324" s="210"/>
      <c r="J4324" s="209">
        <f t="shared" si="420"/>
        <v>0</v>
      </c>
      <c r="K4324" s="211"/>
      <c r="L4324" s="212"/>
      <c r="M4324" s="213" t="s">
        <v>1</v>
      </c>
      <c r="N4324" s="214" t="s">
        <v>42</v>
      </c>
      <c r="O4324" s="59"/>
      <c r="P4324" s="168">
        <f t="shared" si="421"/>
        <v>0</v>
      </c>
      <c r="Q4324" s="168">
        <v>0</v>
      </c>
      <c r="R4324" s="168">
        <f t="shared" si="422"/>
        <v>0</v>
      </c>
      <c r="S4324" s="168">
        <v>0</v>
      </c>
      <c r="T4324" s="169">
        <f t="shared" si="423"/>
        <v>0</v>
      </c>
      <c r="U4324" s="33"/>
      <c r="V4324" s="33"/>
      <c r="W4324" s="33"/>
      <c r="X4324" s="33"/>
      <c r="Y4324" s="33"/>
      <c r="Z4324" s="33"/>
      <c r="AA4324" s="33"/>
      <c r="AB4324" s="33"/>
      <c r="AC4324" s="33"/>
      <c r="AD4324" s="33"/>
      <c r="AE4324" s="33"/>
      <c r="AR4324" s="170" t="s">
        <v>189</v>
      </c>
      <c r="AT4324" s="170" t="s">
        <v>368</v>
      </c>
      <c r="AU4324" s="170" t="s">
        <v>157</v>
      </c>
      <c r="AY4324" s="18" t="s">
        <v>150</v>
      </c>
      <c r="BE4324" s="171">
        <f t="shared" si="424"/>
        <v>0</v>
      </c>
      <c r="BF4324" s="171">
        <f t="shared" si="425"/>
        <v>0</v>
      </c>
      <c r="BG4324" s="171">
        <f t="shared" si="426"/>
        <v>0</v>
      </c>
      <c r="BH4324" s="171">
        <f t="shared" si="427"/>
        <v>0</v>
      </c>
      <c r="BI4324" s="171">
        <f t="shared" si="428"/>
        <v>0</v>
      </c>
      <c r="BJ4324" s="18" t="s">
        <v>157</v>
      </c>
      <c r="BK4324" s="172">
        <f t="shared" si="429"/>
        <v>0</v>
      </c>
      <c r="BL4324" s="18" t="s">
        <v>156</v>
      </c>
      <c r="BM4324" s="170" t="s">
        <v>6088</v>
      </c>
    </row>
    <row r="4325" spans="1:65" s="2" customFormat="1" ht="16.5" customHeight="1">
      <c r="A4325" s="33"/>
      <c r="B4325" s="158"/>
      <c r="C4325" s="159" t="s">
        <v>6089</v>
      </c>
      <c r="D4325" s="159" t="s">
        <v>152</v>
      </c>
      <c r="E4325" s="160" t="s">
        <v>6090</v>
      </c>
      <c r="F4325" s="161" t="s">
        <v>6091</v>
      </c>
      <c r="G4325" s="162" t="s">
        <v>459</v>
      </c>
      <c r="H4325" s="163">
        <v>80</v>
      </c>
      <c r="I4325" s="164"/>
      <c r="J4325" s="163">
        <f t="shared" si="420"/>
        <v>0</v>
      </c>
      <c r="K4325" s="165"/>
      <c r="L4325" s="34"/>
      <c r="M4325" s="166" t="s">
        <v>1</v>
      </c>
      <c r="N4325" s="167" t="s">
        <v>42</v>
      </c>
      <c r="O4325" s="59"/>
      <c r="P4325" s="168">
        <f t="shared" si="421"/>
        <v>0</v>
      </c>
      <c r="Q4325" s="168">
        <v>0</v>
      </c>
      <c r="R4325" s="168">
        <f t="shared" si="422"/>
        <v>0</v>
      </c>
      <c r="S4325" s="168">
        <v>0</v>
      </c>
      <c r="T4325" s="169">
        <f t="shared" si="423"/>
        <v>0</v>
      </c>
      <c r="U4325" s="33"/>
      <c r="V4325" s="33"/>
      <c r="W4325" s="33"/>
      <c r="X4325" s="33"/>
      <c r="Y4325" s="33"/>
      <c r="Z4325" s="33"/>
      <c r="AA4325" s="33"/>
      <c r="AB4325" s="33"/>
      <c r="AC4325" s="33"/>
      <c r="AD4325" s="33"/>
      <c r="AE4325" s="33"/>
      <c r="AR4325" s="170" t="s">
        <v>156</v>
      </c>
      <c r="AT4325" s="170" t="s">
        <v>152</v>
      </c>
      <c r="AU4325" s="170" t="s">
        <v>157</v>
      </c>
      <c r="AY4325" s="18" t="s">
        <v>150</v>
      </c>
      <c r="BE4325" s="171">
        <f t="shared" si="424"/>
        <v>0</v>
      </c>
      <c r="BF4325" s="171">
        <f t="shared" si="425"/>
        <v>0</v>
      </c>
      <c r="BG4325" s="171">
        <f t="shared" si="426"/>
        <v>0</v>
      </c>
      <c r="BH4325" s="171">
        <f t="shared" si="427"/>
        <v>0</v>
      </c>
      <c r="BI4325" s="171">
        <f t="shared" si="428"/>
        <v>0</v>
      </c>
      <c r="BJ4325" s="18" t="s">
        <v>157</v>
      </c>
      <c r="BK4325" s="172">
        <f t="shared" si="429"/>
        <v>0</v>
      </c>
      <c r="BL4325" s="18" t="s">
        <v>156</v>
      </c>
      <c r="BM4325" s="170" t="s">
        <v>6092</v>
      </c>
    </row>
    <row r="4326" spans="1:65" s="2" customFormat="1" ht="16.5" customHeight="1">
      <c r="A4326" s="33"/>
      <c r="B4326" s="158"/>
      <c r="C4326" s="205" t="s">
        <v>6093</v>
      </c>
      <c r="D4326" s="205" t="s">
        <v>368</v>
      </c>
      <c r="E4326" s="206" t="s">
        <v>6094</v>
      </c>
      <c r="F4326" s="207" t="s">
        <v>6091</v>
      </c>
      <c r="G4326" s="208" t="s">
        <v>459</v>
      </c>
      <c r="H4326" s="209">
        <v>80</v>
      </c>
      <c r="I4326" s="210"/>
      <c r="J4326" s="209">
        <f t="shared" si="420"/>
        <v>0</v>
      </c>
      <c r="K4326" s="211"/>
      <c r="L4326" s="212"/>
      <c r="M4326" s="213" t="s">
        <v>1</v>
      </c>
      <c r="N4326" s="214" t="s">
        <v>42</v>
      </c>
      <c r="O4326" s="59"/>
      <c r="P4326" s="168">
        <f t="shared" si="421"/>
        <v>0</v>
      </c>
      <c r="Q4326" s="168">
        <v>0</v>
      </c>
      <c r="R4326" s="168">
        <f t="shared" si="422"/>
        <v>0</v>
      </c>
      <c r="S4326" s="168">
        <v>0</v>
      </c>
      <c r="T4326" s="169">
        <f t="shared" si="423"/>
        <v>0</v>
      </c>
      <c r="U4326" s="33"/>
      <c r="V4326" s="33"/>
      <c r="W4326" s="33"/>
      <c r="X4326" s="33"/>
      <c r="Y4326" s="33"/>
      <c r="Z4326" s="33"/>
      <c r="AA4326" s="33"/>
      <c r="AB4326" s="33"/>
      <c r="AC4326" s="33"/>
      <c r="AD4326" s="33"/>
      <c r="AE4326" s="33"/>
      <c r="AR4326" s="170" t="s">
        <v>189</v>
      </c>
      <c r="AT4326" s="170" t="s">
        <v>368</v>
      </c>
      <c r="AU4326" s="170" t="s">
        <v>157</v>
      </c>
      <c r="AY4326" s="18" t="s">
        <v>150</v>
      </c>
      <c r="BE4326" s="171">
        <f t="shared" si="424"/>
        <v>0</v>
      </c>
      <c r="BF4326" s="171">
        <f t="shared" si="425"/>
        <v>0</v>
      </c>
      <c r="BG4326" s="171">
        <f t="shared" si="426"/>
        <v>0</v>
      </c>
      <c r="BH4326" s="171">
        <f t="shared" si="427"/>
        <v>0</v>
      </c>
      <c r="BI4326" s="171">
        <f t="shared" si="428"/>
        <v>0</v>
      </c>
      <c r="BJ4326" s="18" t="s">
        <v>157</v>
      </c>
      <c r="BK4326" s="172">
        <f t="shared" si="429"/>
        <v>0</v>
      </c>
      <c r="BL4326" s="18" t="s">
        <v>156</v>
      </c>
      <c r="BM4326" s="170" t="s">
        <v>6095</v>
      </c>
    </row>
    <row r="4327" spans="1:65" s="2" customFormat="1" ht="16.5" customHeight="1">
      <c r="A4327" s="33"/>
      <c r="B4327" s="158"/>
      <c r="C4327" s="159" t="s">
        <v>6096</v>
      </c>
      <c r="D4327" s="159" t="s">
        <v>152</v>
      </c>
      <c r="E4327" s="160" t="s">
        <v>6097</v>
      </c>
      <c r="F4327" s="161" t="s">
        <v>6098</v>
      </c>
      <c r="G4327" s="162" t="s">
        <v>459</v>
      </c>
      <c r="H4327" s="163">
        <v>50</v>
      </c>
      <c r="I4327" s="164"/>
      <c r="J4327" s="163">
        <f t="shared" si="420"/>
        <v>0</v>
      </c>
      <c r="K4327" s="165"/>
      <c r="L4327" s="34"/>
      <c r="M4327" s="166" t="s">
        <v>1</v>
      </c>
      <c r="N4327" s="167" t="s">
        <v>42</v>
      </c>
      <c r="O4327" s="59"/>
      <c r="P4327" s="168">
        <f t="shared" si="421"/>
        <v>0</v>
      </c>
      <c r="Q4327" s="168">
        <v>0</v>
      </c>
      <c r="R4327" s="168">
        <f t="shared" si="422"/>
        <v>0</v>
      </c>
      <c r="S4327" s="168">
        <v>0</v>
      </c>
      <c r="T4327" s="169">
        <f t="shared" si="423"/>
        <v>0</v>
      </c>
      <c r="U4327" s="33"/>
      <c r="V4327" s="33"/>
      <c r="W4327" s="33"/>
      <c r="X4327" s="33"/>
      <c r="Y4327" s="33"/>
      <c r="Z4327" s="33"/>
      <c r="AA4327" s="33"/>
      <c r="AB4327" s="33"/>
      <c r="AC4327" s="33"/>
      <c r="AD4327" s="33"/>
      <c r="AE4327" s="33"/>
      <c r="AR4327" s="170" t="s">
        <v>156</v>
      </c>
      <c r="AT4327" s="170" t="s">
        <v>152</v>
      </c>
      <c r="AU4327" s="170" t="s">
        <v>157</v>
      </c>
      <c r="AY4327" s="18" t="s">
        <v>150</v>
      </c>
      <c r="BE4327" s="171">
        <f t="shared" si="424"/>
        <v>0</v>
      </c>
      <c r="BF4327" s="171">
        <f t="shared" si="425"/>
        <v>0</v>
      </c>
      <c r="BG4327" s="171">
        <f t="shared" si="426"/>
        <v>0</v>
      </c>
      <c r="BH4327" s="171">
        <f t="shared" si="427"/>
        <v>0</v>
      </c>
      <c r="BI4327" s="171">
        <f t="shared" si="428"/>
        <v>0</v>
      </c>
      <c r="BJ4327" s="18" t="s">
        <v>157</v>
      </c>
      <c r="BK4327" s="172">
        <f t="shared" si="429"/>
        <v>0</v>
      </c>
      <c r="BL4327" s="18" t="s">
        <v>156</v>
      </c>
      <c r="BM4327" s="170" t="s">
        <v>6099</v>
      </c>
    </row>
    <row r="4328" spans="1:65" s="2" customFormat="1" ht="16.5" customHeight="1">
      <c r="A4328" s="33"/>
      <c r="B4328" s="158"/>
      <c r="C4328" s="205" t="s">
        <v>6100</v>
      </c>
      <c r="D4328" s="205" t="s">
        <v>368</v>
      </c>
      <c r="E4328" s="206" t="s">
        <v>6101</v>
      </c>
      <c r="F4328" s="207" t="s">
        <v>6098</v>
      </c>
      <c r="G4328" s="208" t="s">
        <v>459</v>
      </c>
      <c r="H4328" s="209">
        <v>50</v>
      </c>
      <c r="I4328" s="210"/>
      <c r="J4328" s="209">
        <f t="shared" si="420"/>
        <v>0</v>
      </c>
      <c r="K4328" s="211"/>
      <c r="L4328" s="212"/>
      <c r="M4328" s="213" t="s">
        <v>1</v>
      </c>
      <c r="N4328" s="214" t="s">
        <v>42</v>
      </c>
      <c r="O4328" s="59"/>
      <c r="P4328" s="168">
        <f t="shared" si="421"/>
        <v>0</v>
      </c>
      <c r="Q4328" s="168">
        <v>0</v>
      </c>
      <c r="R4328" s="168">
        <f t="shared" si="422"/>
        <v>0</v>
      </c>
      <c r="S4328" s="168">
        <v>0</v>
      </c>
      <c r="T4328" s="169">
        <f t="shared" si="423"/>
        <v>0</v>
      </c>
      <c r="U4328" s="33"/>
      <c r="V4328" s="33"/>
      <c r="W4328" s="33"/>
      <c r="X4328" s="33"/>
      <c r="Y4328" s="33"/>
      <c r="Z4328" s="33"/>
      <c r="AA4328" s="33"/>
      <c r="AB4328" s="33"/>
      <c r="AC4328" s="33"/>
      <c r="AD4328" s="33"/>
      <c r="AE4328" s="33"/>
      <c r="AR4328" s="170" t="s">
        <v>189</v>
      </c>
      <c r="AT4328" s="170" t="s">
        <v>368</v>
      </c>
      <c r="AU4328" s="170" t="s">
        <v>157</v>
      </c>
      <c r="AY4328" s="18" t="s">
        <v>150</v>
      </c>
      <c r="BE4328" s="171">
        <f t="shared" si="424"/>
        <v>0</v>
      </c>
      <c r="BF4328" s="171">
        <f t="shared" si="425"/>
        <v>0</v>
      </c>
      <c r="BG4328" s="171">
        <f t="shared" si="426"/>
        <v>0</v>
      </c>
      <c r="BH4328" s="171">
        <f t="shared" si="427"/>
        <v>0</v>
      </c>
      <c r="BI4328" s="171">
        <f t="shared" si="428"/>
        <v>0</v>
      </c>
      <c r="BJ4328" s="18" t="s">
        <v>157</v>
      </c>
      <c r="BK4328" s="172">
        <f t="shared" si="429"/>
        <v>0</v>
      </c>
      <c r="BL4328" s="18" t="s">
        <v>156</v>
      </c>
      <c r="BM4328" s="170" t="s">
        <v>6102</v>
      </c>
    </row>
    <row r="4329" spans="1:65" s="2" customFormat="1" ht="16.5" customHeight="1">
      <c r="A4329" s="33"/>
      <c r="B4329" s="158"/>
      <c r="C4329" s="159" t="s">
        <v>6103</v>
      </c>
      <c r="D4329" s="159" t="s">
        <v>152</v>
      </c>
      <c r="E4329" s="160" t="s">
        <v>6104</v>
      </c>
      <c r="F4329" s="161" t="s">
        <v>6105</v>
      </c>
      <c r="G4329" s="162" t="s">
        <v>459</v>
      </c>
      <c r="H4329" s="163">
        <v>80</v>
      </c>
      <c r="I4329" s="164"/>
      <c r="J4329" s="163">
        <f t="shared" si="420"/>
        <v>0</v>
      </c>
      <c r="K4329" s="165"/>
      <c r="L4329" s="34"/>
      <c r="M4329" s="166" t="s">
        <v>1</v>
      </c>
      <c r="N4329" s="167" t="s">
        <v>42</v>
      </c>
      <c r="O4329" s="59"/>
      <c r="P4329" s="168">
        <f t="shared" si="421"/>
        <v>0</v>
      </c>
      <c r="Q4329" s="168">
        <v>0</v>
      </c>
      <c r="R4329" s="168">
        <f t="shared" si="422"/>
        <v>0</v>
      </c>
      <c r="S4329" s="168">
        <v>0</v>
      </c>
      <c r="T4329" s="169">
        <f t="shared" si="423"/>
        <v>0</v>
      </c>
      <c r="U4329" s="33"/>
      <c r="V4329" s="33"/>
      <c r="W4329" s="33"/>
      <c r="X4329" s="33"/>
      <c r="Y4329" s="33"/>
      <c r="Z4329" s="33"/>
      <c r="AA4329" s="33"/>
      <c r="AB4329" s="33"/>
      <c r="AC4329" s="33"/>
      <c r="AD4329" s="33"/>
      <c r="AE4329" s="33"/>
      <c r="AR4329" s="170" t="s">
        <v>156</v>
      </c>
      <c r="AT4329" s="170" t="s">
        <v>152</v>
      </c>
      <c r="AU4329" s="170" t="s">
        <v>157</v>
      </c>
      <c r="AY4329" s="18" t="s">
        <v>150</v>
      </c>
      <c r="BE4329" s="171">
        <f t="shared" si="424"/>
        <v>0</v>
      </c>
      <c r="BF4329" s="171">
        <f t="shared" si="425"/>
        <v>0</v>
      </c>
      <c r="BG4329" s="171">
        <f t="shared" si="426"/>
        <v>0</v>
      </c>
      <c r="BH4329" s="171">
        <f t="shared" si="427"/>
        <v>0</v>
      </c>
      <c r="BI4329" s="171">
        <f t="shared" si="428"/>
        <v>0</v>
      </c>
      <c r="BJ4329" s="18" t="s">
        <v>157</v>
      </c>
      <c r="BK4329" s="172">
        <f t="shared" si="429"/>
        <v>0</v>
      </c>
      <c r="BL4329" s="18" t="s">
        <v>156</v>
      </c>
      <c r="BM4329" s="170" t="s">
        <v>6106</v>
      </c>
    </row>
    <row r="4330" spans="1:65" s="2" customFormat="1" ht="16.5" customHeight="1">
      <c r="A4330" s="33"/>
      <c r="B4330" s="158"/>
      <c r="C4330" s="205" t="s">
        <v>6107</v>
      </c>
      <c r="D4330" s="205" t="s">
        <v>368</v>
      </c>
      <c r="E4330" s="206" t="s">
        <v>6108</v>
      </c>
      <c r="F4330" s="207" t="s">
        <v>6105</v>
      </c>
      <c r="G4330" s="208" t="s">
        <v>459</v>
      </c>
      <c r="H4330" s="209">
        <v>80</v>
      </c>
      <c r="I4330" s="210"/>
      <c r="J4330" s="209">
        <f t="shared" si="420"/>
        <v>0</v>
      </c>
      <c r="K4330" s="211"/>
      <c r="L4330" s="212"/>
      <c r="M4330" s="213" t="s">
        <v>1</v>
      </c>
      <c r="N4330" s="214" t="s">
        <v>42</v>
      </c>
      <c r="O4330" s="59"/>
      <c r="P4330" s="168">
        <f t="shared" si="421"/>
        <v>0</v>
      </c>
      <c r="Q4330" s="168">
        <v>0</v>
      </c>
      <c r="R4330" s="168">
        <f t="shared" si="422"/>
        <v>0</v>
      </c>
      <c r="S4330" s="168">
        <v>0</v>
      </c>
      <c r="T4330" s="169">
        <f t="shared" si="423"/>
        <v>0</v>
      </c>
      <c r="U4330" s="33"/>
      <c r="V4330" s="33"/>
      <c r="W4330" s="33"/>
      <c r="X4330" s="33"/>
      <c r="Y4330" s="33"/>
      <c r="Z4330" s="33"/>
      <c r="AA4330" s="33"/>
      <c r="AB4330" s="33"/>
      <c r="AC4330" s="33"/>
      <c r="AD4330" s="33"/>
      <c r="AE4330" s="33"/>
      <c r="AR4330" s="170" t="s">
        <v>189</v>
      </c>
      <c r="AT4330" s="170" t="s">
        <v>368</v>
      </c>
      <c r="AU4330" s="170" t="s">
        <v>157</v>
      </c>
      <c r="AY4330" s="18" t="s">
        <v>150</v>
      </c>
      <c r="BE4330" s="171">
        <f t="shared" si="424"/>
        <v>0</v>
      </c>
      <c r="BF4330" s="171">
        <f t="shared" si="425"/>
        <v>0</v>
      </c>
      <c r="BG4330" s="171">
        <f t="shared" si="426"/>
        <v>0</v>
      </c>
      <c r="BH4330" s="171">
        <f t="shared" si="427"/>
        <v>0</v>
      </c>
      <c r="BI4330" s="171">
        <f t="shared" si="428"/>
        <v>0</v>
      </c>
      <c r="BJ4330" s="18" t="s">
        <v>157</v>
      </c>
      <c r="BK4330" s="172">
        <f t="shared" si="429"/>
        <v>0</v>
      </c>
      <c r="BL4330" s="18" t="s">
        <v>156</v>
      </c>
      <c r="BM4330" s="170" t="s">
        <v>6109</v>
      </c>
    </row>
    <row r="4331" spans="1:65" s="2" customFormat="1" ht="16.5" customHeight="1">
      <c r="A4331" s="33"/>
      <c r="B4331" s="158"/>
      <c r="C4331" s="205" t="s">
        <v>6110</v>
      </c>
      <c r="D4331" s="205" t="s">
        <v>368</v>
      </c>
      <c r="E4331" s="206" t="s">
        <v>6111</v>
      </c>
      <c r="F4331" s="207" t="s">
        <v>6112</v>
      </c>
      <c r="G4331" s="208" t="s">
        <v>459</v>
      </c>
      <c r="H4331" s="209">
        <v>50</v>
      </c>
      <c r="I4331" s="210"/>
      <c r="J4331" s="209">
        <f t="shared" si="420"/>
        <v>0</v>
      </c>
      <c r="K4331" s="211"/>
      <c r="L4331" s="212"/>
      <c r="M4331" s="213" t="s">
        <v>1</v>
      </c>
      <c r="N4331" s="214" t="s">
        <v>42</v>
      </c>
      <c r="O4331" s="59"/>
      <c r="P4331" s="168">
        <f t="shared" si="421"/>
        <v>0</v>
      </c>
      <c r="Q4331" s="168">
        <v>0</v>
      </c>
      <c r="R4331" s="168">
        <f t="shared" si="422"/>
        <v>0</v>
      </c>
      <c r="S4331" s="168">
        <v>0</v>
      </c>
      <c r="T4331" s="169">
        <f t="shared" si="423"/>
        <v>0</v>
      </c>
      <c r="U4331" s="33"/>
      <c r="V4331" s="33"/>
      <c r="W4331" s="33"/>
      <c r="X4331" s="33"/>
      <c r="Y4331" s="33"/>
      <c r="Z4331" s="33"/>
      <c r="AA4331" s="33"/>
      <c r="AB4331" s="33"/>
      <c r="AC4331" s="33"/>
      <c r="AD4331" s="33"/>
      <c r="AE4331" s="33"/>
      <c r="AR4331" s="170" t="s">
        <v>189</v>
      </c>
      <c r="AT4331" s="170" t="s">
        <v>368</v>
      </c>
      <c r="AU4331" s="170" t="s">
        <v>157</v>
      </c>
      <c r="AY4331" s="18" t="s">
        <v>150</v>
      </c>
      <c r="BE4331" s="171">
        <f t="shared" si="424"/>
        <v>0</v>
      </c>
      <c r="BF4331" s="171">
        <f t="shared" si="425"/>
        <v>0</v>
      </c>
      <c r="BG4331" s="171">
        <f t="shared" si="426"/>
        <v>0</v>
      </c>
      <c r="BH4331" s="171">
        <f t="shared" si="427"/>
        <v>0</v>
      </c>
      <c r="BI4331" s="171">
        <f t="shared" si="428"/>
        <v>0</v>
      </c>
      <c r="BJ4331" s="18" t="s">
        <v>157</v>
      </c>
      <c r="BK4331" s="172">
        <f t="shared" si="429"/>
        <v>0</v>
      </c>
      <c r="BL4331" s="18" t="s">
        <v>156</v>
      </c>
      <c r="BM4331" s="170" t="s">
        <v>6113</v>
      </c>
    </row>
    <row r="4332" spans="1:65" s="2" customFormat="1" ht="16.5" customHeight="1">
      <c r="A4332" s="33"/>
      <c r="B4332" s="158"/>
      <c r="C4332" s="205" t="s">
        <v>6114</v>
      </c>
      <c r="D4332" s="205" t="s">
        <v>368</v>
      </c>
      <c r="E4332" s="206" t="s">
        <v>6115</v>
      </c>
      <c r="F4332" s="207" t="s">
        <v>6116</v>
      </c>
      <c r="G4332" s="208" t="s">
        <v>459</v>
      </c>
      <c r="H4332" s="209">
        <v>15</v>
      </c>
      <c r="I4332" s="210"/>
      <c r="J4332" s="209">
        <f t="shared" si="420"/>
        <v>0</v>
      </c>
      <c r="K4332" s="211"/>
      <c r="L4332" s="212"/>
      <c r="M4332" s="213" t="s">
        <v>1</v>
      </c>
      <c r="N4332" s="214" t="s">
        <v>42</v>
      </c>
      <c r="O4332" s="59"/>
      <c r="P4332" s="168">
        <f t="shared" si="421"/>
        <v>0</v>
      </c>
      <c r="Q4332" s="168">
        <v>0</v>
      </c>
      <c r="R4332" s="168">
        <f t="shared" si="422"/>
        <v>0</v>
      </c>
      <c r="S4332" s="168">
        <v>0</v>
      </c>
      <c r="T4332" s="169">
        <f t="shared" si="423"/>
        <v>0</v>
      </c>
      <c r="U4332" s="33"/>
      <c r="V4332" s="33"/>
      <c r="W4332" s="33"/>
      <c r="X4332" s="33"/>
      <c r="Y4332" s="33"/>
      <c r="Z4332" s="33"/>
      <c r="AA4332" s="33"/>
      <c r="AB4332" s="33"/>
      <c r="AC4332" s="33"/>
      <c r="AD4332" s="33"/>
      <c r="AE4332" s="33"/>
      <c r="AR4332" s="170" t="s">
        <v>189</v>
      </c>
      <c r="AT4332" s="170" t="s">
        <v>368</v>
      </c>
      <c r="AU4332" s="170" t="s">
        <v>157</v>
      </c>
      <c r="AY4332" s="18" t="s">
        <v>150</v>
      </c>
      <c r="BE4332" s="171">
        <f t="shared" si="424"/>
        <v>0</v>
      </c>
      <c r="BF4332" s="171">
        <f t="shared" si="425"/>
        <v>0</v>
      </c>
      <c r="BG4332" s="171">
        <f t="shared" si="426"/>
        <v>0</v>
      </c>
      <c r="BH4332" s="171">
        <f t="shared" si="427"/>
        <v>0</v>
      </c>
      <c r="BI4332" s="171">
        <f t="shared" si="428"/>
        <v>0</v>
      </c>
      <c r="BJ4332" s="18" t="s">
        <v>157</v>
      </c>
      <c r="BK4332" s="172">
        <f t="shared" si="429"/>
        <v>0</v>
      </c>
      <c r="BL4332" s="18" t="s">
        <v>156</v>
      </c>
      <c r="BM4332" s="170" t="s">
        <v>6117</v>
      </c>
    </row>
    <row r="4333" spans="1:65" s="2" customFormat="1" ht="16.5" customHeight="1">
      <c r="A4333" s="33"/>
      <c r="B4333" s="158"/>
      <c r="C4333" s="205" t="s">
        <v>6118</v>
      </c>
      <c r="D4333" s="205" t="s">
        <v>368</v>
      </c>
      <c r="E4333" s="206" t="s">
        <v>6119</v>
      </c>
      <c r="F4333" s="207" t="s">
        <v>6120</v>
      </c>
      <c r="G4333" s="208" t="s">
        <v>459</v>
      </c>
      <c r="H4333" s="209">
        <v>45</v>
      </c>
      <c r="I4333" s="210"/>
      <c r="J4333" s="209">
        <f t="shared" si="420"/>
        <v>0</v>
      </c>
      <c r="K4333" s="211"/>
      <c r="L4333" s="212"/>
      <c r="M4333" s="213" t="s">
        <v>1</v>
      </c>
      <c r="N4333" s="214" t="s">
        <v>42</v>
      </c>
      <c r="O4333" s="59"/>
      <c r="P4333" s="168">
        <f t="shared" si="421"/>
        <v>0</v>
      </c>
      <c r="Q4333" s="168">
        <v>0</v>
      </c>
      <c r="R4333" s="168">
        <f t="shared" si="422"/>
        <v>0</v>
      </c>
      <c r="S4333" s="168">
        <v>0</v>
      </c>
      <c r="T4333" s="169">
        <f t="shared" si="423"/>
        <v>0</v>
      </c>
      <c r="U4333" s="33"/>
      <c r="V4333" s="33"/>
      <c r="W4333" s="33"/>
      <c r="X4333" s="33"/>
      <c r="Y4333" s="33"/>
      <c r="Z4333" s="33"/>
      <c r="AA4333" s="33"/>
      <c r="AB4333" s="33"/>
      <c r="AC4333" s="33"/>
      <c r="AD4333" s="33"/>
      <c r="AE4333" s="33"/>
      <c r="AR4333" s="170" t="s">
        <v>189</v>
      </c>
      <c r="AT4333" s="170" t="s">
        <v>368</v>
      </c>
      <c r="AU4333" s="170" t="s">
        <v>157</v>
      </c>
      <c r="AY4333" s="18" t="s">
        <v>150</v>
      </c>
      <c r="BE4333" s="171">
        <f t="shared" si="424"/>
        <v>0</v>
      </c>
      <c r="BF4333" s="171">
        <f t="shared" si="425"/>
        <v>0</v>
      </c>
      <c r="BG4333" s="171">
        <f t="shared" si="426"/>
        <v>0</v>
      </c>
      <c r="BH4333" s="171">
        <f t="shared" si="427"/>
        <v>0</v>
      </c>
      <c r="BI4333" s="171">
        <f t="shared" si="428"/>
        <v>0</v>
      </c>
      <c r="BJ4333" s="18" t="s">
        <v>157</v>
      </c>
      <c r="BK4333" s="172">
        <f t="shared" si="429"/>
        <v>0</v>
      </c>
      <c r="BL4333" s="18" t="s">
        <v>156</v>
      </c>
      <c r="BM4333" s="170" t="s">
        <v>6121</v>
      </c>
    </row>
    <row r="4334" spans="1:65" s="2" customFormat="1" ht="16.5" customHeight="1">
      <c r="A4334" s="33"/>
      <c r="B4334" s="158"/>
      <c r="C4334" s="205" t="s">
        <v>6122</v>
      </c>
      <c r="D4334" s="205" t="s">
        <v>368</v>
      </c>
      <c r="E4334" s="206" t="s">
        <v>6123</v>
      </c>
      <c r="F4334" s="207" t="s">
        <v>5189</v>
      </c>
      <c r="G4334" s="208" t="s">
        <v>459</v>
      </c>
      <c r="H4334" s="209">
        <v>70</v>
      </c>
      <c r="I4334" s="210"/>
      <c r="J4334" s="209">
        <f t="shared" si="420"/>
        <v>0</v>
      </c>
      <c r="K4334" s="211"/>
      <c r="L4334" s="212"/>
      <c r="M4334" s="213" t="s">
        <v>1</v>
      </c>
      <c r="N4334" s="214" t="s">
        <v>42</v>
      </c>
      <c r="O4334" s="59"/>
      <c r="P4334" s="168">
        <f t="shared" si="421"/>
        <v>0</v>
      </c>
      <c r="Q4334" s="168">
        <v>0</v>
      </c>
      <c r="R4334" s="168">
        <f t="shared" si="422"/>
        <v>0</v>
      </c>
      <c r="S4334" s="168">
        <v>0</v>
      </c>
      <c r="T4334" s="169">
        <f t="shared" si="423"/>
        <v>0</v>
      </c>
      <c r="U4334" s="33"/>
      <c r="V4334" s="33"/>
      <c r="W4334" s="33"/>
      <c r="X4334" s="33"/>
      <c r="Y4334" s="33"/>
      <c r="Z4334" s="33"/>
      <c r="AA4334" s="33"/>
      <c r="AB4334" s="33"/>
      <c r="AC4334" s="33"/>
      <c r="AD4334" s="33"/>
      <c r="AE4334" s="33"/>
      <c r="AR4334" s="170" t="s">
        <v>189</v>
      </c>
      <c r="AT4334" s="170" t="s">
        <v>368</v>
      </c>
      <c r="AU4334" s="170" t="s">
        <v>157</v>
      </c>
      <c r="AY4334" s="18" t="s">
        <v>150</v>
      </c>
      <c r="BE4334" s="171">
        <f t="shared" si="424"/>
        <v>0</v>
      </c>
      <c r="BF4334" s="171">
        <f t="shared" si="425"/>
        <v>0</v>
      </c>
      <c r="BG4334" s="171">
        <f t="shared" si="426"/>
        <v>0</v>
      </c>
      <c r="BH4334" s="171">
        <f t="shared" si="427"/>
        <v>0</v>
      </c>
      <c r="BI4334" s="171">
        <f t="shared" si="428"/>
        <v>0</v>
      </c>
      <c r="BJ4334" s="18" t="s">
        <v>157</v>
      </c>
      <c r="BK4334" s="172">
        <f t="shared" si="429"/>
        <v>0</v>
      </c>
      <c r="BL4334" s="18" t="s">
        <v>156</v>
      </c>
      <c r="BM4334" s="170" t="s">
        <v>6124</v>
      </c>
    </row>
    <row r="4335" spans="1:65" s="2" customFormat="1" ht="16.5" customHeight="1">
      <c r="A4335" s="33"/>
      <c r="B4335" s="158"/>
      <c r="C4335" s="205" t="s">
        <v>6125</v>
      </c>
      <c r="D4335" s="205" t="s">
        <v>368</v>
      </c>
      <c r="E4335" s="206" t="s">
        <v>6126</v>
      </c>
      <c r="F4335" s="207" t="s">
        <v>5396</v>
      </c>
      <c r="G4335" s="208" t="s">
        <v>350</v>
      </c>
      <c r="H4335" s="209">
        <v>2</v>
      </c>
      <c r="I4335" s="210"/>
      <c r="J4335" s="209">
        <f t="shared" si="420"/>
        <v>0</v>
      </c>
      <c r="K4335" s="211"/>
      <c r="L4335" s="212"/>
      <c r="M4335" s="213" t="s">
        <v>1</v>
      </c>
      <c r="N4335" s="214" t="s">
        <v>42</v>
      </c>
      <c r="O4335" s="59"/>
      <c r="P4335" s="168">
        <f t="shared" si="421"/>
        <v>0</v>
      </c>
      <c r="Q4335" s="168">
        <v>0</v>
      </c>
      <c r="R4335" s="168">
        <f t="shared" si="422"/>
        <v>0</v>
      </c>
      <c r="S4335" s="168">
        <v>0</v>
      </c>
      <c r="T4335" s="169">
        <f t="shared" si="423"/>
        <v>0</v>
      </c>
      <c r="U4335" s="33"/>
      <c r="V4335" s="33"/>
      <c r="W4335" s="33"/>
      <c r="X4335" s="33"/>
      <c r="Y4335" s="33"/>
      <c r="Z4335" s="33"/>
      <c r="AA4335" s="33"/>
      <c r="AB4335" s="33"/>
      <c r="AC4335" s="33"/>
      <c r="AD4335" s="33"/>
      <c r="AE4335" s="33"/>
      <c r="AR4335" s="170" t="s">
        <v>189</v>
      </c>
      <c r="AT4335" s="170" t="s">
        <v>368</v>
      </c>
      <c r="AU4335" s="170" t="s">
        <v>157</v>
      </c>
      <c r="AY4335" s="18" t="s">
        <v>150</v>
      </c>
      <c r="BE4335" s="171">
        <f t="shared" si="424"/>
        <v>0</v>
      </c>
      <c r="BF4335" s="171">
        <f t="shared" si="425"/>
        <v>0</v>
      </c>
      <c r="BG4335" s="171">
        <f t="shared" si="426"/>
        <v>0</v>
      </c>
      <c r="BH4335" s="171">
        <f t="shared" si="427"/>
        <v>0</v>
      </c>
      <c r="BI4335" s="171">
        <f t="shared" si="428"/>
        <v>0</v>
      </c>
      <c r="BJ4335" s="18" t="s">
        <v>157</v>
      </c>
      <c r="BK4335" s="172">
        <f t="shared" si="429"/>
        <v>0</v>
      </c>
      <c r="BL4335" s="18" t="s">
        <v>156</v>
      </c>
      <c r="BM4335" s="170" t="s">
        <v>6127</v>
      </c>
    </row>
    <row r="4336" spans="1:65" s="2" customFormat="1" ht="16.5" customHeight="1">
      <c r="A4336" s="33"/>
      <c r="B4336" s="158"/>
      <c r="C4336" s="205" t="s">
        <v>6128</v>
      </c>
      <c r="D4336" s="205" t="s">
        <v>368</v>
      </c>
      <c r="E4336" s="206" t="s">
        <v>6129</v>
      </c>
      <c r="F4336" s="207" t="s">
        <v>6130</v>
      </c>
      <c r="G4336" s="208" t="s">
        <v>350</v>
      </c>
      <c r="H4336" s="209">
        <v>4</v>
      </c>
      <c r="I4336" s="210"/>
      <c r="J4336" s="209">
        <f t="shared" si="420"/>
        <v>0</v>
      </c>
      <c r="K4336" s="211"/>
      <c r="L4336" s="212"/>
      <c r="M4336" s="213" t="s">
        <v>1</v>
      </c>
      <c r="N4336" s="214" t="s">
        <v>42</v>
      </c>
      <c r="O4336" s="59"/>
      <c r="P4336" s="168">
        <f t="shared" si="421"/>
        <v>0</v>
      </c>
      <c r="Q4336" s="168">
        <v>0</v>
      </c>
      <c r="R4336" s="168">
        <f t="shared" si="422"/>
        <v>0</v>
      </c>
      <c r="S4336" s="168">
        <v>0</v>
      </c>
      <c r="T4336" s="169">
        <f t="shared" si="423"/>
        <v>0</v>
      </c>
      <c r="U4336" s="33"/>
      <c r="V4336" s="33"/>
      <c r="W4336" s="33"/>
      <c r="X4336" s="33"/>
      <c r="Y4336" s="33"/>
      <c r="Z4336" s="33"/>
      <c r="AA4336" s="33"/>
      <c r="AB4336" s="33"/>
      <c r="AC4336" s="33"/>
      <c r="AD4336" s="33"/>
      <c r="AE4336" s="33"/>
      <c r="AR4336" s="170" t="s">
        <v>189</v>
      </c>
      <c r="AT4336" s="170" t="s">
        <v>368</v>
      </c>
      <c r="AU4336" s="170" t="s">
        <v>157</v>
      </c>
      <c r="AY4336" s="18" t="s">
        <v>150</v>
      </c>
      <c r="BE4336" s="171">
        <f t="shared" si="424"/>
        <v>0</v>
      </c>
      <c r="BF4336" s="171">
        <f t="shared" si="425"/>
        <v>0</v>
      </c>
      <c r="BG4336" s="171">
        <f t="shared" si="426"/>
        <v>0</v>
      </c>
      <c r="BH4336" s="171">
        <f t="shared" si="427"/>
        <v>0</v>
      </c>
      <c r="BI4336" s="171">
        <f t="shared" si="428"/>
        <v>0</v>
      </c>
      <c r="BJ4336" s="18" t="s">
        <v>157</v>
      </c>
      <c r="BK4336" s="172">
        <f t="shared" si="429"/>
        <v>0</v>
      </c>
      <c r="BL4336" s="18" t="s">
        <v>156</v>
      </c>
      <c r="BM4336" s="170" t="s">
        <v>6131</v>
      </c>
    </row>
    <row r="4337" spans="1:65" s="2" customFormat="1" ht="16.5" customHeight="1">
      <c r="A4337" s="33"/>
      <c r="B4337" s="158"/>
      <c r="C4337" s="159" t="s">
        <v>6132</v>
      </c>
      <c r="D4337" s="159" t="s">
        <v>152</v>
      </c>
      <c r="E4337" s="160" t="s">
        <v>6133</v>
      </c>
      <c r="F4337" s="161" t="s">
        <v>4689</v>
      </c>
      <c r="G4337" s="162" t="s">
        <v>1757</v>
      </c>
      <c r="H4337" s="164"/>
      <c r="I4337" s="164"/>
      <c r="J4337" s="163">
        <f t="shared" si="420"/>
        <v>0</v>
      </c>
      <c r="K4337" s="165"/>
      <c r="L4337" s="34"/>
      <c r="M4337" s="166" t="s">
        <v>1</v>
      </c>
      <c r="N4337" s="167" t="s">
        <v>42</v>
      </c>
      <c r="O4337" s="59"/>
      <c r="P4337" s="168">
        <f t="shared" si="421"/>
        <v>0</v>
      </c>
      <c r="Q4337" s="168">
        <v>0</v>
      </c>
      <c r="R4337" s="168">
        <f t="shared" si="422"/>
        <v>0</v>
      </c>
      <c r="S4337" s="168">
        <v>0</v>
      </c>
      <c r="T4337" s="169">
        <f t="shared" si="423"/>
        <v>0</v>
      </c>
      <c r="U4337" s="33"/>
      <c r="V4337" s="33"/>
      <c r="W4337" s="33"/>
      <c r="X4337" s="33"/>
      <c r="Y4337" s="33"/>
      <c r="Z4337" s="33"/>
      <c r="AA4337" s="33"/>
      <c r="AB4337" s="33"/>
      <c r="AC4337" s="33"/>
      <c r="AD4337" s="33"/>
      <c r="AE4337" s="33"/>
      <c r="AR4337" s="170" t="s">
        <v>156</v>
      </c>
      <c r="AT4337" s="170" t="s">
        <v>152</v>
      </c>
      <c r="AU4337" s="170" t="s">
        <v>157</v>
      </c>
      <c r="AY4337" s="18" t="s">
        <v>150</v>
      </c>
      <c r="BE4337" s="171">
        <f t="shared" si="424"/>
        <v>0</v>
      </c>
      <c r="BF4337" s="171">
        <f t="shared" si="425"/>
        <v>0</v>
      </c>
      <c r="BG4337" s="171">
        <f t="shared" si="426"/>
        <v>0</v>
      </c>
      <c r="BH4337" s="171">
        <f t="shared" si="427"/>
        <v>0</v>
      </c>
      <c r="BI4337" s="171">
        <f t="shared" si="428"/>
        <v>0</v>
      </c>
      <c r="BJ4337" s="18" t="s">
        <v>157</v>
      </c>
      <c r="BK4337" s="172">
        <f t="shared" si="429"/>
        <v>0</v>
      </c>
      <c r="BL4337" s="18" t="s">
        <v>156</v>
      </c>
      <c r="BM4337" s="170" t="s">
        <v>6134</v>
      </c>
    </row>
    <row r="4338" spans="1:65" s="2" customFormat="1" ht="16.5" customHeight="1">
      <c r="A4338" s="33"/>
      <c r="B4338" s="158"/>
      <c r="C4338" s="159" t="s">
        <v>6135</v>
      </c>
      <c r="D4338" s="159" t="s">
        <v>152</v>
      </c>
      <c r="E4338" s="160" t="s">
        <v>6136</v>
      </c>
      <c r="F4338" s="161" t="s">
        <v>4693</v>
      </c>
      <c r="G4338" s="162" t="s">
        <v>1757</v>
      </c>
      <c r="H4338" s="164"/>
      <c r="I4338" s="164"/>
      <c r="J4338" s="163">
        <f t="shared" si="420"/>
        <v>0</v>
      </c>
      <c r="K4338" s="165"/>
      <c r="L4338" s="34"/>
      <c r="M4338" s="166" t="s">
        <v>1</v>
      </c>
      <c r="N4338" s="167" t="s">
        <v>42</v>
      </c>
      <c r="O4338" s="59"/>
      <c r="P4338" s="168">
        <f t="shared" si="421"/>
        <v>0</v>
      </c>
      <c r="Q4338" s="168">
        <v>0</v>
      </c>
      <c r="R4338" s="168">
        <f t="shared" si="422"/>
        <v>0</v>
      </c>
      <c r="S4338" s="168">
        <v>0</v>
      </c>
      <c r="T4338" s="169">
        <f t="shared" si="423"/>
        <v>0</v>
      </c>
      <c r="U4338" s="33"/>
      <c r="V4338" s="33"/>
      <c r="W4338" s="33"/>
      <c r="X4338" s="33"/>
      <c r="Y4338" s="33"/>
      <c r="Z4338" s="33"/>
      <c r="AA4338" s="33"/>
      <c r="AB4338" s="33"/>
      <c r="AC4338" s="33"/>
      <c r="AD4338" s="33"/>
      <c r="AE4338" s="33"/>
      <c r="AR4338" s="170" t="s">
        <v>156</v>
      </c>
      <c r="AT4338" s="170" t="s">
        <v>152</v>
      </c>
      <c r="AU4338" s="170" t="s">
        <v>157</v>
      </c>
      <c r="AY4338" s="18" t="s">
        <v>150</v>
      </c>
      <c r="BE4338" s="171">
        <f t="shared" si="424"/>
        <v>0</v>
      </c>
      <c r="BF4338" s="171">
        <f t="shared" si="425"/>
        <v>0</v>
      </c>
      <c r="BG4338" s="171">
        <f t="shared" si="426"/>
        <v>0</v>
      </c>
      <c r="BH4338" s="171">
        <f t="shared" si="427"/>
        <v>0</v>
      </c>
      <c r="BI4338" s="171">
        <f t="shared" si="428"/>
        <v>0</v>
      </c>
      <c r="BJ4338" s="18" t="s">
        <v>157</v>
      </c>
      <c r="BK4338" s="172">
        <f t="shared" si="429"/>
        <v>0</v>
      </c>
      <c r="BL4338" s="18" t="s">
        <v>156</v>
      </c>
      <c r="BM4338" s="170" t="s">
        <v>6137</v>
      </c>
    </row>
    <row r="4339" spans="1:65" s="2" customFormat="1" ht="16.5" customHeight="1">
      <c r="A4339" s="33"/>
      <c r="B4339" s="158"/>
      <c r="C4339" s="159" t="s">
        <v>6138</v>
      </c>
      <c r="D4339" s="159" t="s">
        <v>152</v>
      </c>
      <c r="E4339" s="160" t="s">
        <v>6139</v>
      </c>
      <c r="F4339" s="161" t="s">
        <v>5432</v>
      </c>
      <c r="G4339" s="162" t="s">
        <v>350</v>
      </c>
      <c r="H4339" s="163">
        <v>6</v>
      </c>
      <c r="I4339" s="164"/>
      <c r="J4339" s="163">
        <f t="shared" si="420"/>
        <v>0</v>
      </c>
      <c r="K4339" s="165"/>
      <c r="L4339" s="34"/>
      <c r="M4339" s="166" t="s">
        <v>1</v>
      </c>
      <c r="N4339" s="167" t="s">
        <v>42</v>
      </c>
      <c r="O4339" s="59"/>
      <c r="P4339" s="168">
        <f t="shared" si="421"/>
        <v>0</v>
      </c>
      <c r="Q4339" s="168">
        <v>0</v>
      </c>
      <c r="R4339" s="168">
        <f t="shared" si="422"/>
        <v>0</v>
      </c>
      <c r="S4339" s="168">
        <v>0</v>
      </c>
      <c r="T4339" s="169">
        <f t="shared" si="423"/>
        <v>0</v>
      </c>
      <c r="U4339" s="33"/>
      <c r="V4339" s="33"/>
      <c r="W4339" s="33"/>
      <c r="X4339" s="33"/>
      <c r="Y4339" s="33"/>
      <c r="Z4339" s="33"/>
      <c r="AA4339" s="33"/>
      <c r="AB4339" s="33"/>
      <c r="AC4339" s="33"/>
      <c r="AD4339" s="33"/>
      <c r="AE4339" s="33"/>
      <c r="AR4339" s="170" t="s">
        <v>156</v>
      </c>
      <c r="AT4339" s="170" t="s">
        <v>152</v>
      </c>
      <c r="AU4339" s="170" t="s">
        <v>157</v>
      </c>
      <c r="AY4339" s="18" t="s">
        <v>150</v>
      </c>
      <c r="BE4339" s="171">
        <f t="shared" si="424"/>
        <v>0</v>
      </c>
      <c r="BF4339" s="171">
        <f t="shared" si="425"/>
        <v>0</v>
      </c>
      <c r="BG4339" s="171">
        <f t="shared" si="426"/>
        <v>0</v>
      </c>
      <c r="BH4339" s="171">
        <f t="shared" si="427"/>
        <v>0</v>
      </c>
      <c r="BI4339" s="171">
        <f t="shared" si="428"/>
        <v>0</v>
      </c>
      <c r="BJ4339" s="18" t="s">
        <v>157</v>
      </c>
      <c r="BK4339" s="172">
        <f t="shared" si="429"/>
        <v>0</v>
      </c>
      <c r="BL4339" s="18" t="s">
        <v>156</v>
      </c>
      <c r="BM4339" s="170" t="s">
        <v>6140</v>
      </c>
    </row>
    <row r="4340" spans="1:65" s="2" customFormat="1" ht="16.5" customHeight="1">
      <c r="A4340" s="33"/>
      <c r="B4340" s="158"/>
      <c r="C4340" s="159" t="s">
        <v>6141</v>
      </c>
      <c r="D4340" s="159" t="s">
        <v>152</v>
      </c>
      <c r="E4340" s="160" t="s">
        <v>6142</v>
      </c>
      <c r="F4340" s="161" t="s">
        <v>6143</v>
      </c>
      <c r="G4340" s="162" t="s">
        <v>350</v>
      </c>
      <c r="H4340" s="163">
        <v>7</v>
      </c>
      <c r="I4340" s="164"/>
      <c r="J4340" s="163">
        <f t="shared" si="420"/>
        <v>0</v>
      </c>
      <c r="K4340" s="165"/>
      <c r="L4340" s="34"/>
      <c r="M4340" s="166" t="s">
        <v>1</v>
      </c>
      <c r="N4340" s="167" t="s">
        <v>42</v>
      </c>
      <c r="O4340" s="59"/>
      <c r="P4340" s="168">
        <f t="shared" si="421"/>
        <v>0</v>
      </c>
      <c r="Q4340" s="168">
        <v>0</v>
      </c>
      <c r="R4340" s="168">
        <f t="shared" si="422"/>
        <v>0</v>
      </c>
      <c r="S4340" s="168">
        <v>0</v>
      </c>
      <c r="T4340" s="169">
        <f t="shared" si="423"/>
        <v>0</v>
      </c>
      <c r="U4340" s="33"/>
      <c r="V4340" s="33"/>
      <c r="W4340" s="33"/>
      <c r="X4340" s="33"/>
      <c r="Y4340" s="33"/>
      <c r="Z4340" s="33"/>
      <c r="AA4340" s="33"/>
      <c r="AB4340" s="33"/>
      <c r="AC4340" s="33"/>
      <c r="AD4340" s="33"/>
      <c r="AE4340" s="33"/>
      <c r="AR4340" s="170" t="s">
        <v>156</v>
      </c>
      <c r="AT4340" s="170" t="s">
        <v>152</v>
      </c>
      <c r="AU4340" s="170" t="s">
        <v>157</v>
      </c>
      <c r="AY4340" s="18" t="s">
        <v>150</v>
      </c>
      <c r="BE4340" s="171">
        <f t="shared" si="424"/>
        <v>0</v>
      </c>
      <c r="BF4340" s="171">
        <f t="shared" si="425"/>
        <v>0</v>
      </c>
      <c r="BG4340" s="171">
        <f t="shared" si="426"/>
        <v>0</v>
      </c>
      <c r="BH4340" s="171">
        <f t="shared" si="427"/>
        <v>0</v>
      </c>
      <c r="BI4340" s="171">
        <f t="shared" si="428"/>
        <v>0</v>
      </c>
      <c r="BJ4340" s="18" t="s">
        <v>157</v>
      </c>
      <c r="BK4340" s="172">
        <f t="shared" si="429"/>
        <v>0</v>
      </c>
      <c r="BL4340" s="18" t="s">
        <v>156</v>
      </c>
      <c r="BM4340" s="170" t="s">
        <v>6144</v>
      </c>
    </row>
    <row r="4341" spans="1:65" s="2" customFormat="1" ht="16.5" customHeight="1">
      <c r="A4341" s="33"/>
      <c r="B4341" s="158"/>
      <c r="C4341" s="159" t="s">
        <v>6145</v>
      </c>
      <c r="D4341" s="159" t="s">
        <v>152</v>
      </c>
      <c r="E4341" s="160" t="s">
        <v>6146</v>
      </c>
      <c r="F4341" s="161" t="s">
        <v>5448</v>
      </c>
      <c r="G4341" s="162" t="s">
        <v>350</v>
      </c>
      <c r="H4341" s="163">
        <v>59</v>
      </c>
      <c r="I4341" s="164"/>
      <c r="J4341" s="163">
        <f t="shared" si="420"/>
        <v>0</v>
      </c>
      <c r="K4341" s="165"/>
      <c r="L4341" s="34"/>
      <c r="M4341" s="166" t="s">
        <v>1</v>
      </c>
      <c r="N4341" s="167" t="s">
        <v>42</v>
      </c>
      <c r="O4341" s="59"/>
      <c r="P4341" s="168">
        <f t="shared" si="421"/>
        <v>0</v>
      </c>
      <c r="Q4341" s="168">
        <v>0</v>
      </c>
      <c r="R4341" s="168">
        <f t="shared" si="422"/>
        <v>0</v>
      </c>
      <c r="S4341" s="168">
        <v>0</v>
      </c>
      <c r="T4341" s="169">
        <f t="shared" si="423"/>
        <v>0</v>
      </c>
      <c r="U4341" s="33"/>
      <c r="V4341" s="33"/>
      <c r="W4341" s="33"/>
      <c r="X4341" s="33"/>
      <c r="Y4341" s="33"/>
      <c r="Z4341" s="33"/>
      <c r="AA4341" s="33"/>
      <c r="AB4341" s="33"/>
      <c r="AC4341" s="33"/>
      <c r="AD4341" s="33"/>
      <c r="AE4341" s="33"/>
      <c r="AR4341" s="170" t="s">
        <v>156</v>
      </c>
      <c r="AT4341" s="170" t="s">
        <v>152</v>
      </c>
      <c r="AU4341" s="170" t="s">
        <v>157</v>
      </c>
      <c r="AY4341" s="18" t="s">
        <v>150</v>
      </c>
      <c r="BE4341" s="171">
        <f t="shared" si="424"/>
        <v>0</v>
      </c>
      <c r="BF4341" s="171">
        <f t="shared" si="425"/>
        <v>0</v>
      </c>
      <c r="BG4341" s="171">
        <f t="shared" si="426"/>
        <v>0</v>
      </c>
      <c r="BH4341" s="171">
        <f t="shared" si="427"/>
        <v>0</v>
      </c>
      <c r="BI4341" s="171">
        <f t="shared" si="428"/>
        <v>0</v>
      </c>
      <c r="BJ4341" s="18" t="s">
        <v>157</v>
      </c>
      <c r="BK4341" s="172">
        <f t="shared" si="429"/>
        <v>0</v>
      </c>
      <c r="BL4341" s="18" t="s">
        <v>156</v>
      </c>
      <c r="BM4341" s="170" t="s">
        <v>6147</v>
      </c>
    </row>
    <row r="4342" spans="1:65" s="2" customFormat="1" ht="16.5" customHeight="1">
      <c r="A4342" s="33"/>
      <c r="B4342" s="158"/>
      <c r="C4342" s="159" t="s">
        <v>6148</v>
      </c>
      <c r="D4342" s="159" t="s">
        <v>152</v>
      </c>
      <c r="E4342" s="160" t="s">
        <v>6149</v>
      </c>
      <c r="F4342" s="161" t="s">
        <v>5452</v>
      </c>
      <c r="G4342" s="162" t="s">
        <v>350</v>
      </c>
      <c r="H4342" s="163">
        <v>12</v>
      </c>
      <c r="I4342" s="164"/>
      <c r="J4342" s="163">
        <f t="shared" si="420"/>
        <v>0</v>
      </c>
      <c r="K4342" s="165"/>
      <c r="L4342" s="34"/>
      <c r="M4342" s="166" t="s">
        <v>1</v>
      </c>
      <c r="N4342" s="167" t="s">
        <v>42</v>
      </c>
      <c r="O4342" s="59"/>
      <c r="P4342" s="168">
        <f t="shared" si="421"/>
        <v>0</v>
      </c>
      <c r="Q4342" s="168">
        <v>0</v>
      </c>
      <c r="R4342" s="168">
        <f t="shared" si="422"/>
        <v>0</v>
      </c>
      <c r="S4342" s="168">
        <v>0</v>
      </c>
      <c r="T4342" s="169">
        <f t="shared" si="423"/>
        <v>0</v>
      </c>
      <c r="U4342" s="33"/>
      <c r="V4342" s="33"/>
      <c r="W4342" s="33"/>
      <c r="X4342" s="33"/>
      <c r="Y4342" s="33"/>
      <c r="Z4342" s="33"/>
      <c r="AA4342" s="33"/>
      <c r="AB4342" s="33"/>
      <c r="AC4342" s="33"/>
      <c r="AD4342" s="33"/>
      <c r="AE4342" s="33"/>
      <c r="AR4342" s="170" t="s">
        <v>156</v>
      </c>
      <c r="AT4342" s="170" t="s">
        <v>152</v>
      </c>
      <c r="AU4342" s="170" t="s">
        <v>157</v>
      </c>
      <c r="AY4342" s="18" t="s">
        <v>150</v>
      </c>
      <c r="BE4342" s="171">
        <f t="shared" si="424"/>
        <v>0</v>
      </c>
      <c r="BF4342" s="171">
        <f t="shared" si="425"/>
        <v>0</v>
      </c>
      <c r="BG4342" s="171">
        <f t="shared" si="426"/>
        <v>0</v>
      </c>
      <c r="BH4342" s="171">
        <f t="shared" si="427"/>
        <v>0</v>
      </c>
      <c r="BI4342" s="171">
        <f t="shared" si="428"/>
        <v>0</v>
      </c>
      <c r="BJ4342" s="18" t="s">
        <v>157</v>
      </c>
      <c r="BK4342" s="172">
        <f t="shared" si="429"/>
        <v>0</v>
      </c>
      <c r="BL4342" s="18" t="s">
        <v>156</v>
      </c>
      <c r="BM4342" s="170" t="s">
        <v>6150</v>
      </c>
    </row>
    <row r="4343" spans="1:65" s="2" customFormat="1" ht="16.5" customHeight="1">
      <c r="A4343" s="33"/>
      <c r="B4343" s="158"/>
      <c r="C4343" s="159" t="s">
        <v>6151</v>
      </c>
      <c r="D4343" s="159" t="s">
        <v>152</v>
      </c>
      <c r="E4343" s="160" t="s">
        <v>6152</v>
      </c>
      <c r="F4343" s="161" t="s">
        <v>6112</v>
      </c>
      <c r="G4343" s="162" t="s">
        <v>459</v>
      </c>
      <c r="H4343" s="163">
        <v>50</v>
      </c>
      <c r="I4343" s="164"/>
      <c r="J4343" s="163">
        <f t="shared" si="420"/>
        <v>0</v>
      </c>
      <c r="K4343" s="165"/>
      <c r="L4343" s="34"/>
      <c r="M4343" s="166" t="s">
        <v>1</v>
      </c>
      <c r="N4343" s="167" t="s">
        <v>42</v>
      </c>
      <c r="O4343" s="59"/>
      <c r="P4343" s="168">
        <f t="shared" si="421"/>
        <v>0</v>
      </c>
      <c r="Q4343" s="168">
        <v>0</v>
      </c>
      <c r="R4343" s="168">
        <f t="shared" si="422"/>
        <v>0</v>
      </c>
      <c r="S4343" s="168">
        <v>0</v>
      </c>
      <c r="T4343" s="169">
        <f t="shared" si="423"/>
        <v>0</v>
      </c>
      <c r="U4343" s="33"/>
      <c r="V4343" s="33"/>
      <c r="W4343" s="33"/>
      <c r="X4343" s="33"/>
      <c r="Y4343" s="33"/>
      <c r="Z4343" s="33"/>
      <c r="AA4343" s="33"/>
      <c r="AB4343" s="33"/>
      <c r="AC4343" s="33"/>
      <c r="AD4343" s="33"/>
      <c r="AE4343" s="33"/>
      <c r="AR4343" s="170" t="s">
        <v>156</v>
      </c>
      <c r="AT4343" s="170" t="s">
        <v>152</v>
      </c>
      <c r="AU4343" s="170" t="s">
        <v>157</v>
      </c>
      <c r="AY4343" s="18" t="s">
        <v>150</v>
      </c>
      <c r="BE4343" s="171">
        <f t="shared" si="424"/>
        <v>0</v>
      </c>
      <c r="BF4343" s="171">
        <f t="shared" si="425"/>
        <v>0</v>
      </c>
      <c r="BG4343" s="171">
        <f t="shared" si="426"/>
        <v>0</v>
      </c>
      <c r="BH4343" s="171">
        <f t="shared" si="427"/>
        <v>0</v>
      </c>
      <c r="BI4343" s="171">
        <f t="shared" si="428"/>
        <v>0</v>
      </c>
      <c r="BJ4343" s="18" t="s">
        <v>157</v>
      </c>
      <c r="BK4343" s="172">
        <f t="shared" si="429"/>
        <v>0</v>
      </c>
      <c r="BL4343" s="18" t="s">
        <v>156</v>
      </c>
      <c r="BM4343" s="170" t="s">
        <v>6153</v>
      </c>
    </row>
    <row r="4344" spans="1:65" s="2" customFormat="1" ht="16.5" customHeight="1">
      <c r="A4344" s="33"/>
      <c r="B4344" s="158"/>
      <c r="C4344" s="159" t="s">
        <v>6154</v>
      </c>
      <c r="D4344" s="159" t="s">
        <v>152</v>
      </c>
      <c r="E4344" s="160" t="s">
        <v>6155</v>
      </c>
      <c r="F4344" s="161" t="s">
        <v>6116</v>
      </c>
      <c r="G4344" s="162" t="s">
        <v>459</v>
      </c>
      <c r="H4344" s="163">
        <v>15</v>
      </c>
      <c r="I4344" s="164"/>
      <c r="J4344" s="163">
        <f t="shared" si="420"/>
        <v>0</v>
      </c>
      <c r="K4344" s="165"/>
      <c r="L4344" s="34"/>
      <c r="M4344" s="166" t="s">
        <v>1</v>
      </c>
      <c r="N4344" s="167" t="s">
        <v>42</v>
      </c>
      <c r="O4344" s="59"/>
      <c r="P4344" s="168">
        <f t="shared" si="421"/>
        <v>0</v>
      </c>
      <c r="Q4344" s="168">
        <v>0</v>
      </c>
      <c r="R4344" s="168">
        <f t="shared" si="422"/>
        <v>0</v>
      </c>
      <c r="S4344" s="168">
        <v>0</v>
      </c>
      <c r="T4344" s="169">
        <f t="shared" si="423"/>
        <v>0</v>
      </c>
      <c r="U4344" s="33"/>
      <c r="V4344" s="33"/>
      <c r="W4344" s="33"/>
      <c r="X4344" s="33"/>
      <c r="Y4344" s="33"/>
      <c r="Z4344" s="33"/>
      <c r="AA4344" s="33"/>
      <c r="AB4344" s="33"/>
      <c r="AC4344" s="33"/>
      <c r="AD4344" s="33"/>
      <c r="AE4344" s="33"/>
      <c r="AR4344" s="170" t="s">
        <v>156</v>
      </c>
      <c r="AT4344" s="170" t="s">
        <v>152</v>
      </c>
      <c r="AU4344" s="170" t="s">
        <v>157</v>
      </c>
      <c r="AY4344" s="18" t="s">
        <v>150</v>
      </c>
      <c r="BE4344" s="171">
        <f t="shared" si="424"/>
        <v>0</v>
      </c>
      <c r="BF4344" s="171">
        <f t="shared" si="425"/>
        <v>0</v>
      </c>
      <c r="BG4344" s="171">
        <f t="shared" si="426"/>
        <v>0</v>
      </c>
      <c r="BH4344" s="171">
        <f t="shared" si="427"/>
        <v>0</v>
      </c>
      <c r="BI4344" s="171">
        <f t="shared" si="428"/>
        <v>0</v>
      </c>
      <c r="BJ4344" s="18" t="s">
        <v>157</v>
      </c>
      <c r="BK4344" s="172">
        <f t="shared" si="429"/>
        <v>0</v>
      </c>
      <c r="BL4344" s="18" t="s">
        <v>156</v>
      </c>
      <c r="BM4344" s="170" t="s">
        <v>6156</v>
      </c>
    </row>
    <row r="4345" spans="1:65" s="2" customFormat="1" ht="16.5" customHeight="1">
      <c r="A4345" s="33"/>
      <c r="B4345" s="158"/>
      <c r="C4345" s="159" t="s">
        <v>6157</v>
      </c>
      <c r="D4345" s="159" t="s">
        <v>152</v>
      </c>
      <c r="E4345" s="160" t="s">
        <v>6158</v>
      </c>
      <c r="F4345" s="161" t="s">
        <v>6120</v>
      </c>
      <c r="G4345" s="162" t="s">
        <v>459</v>
      </c>
      <c r="H4345" s="163">
        <v>45</v>
      </c>
      <c r="I4345" s="164"/>
      <c r="J4345" s="163">
        <f t="shared" si="420"/>
        <v>0</v>
      </c>
      <c r="K4345" s="165"/>
      <c r="L4345" s="34"/>
      <c r="M4345" s="166" t="s">
        <v>1</v>
      </c>
      <c r="N4345" s="167" t="s">
        <v>42</v>
      </c>
      <c r="O4345" s="59"/>
      <c r="P4345" s="168">
        <f t="shared" si="421"/>
        <v>0</v>
      </c>
      <c r="Q4345" s="168">
        <v>0</v>
      </c>
      <c r="R4345" s="168">
        <f t="shared" si="422"/>
        <v>0</v>
      </c>
      <c r="S4345" s="168">
        <v>0</v>
      </c>
      <c r="T4345" s="169">
        <f t="shared" si="423"/>
        <v>0</v>
      </c>
      <c r="U4345" s="33"/>
      <c r="V4345" s="33"/>
      <c r="W4345" s="33"/>
      <c r="X4345" s="33"/>
      <c r="Y4345" s="33"/>
      <c r="Z4345" s="33"/>
      <c r="AA4345" s="33"/>
      <c r="AB4345" s="33"/>
      <c r="AC4345" s="33"/>
      <c r="AD4345" s="33"/>
      <c r="AE4345" s="33"/>
      <c r="AR4345" s="170" t="s">
        <v>156</v>
      </c>
      <c r="AT4345" s="170" t="s">
        <v>152</v>
      </c>
      <c r="AU4345" s="170" t="s">
        <v>157</v>
      </c>
      <c r="AY4345" s="18" t="s">
        <v>150</v>
      </c>
      <c r="BE4345" s="171">
        <f t="shared" si="424"/>
        <v>0</v>
      </c>
      <c r="BF4345" s="171">
        <f t="shared" si="425"/>
        <v>0</v>
      </c>
      <c r="BG4345" s="171">
        <f t="shared" si="426"/>
        <v>0</v>
      </c>
      <c r="BH4345" s="171">
        <f t="shared" si="427"/>
        <v>0</v>
      </c>
      <c r="BI4345" s="171">
        <f t="shared" si="428"/>
        <v>0</v>
      </c>
      <c r="BJ4345" s="18" t="s">
        <v>157</v>
      </c>
      <c r="BK4345" s="172">
        <f t="shared" si="429"/>
        <v>0</v>
      </c>
      <c r="BL4345" s="18" t="s">
        <v>156</v>
      </c>
      <c r="BM4345" s="170" t="s">
        <v>6159</v>
      </c>
    </row>
    <row r="4346" spans="1:65" s="2" customFormat="1" ht="16.5" customHeight="1">
      <c r="A4346" s="33"/>
      <c r="B4346" s="158"/>
      <c r="C4346" s="159" t="s">
        <v>6160</v>
      </c>
      <c r="D4346" s="159" t="s">
        <v>152</v>
      </c>
      <c r="E4346" s="160" t="s">
        <v>6161</v>
      </c>
      <c r="F4346" s="161" t="s">
        <v>5189</v>
      </c>
      <c r="G4346" s="162" t="s">
        <v>459</v>
      </c>
      <c r="H4346" s="163">
        <v>70</v>
      </c>
      <c r="I4346" s="164"/>
      <c r="J4346" s="163">
        <f t="shared" si="420"/>
        <v>0</v>
      </c>
      <c r="K4346" s="165"/>
      <c r="L4346" s="34"/>
      <c r="M4346" s="166" t="s">
        <v>1</v>
      </c>
      <c r="N4346" s="167" t="s">
        <v>42</v>
      </c>
      <c r="O4346" s="59"/>
      <c r="P4346" s="168">
        <f t="shared" si="421"/>
        <v>0</v>
      </c>
      <c r="Q4346" s="168">
        <v>0</v>
      </c>
      <c r="R4346" s="168">
        <f t="shared" si="422"/>
        <v>0</v>
      </c>
      <c r="S4346" s="168">
        <v>0</v>
      </c>
      <c r="T4346" s="169">
        <f t="shared" si="423"/>
        <v>0</v>
      </c>
      <c r="U4346" s="33"/>
      <c r="V4346" s="33"/>
      <c r="W4346" s="33"/>
      <c r="X4346" s="33"/>
      <c r="Y4346" s="33"/>
      <c r="Z4346" s="33"/>
      <c r="AA4346" s="33"/>
      <c r="AB4346" s="33"/>
      <c r="AC4346" s="33"/>
      <c r="AD4346" s="33"/>
      <c r="AE4346" s="33"/>
      <c r="AR4346" s="170" t="s">
        <v>156</v>
      </c>
      <c r="AT4346" s="170" t="s">
        <v>152</v>
      </c>
      <c r="AU4346" s="170" t="s">
        <v>157</v>
      </c>
      <c r="AY4346" s="18" t="s">
        <v>150</v>
      </c>
      <c r="BE4346" s="171">
        <f t="shared" si="424"/>
        <v>0</v>
      </c>
      <c r="BF4346" s="171">
        <f t="shared" si="425"/>
        <v>0</v>
      </c>
      <c r="BG4346" s="171">
        <f t="shared" si="426"/>
        <v>0</v>
      </c>
      <c r="BH4346" s="171">
        <f t="shared" si="427"/>
        <v>0</v>
      </c>
      <c r="BI4346" s="171">
        <f t="shared" si="428"/>
        <v>0</v>
      </c>
      <c r="BJ4346" s="18" t="s">
        <v>157</v>
      </c>
      <c r="BK4346" s="172">
        <f t="shared" si="429"/>
        <v>0</v>
      </c>
      <c r="BL4346" s="18" t="s">
        <v>156</v>
      </c>
      <c r="BM4346" s="170" t="s">
        <v>6162</v>
      </c>
    </row>
    <row r="4347" spans="1:65" s="2" customFormat="1" ht="16.5" customHeight="1">
      <c r="A4347" s="33"/>
      <c r="B4347" s="158"/>
      <c r="C4347" s="159" t="s">
        <v>6163</v>
      </c>
      <c r="D4347" s="159" t="s">
        <v>152</v>
      </c>
      <c r="E4347" s="160" t="s">
        <v>6164</v>
      </c>
      <c r="F4347" s="161" t="s">
        <v>6165</v>
      </c>
      <c r="G4347" s="162" t="s">
        <v>459</v>
      </c>
      <c r="H4347" s="163">
        <v>80</v>
      </c>
      <c r="I4347" s="164"/>
      <c r="J4347" s="163">
        <f t="shared" si="420"/>
        <v>0</v>
      </c>
      <c r="K4347" s="165"/>
      <c r="L4347" s="34"/>
      <c r="M4347" s="166" t="s">
        <v>1</v>
      </c>
      <c r="N4347" s="167" t="s">
        <v>42</v>
      </c>
      <c r="O4347" s="59"/>
      <c r="P4347" s="168">
        <f t="shared" si="421"/>
        <v>0</v>
      </c>
      <c r="Q4347" s="168">
        <v>0</v>
      </c>
      <c r="R4347" s="168">
        <f t="shared" si="422"/>
        <v>0</v>
      </c>
      <c r="S4347" s="168">
        <v>0</v>
      </c>
      <c r="T4347" s="169">
        <f t="shared" si="423"/>
        <v>0</v>
      </c>
      <c r="U4347" s="33"/>
      <c r="V4347" s="33"/>
      <c r="W4347" s="33"/>
      <c r="X4347" s="33"/>
      <c r="Y4347" s="33"/>
      <c r="Z4347" s="33"/>
      <c r="AA4347" s="33"/>
      <c r="AB4347" s="33"/>
      <c r="AC4347" s="33"/>
      <c r="AD4347" s="33"/>
      <c r="AE4347" s="33"/>
      <c r="AR4347" s="170" t="s">
        <v>156</v>
      </c>
      <c r="AT4347" s="170" t="s">
        <v>152</v>
      </c>
      <c r="AU4347" s="170" t="s">
        <v>157</v>
      </c>
      <c r="AY4347" s="18" t="s">
        <v>150</v>
      </c>
      <c r="BE4347" s="171">
        <f t="shared" si="424"/>
        <v>0</v>
      </c>
      <c r="BF4347" s="171">
        <f t="shared" si="425"/>
        <v>0</v>
      </c>
      <c r="BG4347" s="171">
        <f t="shared" si="426"/>
        <v>0</v>
      </c>
      <c r="BH4347" s="171">
        <f t="shared" si="427"/>
        <v>0</v>
      </c>
      <c r="BI4347" s="171">
        <f t="shared" si="428"/>
        <v>0</v>
      </c>
      <c r="BJ4347" s="18" t="s">
        <v>157</v>
      </c>
      <c r="BK4347" s="172">
        <f t="shared" si="429"/>
        <v>0</v>
      </c>
      <c r="BL4347" s="18" t="s">
        <v>156</v>
      </c>
      <c r="BM4347" s="170" t="s">
        <v>6166</v>
      </c>
    </row>
    <row r="4348" spans="1:65" s="2" customFormat="1" ht="16.5" customHeight="1">
      <c r="A4348" s="33"/>
      <c r="B4348" s="158"/>
      <c r="C4348" s="159" t="s">
        <v>6167</v>
      </c>
      <c r="D4348" s="159" t="s">
        <v>152</v>
      </c>
      <c r="E4348" s="160" t="s">
        <v>6168</v>
      </c>
      <c r="F4348" s="161" t="s">
        <v>6169</v>
      </c>
      <c r="G4348" s="162" t="s">
        <v>459</v>
      </c>
      <c r="H4348" s="163">
        <v>80</v>
      </c>
      <c r="I4348" s="164"/>
      <c r="J4348" s="163">
        <f t="shared" si="420"/>
        <v>0</v>
      </c>
      <c r="K4348" s="165"/>
      <c r="L4348" s="34"/>
      <c r="M4348" s="166" t="s">
        <v>1</v>
      </c>
      <c r="N4348" s="167" t="s">
        <v>42</v>
      </c>
      <c r="O4348" s="59"/>
      <c r="P4348" s="168">
        <f t="shared" si="421"/>
        <v>0</v>
      </c>
      <c r="Q4348" s="168">
        <v>0</v>
      </c>
      <c r="R4348" s="168">
        <f t="shared" si="422"/>
        <v>0</v>
      </c>
      <c r="S4348" s="168">
        <v>0</v>
      </c>
      <c r="T4348" s="169">
        <f t="shared" si="423"/>
        <v>0</v>
      </c>
      <c r="U4348" s="33"/>
      <c r="V4348" s="33"/>
      <c r="W4348" s="33"/>
      <c r="X4348" s="33"/>
      <c r="Y4348" s="33"/>
      <c r="Z4348" s="33"/>
      <c r="AA4348" s="33"/>
      <c r="AB4348" s="33"/>
      <c r="AC4348" s="33"/>
      <c r="AD4348" s="33"/>
      <c r="AE4348" s="33"/>
      <c r="AR4348" s="170" t="s">
        <v>156</v>
      </c>
      <c r="AT4348" s="170" t="s">
        <v>152</v>
      </c>
      <c r="AU4348" s="170" t="s">
        <v>157</v>
      </c>
      <c r="AY4348" s="18" t="s">
        <v>150</v>
      </c>
      <c r="BE4348" s="171">
        <f t="shared" si="424"/>
        <v>0</v>
      </c>
      <c r="BF4348" s="171">
        <f t="shared" si="425"/>
        <v>0</v>
      </c>
      <c r="BG4348" s="171">
        <f t="shared" si="426"/>
        <v>0</v>
      </c>
      <c r="BH4348" s="171">
        <f t="shared" si="427"/>
        <v>0</v>
      </c>
      <c r="BI4348" s="171">
        <f t="shared" si="428"/>
        <v>0</v>
      </c>
      <c r="BJ4348" s="18" t="s">
        <v>157</v>
      </c>
      <c r="BK4348" s="172">
        <f t="shared" si="429"/>
        <v>0</v>
      </c>
      <c r="BL4348" s="18" t="s">
        <v>156</v>
      </c>
      <c r="BM4348" s="170" t="s">
        <v>6170</v>
      </c>
    </row>
    <row r="4349" spans="1:65" s="2" customFormat="1" ht="16.5" customHeight="1">
      <c r="A4349" s="33"/>
      <c r="B4349" s="158"/>
      <c r="C4349" s="159" t="s">
        <v>6171</v>
      </c>
      <c r="D4349" s="159" t="s">
        <v>152</v>
      </c>
      <c r="E4349" s="160" t="s">
        <v>6172</v>
      </c>
      <c r="F4349" s="161" t="s">
        <v>6173</v>
      </c>
      <c r="G4349" s="162" t="s">
        <v>459</v>
      </c>
      <c r="H4349" s="163">
        <v>50</v>
      </c>
      <c r="I4349" s="164"/>
      <c r="J4349" s="163">
        <f t="shared" si="420"/>
        <v>0</v>
      </c>
      <c r="K4349" s="165"/>
      <c r="L4349" s="34"/>
      <c r="M4349" s="166" t="s">
        <v>1</v>
      </c>
      <c r="N4349" s="167" t="s">
        <v>42</v>
      </c>
      <c r="O4349" s="59"/>
      <c r="P4349" s="168">
        <f t="shared" si="421"/>
        <v>0</v>
      </c>
      <c r="Q4349" s="168">
        <v>0</v>
      </c>
      <c r="R4349" s="168">
        <f t="shared" si="422"/>
        <v>0</v>
      </c>
      <c r="S4349" s="168">
        <v>0</v>
      </c>
      <c r="T4349" s="169">
        <f t="shared" si="423"/>
        <v>0</v>
      </c>
      <c r="U4349" s="33"/>
      <c r="V4349" s="33"/>
      <c r="W4349" s="33"/>
      <c r="X4349" s="33"/>
      <c r="Y4349" s="33"/>
      <c r="Z4349" s="33"/>
      <c r="AA4349" s="33"/>
      <c r="AB4349" s="33"/>
      <c r="AC4349" s="33"/>
      <c r="AD4349" s="33"/>
      <c r="AE4349" s="33"/>
      <c r="AR4349" s="170" t="s">
        <v>156</v>
      </c>
      <c r="AT4349" s="170" t="s">
        <v>152</v>
      </c>
      <c r="AU4349" s="170" t="s">
        <v>157</v>
      </c>
      <c r="AY4349" s="18" t="s">
        <v>150</v>
      </c>
      <c r="BE4349" s="171">
        <f t="shared" si="424"/>
        <v>0</v>
      </c>
      <c r="BF4349" s="171">
        <f t="shared" si="425"/>
        <v>0</v>
      </c>
      <c r="BG4349" s="171">
        <f t="shared" si="426"/>
        <v>0</v>
      </c>
      <c r="BH4349" s="171">
        <f t="shared" si="427"/>
        <v>0</v>
      </c>
      <c r="BI4349" s="171">
        <f t="shared" si="428"/>
        <v>0</v>
      </c>
      <c r="BJ4349" s="18" t="s">
        <v>157</v>
      </c>
      <c r="BK4349" s="172">
        <f t="shared" si="429"/>
        <v>0</v>
      </c>
      <c r="BL4349" s="18" t="s">
        <v>156</v>
      </c>
      <c r="BM4349" s="170" t="s">
        <v>6174</v>
      </c>
    </row>
    <row r="4350" spans="1:65" s="2" customFormat="1" ht="16.5" customHeight="1">
      <c r="A4350" s="33"/>
      <c r="B4350" s="158"/>
      <c r="C4350" s="159" t="s">
        <v>6175</v>
      </c>
      <c r="D4350" s="159" t="s">
        <v>152</v>
      </c>
      <c r="E4350" s="160" t="s">
        <v>6176</v>
      </c>
      <c r="F4350" s="161" t="s">
        <v>6177</v>
      </c>
      <c r="G4350" s="162" t="s">
        <v>459</v>
      </c>
      <c r="H4350" s="163">
        <v>150</v>
      </c>
      <c r="I4350" s="164"/>
      <c r="J4350" s="163">
        <f t="shared" si="420"/>
        <v>0</v>
      </c>
      <c r="K4350" s="165"/>
      <c r="L4350" s="34"/>
      <c r="M4350" s="166" t="s">
        <v>1</v>
      </c>
      <c r="N4350" s="167" t="s">
        <v>42</v>
      </c>
      <c r="O4350" s="59"/>
      <c r="P4350" s="168">
        <f t="shared" si="421"/>
        <v>0</v>
      </c>
      <c r="Q4350" s="168">
        <v>0</v>
      </c>
      <c r="R4350" s="168">
        <f t="shared" si="422"/>
        <v>0</v>
      </c>
      <c r="S4350" s="168">
        <v>0</v>
      </c>
      <c r="T4350" s="169">
        <f t="shared" si="423"/>
        <v>0</v>
      </c>
      <c r="U4350" s="33"/>
      <c r="V4350" s="33"/>
      <c r="W4350" s="33"/>
      <c r="X4350" s="33"/>
      <c r="Y4350" s="33"/>
      <c r="Z4350" s="33"/>
      <c r="AA4350" s="33"/>
      <c r="AB4350" s="33"/>
      <c r="AC4350" s="33"/>
      <c r="AD4350" s="33"/>
      <c r="AE4350" s="33"/>
      <c r="AR4350" s="170" t="s">
        <v>156</v>
      </c>
      <c r="AT4350" s="170" t="s">
        <v>152</v>
      </c>
      <c r="AU4350" s="170" t="s">
        <v>157</v>
      </c>
      <c r="AY4350" s="18" t="s">
        <v>150</v>
      </c>
      <c r="BE4350" s="171">
        <f t="shared" si="424"/>
        <v>0</v>
      </c>
      <c r="BF4350" s="171">
        <f t="shared" si="425"/>
        <v>0</v>
      </c>
      <c r="BG4350" s="171">
        <f t="shared" si="426"/>
        <v>0</v>
      </c>
      <c r="BH4350" s="171">
        <f t="shared" si="427"/>
        <v>0</v>
      </c>
      <c r="BI4350" s="171">
        <f t="shared" si="428"/>
        <v>0</v>
      </c>
      <c r="BJ4350" s="18" t="s">
        <v>157</v>
      </c>
      <c r="BK4350" s="172">
        <f t="shared" si="429"/>
        <v>0</v>
      </c>
      <c r="BL4350" s="18" t="s">
        <v>156</v>
      </c>
      <c r="BM4350" s="170" t="s">
        <v>6178</v>
      </c>
    </row>
    <row r="4351" spans="1:65" s="2" customFormat="1" ht="16.5" customHeight="1">
      <c r="A4351" s="33"/>
      <c r="B4351" s="158"/>
      <c r="C4351" s="159" t="s">
        <v>6179</v>
      </c>
      <c r="D4351" s="159" t="s">
        <v>152</v>
      </c>
      <c r="E4351" s="160" t="s">
        <v>6180</v>
      </c>
      <c r="F4351" s="161" t="s">
        <v>6181</v>
      </c>
      <c r="G4351" s="162" t="s">
        <v>350</v>
      </c>
      <c r="H4351" s="163">
        <v>2</v>
      </c>
      <c r="I4351" s="164"/>
      <c r="J4351" s="163">
        <f t="shared" si="420"/>
        <v>0</v>
      </c>
      <c r="K4351" s="165"/>
      <c r="L4351" s="34"/>
      <c r="M4351" s="166" t="s">
        <v>1</v>
      </c>
      <c r="N4351" s="167" t="s">
        <v>42</v>
      </c>
      <c r="O4351" s="59"/>
      <c r="P4351" s="168">
        <f t="shared" si="421"/>
        <v>0</v>
      </c>
      <c r="Q4351" s="168">
        <v>0</v>
      </c>
      <c r="R4351" s="168">
        <f t="shared" si="422"/>
        <v>0</v>
      </c>
      <c r="S4351" s="168">
        <v>0</v>
      </c>
      <c r="T4351" s="169">
        <f t="shared" si="423"/>
        <v>0</v>
      </c>
      <c r="U4351" s="33"/>
      <c r="V4351" s="33"/>
      <c r="W4351" s="33"/>
      <c r="X4351" s="33"/>
      <c r="Y4351" s="33"/>
      <c r="Z4351" s="33"/>
      <c r="AA4351" s="33"/>
      <c r="AB4351" s="33"/>
      <c r="AC4351" s="33"/>
      <c r="AD4351" s="33"/>
      <c r="AE4351" s="33"/>
      <c r="AR4351" s="170" t="s">
        <v>156</v>
      </c>
      <c r="AT4351" s="170" t="s">
        <v>152</v>
      </c>
      <c r="AU4351" s="170" t="s">
        <v>157</v>
      </c>
      <c r="AY4351" s="18" t="s">
        <v>150</v>
      </c>
      <c r="BE4351" s="171">
        <f t="shared" si="424"/>
        <v>0</v>
      </c>
      <c r="BF4351" s="171">
        <f t="shared" si="425"/>
        <v>0</v>
      </c>
      <c r="BG4351" s="171">
        <f t="shared" si="426"/>
        <v>0</v>
      </c>
      <c r="BH4351" s="171">
        <f t="shared" si="427"/>
        <v>0</v>
      </c>
      <c r="BI4351" s="171">
        <f t="shared" si="428"/>
        <v>0</v>
      </c>
      <c r="BJ4351" s="18" t="s">
        <v>157</v>
      </c>
      <c r="BK4351" s="172">
        <f t="shared" si="429"/>
        <v>0</v>
      </c>
      <c r="BL4351" s="18" t="s">
        <v>156</v>
      </c>
      <c r="BM4351" s="170" t="s">
        <v>6182</v>
      </c>
    </row>
    <row r="4352" spans="1:65" s="2" customFormat="1" ht="16.5" customHeight="1">
      <c r="A4352" s="33"/>
      <c r="B4352" s="158"/>
      <c r="C4352" s="159" t="s">
        <v>6183</v>
      </c>
      <c r="D4352" s="159" t="s">
        <v>152</v>
      </c>
      <c r="E4352" s="160" t="s">
        <v>6184</v>
      </c>
      <c r="F4352" s="161" t="s">
        <v>6185</v>
      </c>
      <c r="G4352" s="162" t="s">
        <v>350</v>
      </c>
      <c r="H4352" s="163">
        <v>6</v>
      </c>
      <c r="I4352" s="164"/>
      <c r="J4352" s="163">
        <f t="shared" si="420"/>
        <v>0</v>
      </c>
      <c r="K4352" s="165"/>
      <c r="L4352" s="34"/>
      <c r="M4352" s="166" t="s">
        <v>1</v>
      </c>
      <c r="N4352" s="167" t="s">
        <v>42</v>
      </c>
      <c r="O4352" s="59"/>
      <c r="P4352" s="168">
        <f t="shared" si="421"/>
        <v>0</v>
      </c>
      <c r="Q4352" s="168">
        <v>0</v>
      </c>
      <c r="R4352" s="168">
        <f t="shared" si="422"/>
        <v>0</v>
      </c>
      <c r="S4352" s="168">
        <v>0</v>
      </c>
      <c r="T4352" s="169">
        <f t="shared" si="423"/>
        <v>0</v>
      </c>
      <c r="U4352" s="33"/>
      <c r="V4352" s="33"/>
      <c r="W4352" s="33"/>
      <c r="X4352" s="33"/>
      <c r="Y4352" s="33"/>
      <c r="Z4352" s="33"/>
      <c r="AA4352" s="33"/>
      <c r="AB4352" s="33"/>
      <c r="AC4352" s="33"/>
      <c r="AD4352" s="33"/>
      <c r="AE4352" s="33"/>
      <c r="AR4352" s="170" t="s">
        <v>156</v>
      </c>
      <c r="AT4352" s="170" t="s">
        <v>152</v>
      </c>
      <c r="AU4352" s="170" t="s">
        <v>157</v>
      </c>
      <c r="AY4352" s="18" t="s">
        <v>150</v>
      </c>
      <c r="BE4352" s="171">
        <f t="shared" si="424"/>
        <v>0</v>
      </c>
      <c r="BF4352" s="171">
        <f t="shared" si="425"/>
        <v>0</v>
      </c>
      <c r="BG4352" s="171">
        <f t="shared" si="426"/>
        <v>0</v>
      </c>
      <c r="BH4352" s="171">
        <f t="shared" si="427"/>
        <v>0</v>
      </c>
      <c r="BI4352" s="171">
        <f t="shared" si="428"/>
        <v>0</v>
      </c>
      <c r="BJ4352" s="18" t="s">
        <v>157</v>
      </c>
      <c r="BK4352" s="172">
        <f t="shared" si="429"/>
        <v>0</v>
      </c>
      <c r="BL4352" s="18" t="s">
        <v>156</v>
      </c>
      <c r="BM4352" s="170" t="s">
        <v>6186</v>
      </c>
    </row>
    <row r="4353" spans="1:65" s="2" customFormat="1" ht="16.5" customHeight="1">
      <c r="A4353" s="33"/>
      <c r="B4353" s="158"/>
      <c r="C4353" s="159" t="s">
        <v>6187</v>
      </c>
      <c r="D4353" s="159" t="s">
        <v>152</v>
      </c>
      <c r="E4353" s="160" t="s">
        <v>6188</v>
      </c>
      <c r="F4353" s="161" t="s">
        <v>6189</v>
      </c>
      <c r="G4353" s="162" t="s">
        <v>350</v>
      </c>
      <c r="H4353" s="163">
        <v>20</v>
      </c>
      <c r="I4353" s="164"/>
      <c r="J4353" s="163">
        <f t="shared" si="420"/>
        <v>0</v>
      </c>
      <c r="K4353" s="165"/>
      <c r="L4353" s="34"/>
      <c r="M4353" s="166" t="s">
        <v>1</v>
      </c>
      <c r="N4353" s="167" t="s">
        <v>42</v>
      </c>
      <c r="O4353" s="59"/>
      <c r="P4353" s="168">
        <f t="shared" si="421"/>
        <v>0</v>
      </c>
      <c r="Q4353" s="168">
        <v>0</v>
      </c>
      <c r="R4353" s="168">
        <f t="shared" si="422"/>
        <v>0</v>
      </c>
      <c r="S4353" s="168">
        <v>0</v>
      </c>
      <c r="T4353" s="169">
        <f t="shared" si="423"/>
        <v>0</v>
      </c>
      <c r="U4353" s="33"/>
      <c r="V4353" s="33"/>
      <c r="W4353" s="33"/>
      <c r="X4353" s="33"/>
      <c r="Y4353" s="33"/>
      <c r="Z4353" s="33"/>
      <c r="AA4353" s="33"/>
      <c r="AB4353" s="33"/>
      <c r="AC4353" s="33"/>
      <c r="AD4353" s="33"/>
      <c r="AE4353" s="33"/>
      <c r="AR4353" s="170" t="s">
        <v>156</v>
      </c>
      <c r="AT4353" s="170" t="s">
        <v>152</v>
      </c>
      <c r="AU4353" s="170" t="s">
        <v>157</v>
      </c>
      <c r="AY4353" s="18" t="s">
        <v>150</v>
      </c>
      <c r="BE4353" s="171">
        <f t="shared" si="424"/>
        <v>0</v>
      </c>
      <c r="BF4353" s="171">
        <f t="shared" si="425"/>
        <v>0</v>
      </c>
      <c r="BG4353" s="171">
        <f t="shared" si="426"/>
        <v>0</v>
      </c>
      <c r="BH4353" s="171">
        <f t="shared" si="427"/>
        <v>0</v>
      </c>
      <c r="BI4353" s="171">
        <f t="shared" si="428"/>
        <v>0</v>
      </c>
      <c r="BJ4353" s="18" t="s">
        <v>157</v>
      </c>
      <c r="BK4353" s="172">
        <f t="shared" si="429"/>
        <v>0</v>
      </c>
      <c r="BL4353" s="18" t="s">
        <v>156</v>
      </c>
      <c r="BM4353" s="170" t="s">
        <v>6190</v>
      </c>
    </row>
    <row r="4354" spans="1:65" s="2" customFormat="1" ht="16.5" customHeight="1">
      <c r="A4354" s="33"/>
      <c r="B4354" s="158"/>
      <c r="C4354" s="159" t="s">
        <v>6191</v>
      </c>
      <c r="D4354" s="159" t="s">
        <v>152</v>
      </c>
      <c r="E4354" s="160" t="s">
        <v>6192</v>
      </c>
      <c r="F4354" s="161" t="s">
        <v>5658</v>
      </c>
      <c r="G4354" s="162" t="s">
        <v>1757</v>
      </c>
      <c r="H4354" s="164"/>
      <c r="I4354" s="164"/>
      <c r="J4354" s="163">
        <f t="shared" si="420"/>
        <v>0</v>
      </c>
      <c r="K4354" s="165"/>
      <c r="L4354" s="34"/>
      <c r="M4354" s="166" t="s">
        <v>1</v>
      </c>
      <c r="N4354" s="167" t="s">
        <v>42</v>
      </c>
      <c r="O4354" s="59"/>
      <c r="P4354" s="168">
        <f t="shared" si="421"/>
        <v>0</v>
      </c>
      <c r="Q4354" s="168">
        <v>0</v>
      </c>
      <c r="R4354" s="168">
        <f t="shared" si="422"/>
        <v>0</v>
      </c>
      <c r="S4354" s="168">
        <v>0</v>
      </c>
      <c r="T4354" s="169">
        <f t="shared" si="423"/>
        <v>0</v>
      </c>
      <c r="U4354" s="33"/>
      <c r="V4354" s="33"/>
      <c r="W4354" s="33"/>
      <c r="X4354" s="33"/>
      <c r="Y4354" s="33"/>
      <c r="Z4354" s="33"/>
      <c r="AA4354" s="33"/>
      <c r="AB4354" s="33"/>
      <c r="AC4354" s="33"/>
      <c r="AD4354" s="33"/>
      <c r="AE4354" s="33"/>
      <c r="AR4354" s="170" t="s">
        <v>156</v>
      </c>
      <c r="AT4354" s="170" t="s">
        <v>152</v>
      </c>
      <c r="AU4354" s="170" t="s">
        <v>157</v>
      </c>
      <c r="AY4354" s="18" t="s">
        <v>150</v>
      </c>
      <c r="BE4354" s="171">
        <f t="shared" si="424"/>
        <v>0</v>
      </c>
      <c r="BF4354" s="171">
        <f t="shared" si="425"/>
        <v>0</v>
      </c>
      <c r="BG4354" s="171">
        <f t="shared" si="426"/>
        <v>0</v>
      </c>
      <c r="BH4354" s="171">
        <f t="shared" si="427"/>
        <v>0</v>
      </c>
      <c r="BI4354" s="171">
        <f t="shared" si="428"/>
        <v>0</v>
      </c>
      <c r="BJ4354" s="18" t="s">
        <v>157</v>
      </c>
      <c r="BK4354" s="172">
        <f t="shared" si="429"/>
        <v>0</v>
      </c>
      <c r="BL4354" s="18" t="s">
        <v>156</v>
      </c>
      <c r="BM4354" s="170" t="s">
        <v>6193</v>
      </c>
    </row>
    <row r="4355" spans="1:65" s="2" customFormat="1" ht="16.5" customHeight="1">
      <c r="A4355" s="33"/>
      <c r="B4355" s="158"/>
      <c r="C4355" s="159" t="s">
        <v>6194</v>
      </c>
      <c r="D4355" s="159" t="s">
        <v>152</v>
      </c>
      <c r="E4355" s="160" t="s">
        <v>6195</v>
      </c>
      <c r="F4355" s="161" t="s">
        <v>6196</v>
      </c>
      <c r="G4355" s="162" t="s">
        <v>459</v>
      </c>
      <c r="H4355" s="163">
        <v>50</v>
      </c>
      <c r="I4355" s="164"/>
      <c r="J4355" s="163">
        <f t="shared" si="420"/>
        <v>0</v>
      </c>
      <c r="K4355" s="165"/>
      <c r="L4355" s="34"/>
      <c r="M4355" s="166" t="s">
        <v>1</v>
      </c>
      <c r="N4355" s="167" t="s">
        <v>42</v>
      </c>
      <c r="O4355" s="59"/>
      <c r="P4355" s="168">
        <f t="shared" si="421"/>
        <v>0</v>
      </c>
      <c r="Q4355" s="168">
        <v>0</v>
      </c>
      <c r="R4355" s="168">
        <f t="shared" si="422"/>
        <v>0</v>
      </c>
      <c r="S4355" s="168">
        <v>0</v>
      </c>
      <c r="T4355" s="169">
        <f t="shared" si="423"/>
        <v>0</v>
      </c>
      <c r="U4355" s="33"/>
      <c r="V4355" s="33"/>
      <c r="W4355" s="33"/>
      <c r="X4355" s="33"/>
      <c r="Y4355" s="33"/>
      <c r="Z4355" s="33"/>
      <c r="AA4355" s="33"/>
      <c r="AB4355" s="33"/>
      <c r="AC4355" s="33"/>
      <c r="AD4355" s="33"/>
      <c r="AE4355" s="33"/>
      <c r="AR4355" s="170" t="s">
        <v>156</v>
      </c>
      <c r="AT4355" s="170" t="s">
        <v>152</v>
      </c>
      <c r="AU4355" s="170" t="s">
        <v>157</v>
      </c>
      <c r="AY4355" s="18" t="s">
        <v>150</v>
      </c>
      <c r="BE4355" s="171">
        <f t="shared" si="424"/>
        <v>0</v>
      </c>
      <c r="BF4355" s="171">
        <f t="shared" si="425"/>
        <v>0</v>
      </c>
      <c r="BG4355" s="171">
        <f t="shared" si="426"/>
        <v>0</v>
      </c>
      <c r="BH4355" s="171">
        <f t="shared" si="427"/>
        <v>0</v>
      </c>
      <c r="BI4355" s="171">
        <f t="shared" si="428"/>
        <v>0</v>
      </c>
      <c r="BJ4355" s="18" t="s">
        <v>157</v>
      </c>
      <c r="BK4355" s="172">
        <f t="shared" si="429"/>
        <v>0</v>
      </c>
      <c r="BL4355" s="18" t="s">
        <v>156</v>
      </c>
      <c r="BM4355" s="170" t="s">
        <v>6197</v>
      </c>
    </row>
    <row r="4356" spans="1:65" s="2" customFormat="1" ht="16.5" customHeight="1">
      <c r="A4356" s="33"/>
      <c r="B4356" s="158"/>
      <c r="C4356" s="159" t="s">
        <v>6198</v>
      </c>
      <c r="D4356" s="159" t="s">
        <v>152</v>
      </c>
      <c r="E4356" s="160" t="s">
        <v>6199</v>
      </c>
      <c r="F4356" s="161" t="s">
        <v>4737</v>
      </c>
      <c r="G4356" s="162" t="s">
        <v>4738</v>
      </c>
      <c r="H4356" s="163">
        <v>8</v>
      </c>
      <c r="I4356" s="164"/>
      <c r="J4356" s="163">
        <f t="shared" si="420"/>
        <v>0</v>
      </c>
      <c r="K4356" s="165"/>
      <c r="L4356" s="34"/>
      <c r="M4356" s="166" t="s">
        <v>1</v>
      </c>
      <c r="N4356" s="167" t="s">
        <v>42</v>
      </c>
      <c r="O4356" s="59"/>
      <c r="P4356" s="168">
        <f t="shared" si="421"/>
        <v>0</v>
      </c>
      <c r="Q4356" s="168">
        <v>0</v>
      </c>
      <c r="R4356" s="168">
        <f t="shared" si="422"/>
        <v>0</v>
      </c>
      <c r="S4356" s="168">
        <v>0</v>
      </c>
      <c r="T4356" s="169">
        <f t="shared" si="423"/>
        <v>0</v>
      </c>
      <c r="U4356" s="33"/>
      <c r="V4356" s="33"/>
      <c r="W4356" s="33"/>
      <c r="X4356" s="33"/>
      <c r="Y4356" s="33"/>
      <c r="Z4356" s="33"/>
      <c r="AA4356" s="33"/>
      <c r="AB4356" s="33"/>
      <c r="AC4356" s="33"/>
      <c r="AD4356" s="33"/>
      <c r="AE4356" s="33"/>
      <c r="AR4356" s="170" t="s">
        <v>156</v>
      </c>
      <c r="AT4356" s="170" t="s">
        <v>152</v>
      </c>
      <c r="AU4356" s="170" t="s">
        <v>157</v>
      </c>
      <c r="AY4356" s="18" t="s">
        <v>150</v>
      </c>
      <c r="BE4356" s="171">
        <f t="shared" si="424"/>
        <v>0</v>
      </c>
      <c r="BF4356" s="171">
        <f t="shared" si="425"/>
        <v>0</v>
      </c>
      <c r="BG4356" s="171">
        <f t="shared" si="426"/>
        <v>0</v>
      </c>
      <c r="BH4356" s="171">
        <f t="shared" si="427"/>
        <v>0</v>
      </c>
      <c r="BI4356" s="171">
        <f t="shared" si="428"/>
        <v>0</v>
      </c>
      <c r="BJ4356" s="18" t="s">
        <v>157</v>
      </c>
      <c r="BK4356" s="172">
        <f t="shared" si="429"/>
        <v>0</v>
      </c>
      <c r="BL4356" s="18" t="s">
        <v>156</v>
      </c>
      <c r="BM4356" s="170" t="s">
        <v>6200</v>
      </c>
    </row>
    <row r="4357" spans="1:65" s="12" customFormat="1" ht="22.9" customHeight="1">
      <c r="B4357" s="145"/>
      <c r="D4357" s="146" t="s">
        <v>75</v>
      </c>
      <c r="E4357" s="156" t="s">
        <v>6201</v>
      </c>
      <c r="F4357" s="156" t="s">
        <v>6202</v>
      </c>
      <c r="I4357" s="148"/>
      <c r="J4357" s="157">
        <f>BK4357</f>
        <v>0</v>
      </c>
      <c r="L4357" s="145"/>
      <c r="M4357" s="150"/>
      <c r="N4357" s="151"/>
      <c r="O4357" s="151"/>
      <c r="P4357" s="152">
        <f>SUM(P4358:P4425)</f>
        <v>0</v>
      </c>
      <c r="Q4357" s="151"/>
      <c r="R4357" s="152">
        <f>SUM(R4358:R4425)</f>
        <v>0</v>
      </c>
      <c r="S4357" s="151"/>
      <c r="T4357" s="153">
        <f>SUM(T4358:T4425)</f>
        <v>0</v>
      </c>
      <c r="AR4357" s="146" t="s">
        <v>162</v>
      </c>
      <c r="AT4357" s="154" t="s">
        <v>75</v>
      </c>
      <c r="AU4357" s="154" t="s">
        <v>81</v>
      </c>
      <c r="AY4357" s="146" t="s">
        <v>150</v>
      </c>
      <c r="BK4357" s="155">
        <f>SUM(BK4358:BK4425)</f>
        <v>0</v>
      </c>
    </row>
    <row r="4358" spans="1:65" s="2" customFormat="1" ht="36" customHeight="1">
      <c r="A4358" s="33"/>
      <c r="B4358" s="158"/>
      <c r="C4358" s="159" t="s">
        <v>6203</v>
      </c>
      <c r="D4358" s="159" t="s">
        <v>152</v>
      </c>
      <c r="E4358" s="160" t="s">
        <v>6204</v>
      </c>
      <c r="F4358" s="161" t="s">
        <v>6205</v>
      </c>
      <c r="G4358" s="162" t="s">
        <v>350</v>
      </c>
      <c r="H4358" s="163">
        <v>1</v>
      </c>
      <c r="I4358" s="164"/>
      <c r="J4358" s="163">
        <f t="shared" ref="J4358:J4389" si="430">ROUND(I4358*H4358,3)</f>
        <v>0</v>
      </c>
      <c r="K4358" s="165"/>
      <c r="L4358" s="34"/>
      <c r="M4358" s="166" t="s">
        <v>1</v>
      </c>
      <c r="N4358" s="167" t="s">
        <v>42</v>
      </c>
      <c r="O4358" s="59"/>
      <c r="P4358" s="168">
        <f t="shared" ref="P4358:P4389" si="431">O4358*H4358</f>
        <v>0</v>
      </c>
      <c r="Q4358" s="168">
        <v>0</v>
      </c>
      <c r="R4358" s="168">
        <f t="shared" ref="R4358:R4389" si="432">Q4358*H4358</f>
        <v>0</v>
      </c>
      <c r="S4358" s="168">
        <v>0</v>
      </c>
      <c r="T4358" s="169">
        <f t="shared" ref="T4358:T4389" si="433">S4358*H4358</f>
        <v>0</v>
      </c>
      <c r="U4358" s="33"/>
      <c r="V4358" s="33"/>
      <c r="W4358" s="33"/>
      <c r="X4358" s="33"/>
      <c r="Y4358" s="33"/>
      <c r="Z4358" s="33"/>
      <c r="AA4358" s="33"/>
      <c r="AB4358" s="33"/>
      <c r="AC4358" s="33"/>
      <c r="AD4358" s="33"/>
      <c r="AE4358" s="33"/>
      <c r="AR4358" s="170" t="s">
        <v>156</v>
      </c>
      <c r="AT4358" s="170" t="s">
        <v>152</v>
      </c>
      <c r="AU4358" s="170" t="s">
        <v>157</v>
      </c>
      <c r="AY4358" s="18" t="s">
        <v>150</v>
      </c>
      <c r="BE4358" s="171">
        <f t="shared" ref="BE4358:BE4389" si="434">IF(N4358="základná",J4358,0)</f>
        <v>0</v>
      </c>
      <c r="BF4358" s="171">
        <f t="shared" ref="BF4358:BF4389" si="435">IF(N4358="znížená",J4358,0)</f>
        <v>0</v>
      </c>
      <c r="BG4358" s="171">
        <f t="shared" ref="BG4358:BG4389" si="436">IF(N4358="zákl. prenesená",J4358,0)</f>
        <v>0</v>
      </c>
      <c r="BH4358" s="171">
        <f t="shared" ref="BH4358:BH4389" si="437">IF(N4358="zníž. prenesená",J4358,0)</f>
        <v>0</v>
      </c>
      <c r="BI4358" s="171">
        <f t="shared" ref="BI4358:BI4389" si="438">IF(N4358="nulová",J4358,0)</f>
        <v>0</v>
      </c>
      <c r="BJ4358" s="18" t="s">
        <v>157</v>
      </c>
      <c r="BK4358" s="172">
        <f t="shared" ref="BK4358:BK4389" si="439">ROUND(I4358*H4358,3)</f>
        <v>0</v>
      </c>
      <c r="BL4358" s="18" t="s">
        <v>156</v>
      </c>
      <c r="BM4358" s="170" t="s">
        <v>6206</v>
      </c>
    </row>
    <row r="4359" spans="1:65" s="2" customFormat="1" ht="16.5" customHeight="1">
      <c r="A4359" s="33"/>
      <c r="B4359" s="158"/>
      <c r="C4359" s="159" t="s">
        <v>6207</v>
      </c>
      <c r="D4359" s="159" t="s">
        <v>152</v>
      </c>
      <c r="E4359" s="160" t="s">
        <v>6208</v>
      </c>
      <c r="F4359" s="161" t="s">
        <v>6209</v>
      </c>
      <c r="G4359" s="162" t="s">
        <v>350</v>
      </c>
      <c r="H4359" s="163">
        <v>2</v>
      </c>
      <c r="I4359" s="164"/>
      <c r="J4359" s="163">
        <f t="shared" si="430"/>
        <v>0</v>
      </c>
      <c r="K4359" s="165"/>
      <c r="L4359" s="34"/>
      <c r="M4359" s="166" t="s">
        <v>1</v>
      </c>
      <c r="N4359" s="167" t="s">
        <v>42</v>
      </c>
      <c r="O4359" s="59"/>
      <c r="P4359" s="168">
        <f t="shared" si="431"/>
        <v>0</v>
      </c>
      <c r="Q4359" s="168">
        <v>0</v>
      </c>
      <c r="R4359" s="168">
        <f t="shared" si="432"/>
        <v>0</v>
      </c>
      <c r="S4359" s="168">
        <v>0</v>
      </c>
      <c r="T4359" s="169">
        <f t="shared" si="433"/>
        <v>0</v>
      </c>
      <c r="U4359" s="33"/>
      <c r="V4359" s="33"/>
      <c r="W4359" s="33"/>
      <c r="X4359" s="33"/>
      <c r="Y4359" s="33"/>
      <c r="Z4359" s="33"/>
      <c r="AA4359" s="33"/>
      <c r="AB4359" s="33"/>
      <c r="AC4359" s="33"/>
      <c r="AD4359" s="33"/>
      <c r="AE4359" s="33"/>
      <c r="AR4359" s="170" t="s">
        <v>156</v>
      </c>
      <c r="AT4359" s="170" t="s">
        <v>152</v>
      </c>
      <c r="AU4359" s="170" t="s">
        <v>157</v>
      </c>
      <c r="AY4359" s="18" t="s">
        <v>150</v>
      </c>
      <c r="BE4359" s="171">
        <f t="shared" si="434"/>
        <v>0</v>
      </c>
      <c r="BF4359" s="171">
        <f t="shared" si="435"/>
        <v>0</v>
      </c>
      <c r="BG4359" s="171">
        <f t="shared" si="436"/>
        <v>0</v>
      </c>
      <c r="BH4359" s="171">
        <f t="shared" si="437"/>
        <v>0</v>
      </c>
      <c r="BI4359" s="171">
        <f t="shared" si="438"/>
        <v>0</v>
      </c>
      <c r="BJ4359" s="18" t="s">
        <v>157</v>
      </c>
      <c r="BK4359" s="172">
        <f t="shared" si="439"/>
        <v>0</v>
      </c>
      <c r="BL4359" s="18" t="s">
        <v>156</v>
      </c>
      <c r="BM4359" s="170" t="s">
        <v>6210</v>
      </c>
    </row>
    <row r="4360" spans="1:65" s="2" customFormat="1" ht="24" customHeight="1">
      <c r="A4360" s="33"/>
      <c r="B4360" s="158"/>
      <c r="C4360" s="159" t="s">
        <v>6211</v>
      </c>
      <c r="D4360" s="159" t="s">
        <v>152</v>
      </c>
      <c r="E4360" s="160" t="s">
        <v>6212</v>
      </c>
      <c r="F4360" s="161" t="s">
        <v>6213</v>
      </c>
      <c r="G4360" s="162" t="s">
        <v>350</v>
      </c>
      <c r="H4360" s="163">
        <v>5</v>
      </c>
      <c r="I4360" s="164"/>
      <c r="J4360" s="163">
        <f t="shared" si="430"/>
        <v>0</v>
      </c>
      <c r="K4360" s="165"/>
      <c r="L4360" s="34"/>
      <c r="M4360" s="166" t="s">
        <v>1</v>
      </c>
      <c r="N4360" s="167" t="s">
        <v>42</v>
      </c>
      <c r="O4360" s="59"/>
      <c r="P4360" s="168">
        <f t="shared" si="431"/>
        <v>0</v>
      </c>
      <c r="Q4360" s="168">
        <v>0</v>
      </c>
      <c r="R4360" s="168">
        <f t="shared" si="432"/>
        <v>0</v>
      </c>
      <c r="S4360" s="168">
        <v>0</v>
      </c>
      <c r="T4360" s="169">
        <f t="shared" si="433"/>
        <v>0</v>
      </c>
      <c r="U4360" s="33"/>
      <c r="V4360" s="33"/>
      <c r="W4360" s="33"/>
      <c r="X4360" s="33"/>
      <c r="Y4360" s="33"/>
      <c r="Z4360" s="33"/>
      <c r="AA4360" s="33"/>
      <c r="AB4360" s="33"/>
      <c r="AC4360" s="33"/>
      <c r="AD4360" s="33"/>
      <c r="AE4360" s="33"/>
      <c r="AR4360" s="170" t="s">
        <v>156</v>
      </c>
      <c r="AT4360" s="170" t="s">
        <v>152</v>
      </c>
      <c r="AU4360" s="170" t="s">
        <v>157</v>
      </c>
      <c r="AY4360" s="18" t="s">
        <v>150</v>
      </c>
      <c r="BE4360" s="171">
        <f t="shared" si="434"/>
        <v>0</v>
      </c>
      <c r="BF4360" s="171">
        <f t="shared" si="435"/>
        <v>0</v>
      </c>
      <c r="BG4360" s="171">
        <f t="shared" si="436"/>
        <v>0</v>
      </c>
      <c r="BH4360" s="171">
        <f t="shared" si="437"/>
        <v>0</v>
      </c>
      <c r="BI4360" s="171">
        <f t="shared" si="438"/>
        <v>0</v>
      </c>
      <c r="BJ4360" s="18" t="s">
        <v>157</v>
      </c>
      <c r="BK4360" s="172">
        <f t="shared" si="439"/>
        <v>0</v>
      </c>
      <c r="BL4360" s="18" t="s">
        <v>156</v>
      </c>
      <c r="BM4360" s="170" t="s">
        <v>6214</v>
      </c>
    </row>
    <row r="4361" spans="1:65" s="2" customFormat="1" ht="24" customHeight="1">
      <c r="A4361" s="33"/>
      <c r="B4361" s="158"/>
      <c r="C4361" s="159" t="s">
        <v>6215</v>
      </c>
      <c r="D4361" s="159" t="s">
        <v>152</v>
      </c>
      <c r="E4361" s="160" t="s">
        <v>6216</v>
      </c>
      <c r="F4361" s="161" t="s">
        <v>6217</v>
      </c>
      <c r="G4361" s="162" t="s">
        <v>350</v>
      </c>
      <c r="H4361" s="163">
        <v>4</v>
      </c>
      <c r="I4361" s="164"/>
      <c r="J4361" s="163">
        <f t="shared" si="430"/>
        <v>0</v>
      </c>
      <c r="K4361" s="165"/>
      <c r="L4361" s="34"/>
      <c r="M4361" s="166" t="s">
        <v>1</v>
      </c>
      <c r="N4361" s="167" t="s">
        <v>42</v>
      </c>
      <c r="O4361" s="59"/>
      <c r="P4361" s="168">
        <f t="shared" si="431"/>
        <v>0</v>
      </c>
      <c r="Q4361" s="168">
        <v>0</v>
      </c>
      <c r="R4361" s="168">
        <f t="shared" si="432"/>
        <v>0</v>
      </c>
      <c r="S4361" s="168">
        <v>0</v>
      </c>
      <c r="T4361" s="169">
        <f t="shared" si="433"/>
        <v>0</v>
      </c>
      <c r="U4361" s="33"/>
      <c r="V4361" s="33"/>
      <c r="W4361" s="33"/>
      <c r="X4361" s="33"/>
      <c r="Y4361" s="33"/>
      <c r="Z4361" s="33"/>
      <c r="AA4361" s="33"/>
      <c r="AB4361" s="33"/>
      <c r="AC4361" s="33"/>
      <c r="AD4361" s="33"/>
      <c r="AE4361" s="33"/>
      <c r="AR4361" s="170" t="s">
        <v>156</v>
      </c>
      <c r="AT4361" s="170" t="s">
        <v>152</v>
      </c>
      <c r="AU4361" s="170" t="s">
        <v>157</v>
      </c>
      <c r="AY4361" s="18" t="s">
        <v>150</v>
      </c>
      <c r="BE4361" s="171">
        <f t="shared" si="434"/>
        <v>0</v>
      </c>
      <c r="BF4361" s="171">
        <f t="shared" si="435"/>
        <v>0</v>
      </c>
      <c r="BG4361" s="171">
        <f t="shared" si="436"/>
        <v>0</v>
      </c>
      <c r="BH4361" s="171">
        <f t="shared" si="437"/>
        <v>0</v>
      </c>
      <c r="BI4361" s="171">
        <f t="shared" si="438"/>
        <v>0</v>
      </c>
      <c r="BJ4361" s="18" t="s">
        <v>157</v>
      </c>
      <c r="BK4361" s="172">
        <f t="shared" si="439"/>
        <v>0</v>
      </c>
      <c r="BL4361" s="18" t="s">
        <v>156</v>
      </c>
      <c r="BM4361" s="170" t="s">
        <v>6218</v>
      </c>
    </row>
    <row r="4362" spans="1:65" s="2" customFormat="1" ht="24" customHeight="1">
      <c r="A4362" s="33"/>
      <c r="B4362" s="158"/>
      <c r="C4362" s="159" t="s">
        <v>6219</v>
      </c>
      <c r="D4362" s="159" t="s">
        <v>152</v>
      </c>
      <c r="E4362" s="160" t="s">
        <v>6220</v>
      </c>
      <c r="F4362" s="161" t="s">
        <v>6221</v>
      </c>
      <c r="G4362" s="162" t="s">
        <v>350</v>
      </c>
      <c r="H4362" s="163">
        <v>1</v>
      </c>
      <c r="I4362" s="164"/>
      <c r="J4362" s="163">
        <f t="shared" si="430"/>
        <v>0</v>
      </c>
      <c r="K4362" s="165"/>
      <c r="L4362" s="34"/>
      <c r="M4362" s="166" t="s">
        <v>1</v>
      </c>
      <c r="N4362" s="167" t="s">
        <v>42</v>
      </c>
      <c r="O4362" s="59"/>
      <c r="P4362" s="168">
        <f t="shared" si="431"/>
        <v>0</v>
      </c>
      <c r="Q4362" s="168">
        <v>0</v>
      </c>
      <c r="R4362" s="168">
        <f t="shared" si="432"/>
        <v>0</v>
      </c>
      <c r="S4362" s="168">
        <v>0</v>
      </c>
      <c r="T4362" s="169">
        <f t="shared" si="433"/>
        <v>0</v>
      </c>
      <c r="U4362" s="33"/>
      <c r="V4362" s="33"/>
      <c r="W4362" s="33"/>
      <c r="X4362" s="33"/>
      <c r="Y4362" s="33"/>
      <c r="Z4362" s="33"/>
      <c r="AA4362" s="33"/>
      <c r="AB4362" s="33"/>
      <c r="AC4362" s="33"/>
      <c r="AD4362" s="33"/>
      <c r="AE4362" s="33"/>
      <c r="AR4362" s="170" t="s">
        <v>156</v>
      </c>
      <c r="AT4362" s="170" t="s">
        <v>152</v>
      </c>
      <c r="AU4362" s="170" t="s">
        <v>157</v>
      </c>
      <c r="AY4362" s="18" t="s">
        <v>150</v>
      </c>
      <c r="BE4362" s="171">
        <f t="shared" si="434"/>
        <v>0</v>
      </c>
      <c r="BF4362" s="171">
        <f t="shared" si="435"/>
        <v>0</v>
      </c>
      <c r="BG4362" s="171">
        <f t="shared" si="436"/>
        <v>0</v>
      </c>
      <c r="BH4362" s="171">
        <f t="shared" si="437"/>
        <v>0</v>
      </c>
      <c r="BI4362" s="171">
        <f t="shared" si="438"/>
        <v>0</v>
      </c>
      <c r="BJ4362" s="18" t="s">
        <v>157</v>
      </c>
      <c r="BK4362" s="172">
        <f t="shared" si="439"/>
        <v>0</v>
      </c>
      <c r="BL4362" s="18" t="s">
        <v>156</v>
      </c>
      <c r="BM4362" s="170" t="s">
        <v>6222</v>
      </c>
    </row>
    <row r="4363" spans="1:65" s="2" customFormat="1" ht="16.5" customHeight="1">
      <c r="A4363" s="33"/>
      <c r="B4363" s="158"/>
      <c r="C4363" s="159" t="s">
        <v>6223</v>
      </c>
      <c r="D4363" s="159" t="s">
        <v>152</v>
      </c>
      <c r="E4363" s="160" t="s">
        <v>6224</v>
      </c>
      <c r="F4363" s="161" t="s">
        <v>6225</v>
      </c>
      <c r="G4363" s="162" t="s">
        <v>350</v>
      </c>
      <c r="H4363" s="163">
        <v>1</v>
      </c>
      <c r="I4363" s="164"/>
      <c r="J4363" s="163">
        <f t="shared" si="430"/>
        <v>0</v>
      </c>
      <c r="K4363" s="165"/>
      <c r="L4363" s="34"/>
      <c r="M4363" s="166" t="s">
        <v>1</v>
      </c>
      <c r="N4363" s="167" t="s">
        <v>42</v>
      </c>
      <c r="O4363" s="59"/>
      <c r="P4363" s="168">
        <f t="shared" si="431"/>
        <v>0</v>
      </c>
      <c r="Q4363" s="168">
        <v>0</v>
      </c>
      <c r="R4363" s="168">
        <f t="shared" si="432"/>
        <v>0</v>
      </c>
      <c r="S4363" s="168">
        <v>0</v>
      </c>
      <c r="T4363" s="169">
        <f t="shared" si="433"/>
        <v>0</v>
      </c>
      <c r="U4363" s="33"/>
      <c r="V4363" s="33"/>
      <c r="W4363" s="33"/>
      <c r="X4363" s="33"/>
      <c r="Y4363" s="33"/>
      <c r="Z4363" s="33"/>
      <c r="AA4363" s="33"/>
      <c r="AB4363" s="33"/>
      <c r="AC4363" s="33"/>
      <c r="AD4363" s="33"/>
      <c r="AE4363" s="33"/>
      <c r="AR4363" s="170" t="s">
        <v>156</v>
      </c>
      <c r="AT4363" s="170" t="s">
        <v>152</v>
      </c>
      <c r="AU4363" s="170" t="s">
        <v>157</v>
      </c>
      <c r="AY4363" s="18" t="s">
        <v>150</v>
      </c>
      <c r="BE4363" s="171">
        <f t="shared" si="434"/>
        <v>0</v>
      </c>
      <c r="BF4363" s="171">
        <f t="shared" si="435"/>
        <v>0</v>
      </c>
      <c r="BG4363" s="171">
        <f t="shared" si="436"/>
        <v>0</v>
      </c>
      <c r="BH4363" s="171">
        <f t="shared" si="437"/>
        <v>0</v>
      </c>
      <c r="BI4363" s="171">
        <f t="shared" si="438"/>
        <v>0</v>
      </c>
      <c r="BJ4363" s="18" t="s">
        <v>157</v>
      </c>
      <c r="BK4363" s="172">
        <f t="shared" si="439"/>
        <v>0</v>
      </c>
      <c r="BL4363" s="18" t="s">
        <v>156</v>
      </c>
      <c r="BM4363" s="170" t="s">
        <v>6226</v>
      </c>
    </row>
    <row r="4364" spans="1:65" s="2" customFormat="1" ht="24" customHeight="1">
      <c r="A4364" s="33"/>
      <c r="B4364" s="158"/>
      <c r="C4364" s="159" t="s">
        <v>6227</v>
      </c>
      <c r="D4364" s="159" t="s">
        <v>152</v>
      </c>
      <c r="E4364" s="160" t="s">
        <v>6228</v>
      </c>
      <c r="F4364" s="161" t="s">
        <v>6229</v>
      </c>
      <c r="G4364" s="162" t="s">
        <v>350</v>
      </c>
      <c r="H4364" s="163">
        <v>1</v>
      </c>
      <c r="I4364" s="164"/>
      <c r="J4364" s="163">
        <f t="shared" si="430"/>
        <v>0</v>
      </c>
      <c r="K4364" s="165"/>
      <c r="L4364" s="34"/>
      <c r="M4364" s="166" t="s">
        <v>1</v>
      </c>
      <c r="N4364" s="167" t="s">
        <v>42</v>
      </c>
      <c r="O4364" s="59"/>
      <c r="P4364" s="168">
        <f t="shared" si="431"/>
        <v>0</v>
      </c>
      <c r="Q4364" s="168">
        <v>0</v>
      </c>
      <c r="R4364" s="168">
        <f t="shared" si="432"/>
        <v>0</v>
      </c>
      <c r="S4364" s="168">
        <v>0</v>
      </c>
      <c r="T4364" s="169">
        <f t="shared" si="433"/>
        <v>0</v>
      </c>
      <c r="U4364" s="33"/>
      <c r="V4364" s="33"/>
      <c r="W4364" s="33"/>
      <c r="X4364" s="33"/>
      <c r="Y4364" s="33"/>
      <c r="Z4364" s="33"/>
      <c r="AA4364" s="33"/>
      <c r="AB4364" s="33"/>
      <c r="AC4364" s="33"/>
      <c r="AD4364" s="33"/>
      <c r="AE4364" s="33"/>
      <c r="AR4364" s="170" t="s">
        <v>156</v>
      </c>
      <c r="AT4364" s="170" t="s">
        <v>152</v>
      </c>
      <c r="AU4364" s="170" t="s">
        <v>157</v>
      </c>
      <c r="AY4364" s="18" t="s">
        <v>150</v>
      </c>
      <c r="BE4364" s="171">
        <f t="shared" si="434"/>
        <v>0</v>
      </c>
      <c r="BF4364" s="171">
        <f t="shared" si="435"/>
        <v>0</v>
      </c>
      <c r="BG4364" s="171">
        <f t="shared" si="436"/>
        <v>0</v>
      </c>
      <c r="BH4364" s="171">
        <f t="shared" si="437"/>
        <v>0</v>
      </c>
      <c r="BI4364" s="171">
        <f t="shared" si="438"/>
        <v>0</v>
      </c>
      <c r="BJ4364" s="18" t="s">
        <v>157</v>
      </c>
      <c r="BK4364" s="172">
        <f t="shared" si="439"/>
        <v>0</v>
      </c>
      <c r="BL4364" s="18" t="s">
        <v>156</v>
      </c>
      <c r="BM4364" s="170" t="s">
        <v>6230</v>
      </c>
    </row>
    <row r="4365" spans="1:65" s="2" customFormat="1" ht="16.5" customHeight="1">
      <c r="A4365" s="33"/>
      <c r="B4365" s="158"/>
      <c r="C4365" s="159" t="s">
        <v>6231</v>
      </c>
      <c r="D4365" s="159" t="s">
        <v>152</v>
      </c>
      <c r="E4365" s="160" t="s">
        <v>6232</v>
      </c>
      <c r="F4365" s="161" t="s">
        <v>6233</v>
      </c>
      <c r="G4365" s="162" t="s">
        <v>350</v>
      </c>
      <c r="H4365" s="163">
        <v>1</v>
      </c>
      <c r="I4365" s="164"/>
      <c r="J4365" s="163">
        <f t="shared" si="430"/>
        <v>0</v>
      </c>
      <c r="K4365" s="165"/>
      <c r="L4365" s="34"/>
      <c r="M4365" s="166" t="s">
        <v>1</v>
      </c>
      <c r="N4365" s="167" t="s">
        <v>42</v>
      </c>
      <c r="O4365" s="59"/>
      <c r="P4365" s="168">
        <f t="shared" si="431"/>
        <v>0</v>
      </c>
      <c r="Q4365" s="168">
        <v>0</v>
      </c>
      <c r="R4365" s="168">
        <f t="shared" si="432"/>
        <v>0</v>
      </c>
      <c r="S4365" s="168">
        <v>0</v>
      </c>
      <c r="T4365" s="169">
        <f t="shared" si="433"/>
        <v>0</v>
      </c>
      <c r="U4365" s="33"/>
      <c r="V4365" s="33"/>
      <c r="W4365" s="33"/>
      <c r="X4365" s="33"/>
      <c r="Y4365" s="33"/>
      <c r="Z4365" s="33"/>
      <c r="AA4365" s="33"/>
      <c r="AB4365" s="33"/>
      <c r="AC4365" s="33"/>
      <c r="AD4365" s="33"/>
      <c r="AE4365" s="33"/>
      <c r="AR4365" s="170" t="s">
        <v>156</v>
      </c>
      <c r="AT4365" s="170" t="s">
        <v>152</v>
      </c>
      <c r="AU4365" s="170" t="s">
        <v>157</v>
      </c>
      <c r="AY4365" s="18" t="s">
        <v>150</v>
      </c>
      <c r="BE4365" s="171">
        <f t="shared" si="434"/>
        <v>0</v>
      </c>
      <c r="BF4365" s="171">
        <f t="shared" si="435"/>
        <v>0</v>
      </c>
      <c r="BG4365" s="171">
        <f t="shared" si="436"/>
        <v>0</v>
      </c>
      <c r="BH4365" s="171">
        <f t="shared" si="437"/>
        <v>0</v>
      </c>
      <c r="BI4365" s="171">
        <f t="shared" si="438"/>
        <v>0</v>
      </c>
      <c r="BJ4365" s="18" t="s">
        <v>157</v>
      </c>
      <c r="BK4365" s="172">
        <f t="shared" si="439"/>
        <v>0</v>
      </c>
      <c r="BL4365" s="18" t="s">
        <v>156</v>
      </c>
      <c r="BM4365" s="170" t="s">
        <v>6234</v>
      </c>
    </row>
    <row r="4366" spans="1:65" s="2" customFormat="1" ht="24" customHeight="1">
      <c r="A4366" s="33"/>
      <c r="B4366" s="158"/>
      <c r="C4366" s="159" t="s">
        <v>6235</v>
      </c>
      <c r="D4366" s="159" t="s">
        <v>152</v>
      </c>
      <c r="E4366" s="160" t="s">
        <v>6236</v>
      </c>
      <c r="F4366" s="161" t="s">
        <v>6237</v>
      </c>
      <c r="G4366" s="162" t="s">
        <v>350</v>
      </c>
      <c r="H4366" s="163">
        <v>1</v>
      </c>
      <c r="I4366" s="164"/>
      <c r="J4366" s="163">
        <f t="shared" si="430"/>
        <v>0</v>
      </c>
      <c r="K4366" s="165"/>
      <c r="L4366" s="34"/>
      <c r="M4366" s="166" t="s">
        <v>1</v>
      </c>
      <c r="N4366" s="167" t="s">
        <v>42</v>
      </c>
      <c r="O4366" s="59"/>
      <c r="P4366" s="168">
        <f t="shared" si="431"/>
        <v>0</v>
      </c>
      <c r="Q4366" s="168">
        <v>0</v>
      </c>
      <c r="R4366" s="168">
        <f t="shared" si="432"/>
        <v>0</v>
      </c>
      <c r="S4366" s="168">
        <v>0</v>
      </c>
      <c r="T4366" s="169">
        <f t="shared" si="433"/>
        <v>0</v>
      </c>
      <c r="U4366" s="33"/>
      <c r="V4366" s="33"/>
      <c r="W4366" s="33"/>
      <c r="X4366" s="33"/>
      <c r="Y4366" s="33"/>
      <c r="Z4366" s="33"/>
      <c r="AA4366" s="33"/>
      <c r="AB4366" s="33"/>
      <c r="AC4366" s="33"/>
      <c r="AD4366" s="33"/>
      <c r="AE4366" s="33"/>
      <c r="AR4366" s="170" t="s">
        <v>156</v>
      </c>
      <c r="AT4366" s="170" t="s">
        <v>152</v>
      </c>
      <c r="AU4366" s="170" t="s">
        <v>157</v>
      </c>
      <c r="AY4366" s="18" t="s">
        <v>150</v>
      </c>
      <c r="BE4366" s="171">
        <f t="shared" si="434"/>
        <v>0</v>
      </c>
      <c r="BF4366" s="171">
        <f t="shared" si="435"/>
        <v>0</v>
      </c>
      <c r="BG4366" s="171">
        <f t="shared" si="436"/>
        <v>0</v>
      </c>
      <c r="BH4366" s="171">
        <f t="shared" si="437"/>
        <v>0</v>
      </c>
      <c r="BI4366" s="171">
        <f t="shared" si="438"/>
        <v>0</v>
      </c>
      <c r="BJ4366" s="18" t="s">
        <v>157</v>
      </c>
      <c r="BK4366" s="172">
        <f t="shared" si="439"/>
        <v>0</v>
      </c>
      <c r="BL4366" s="18" t="s">
        <v>156</v>
      </c>
      <c r="BM4366" s="170" t="s">
        <v>6238</v>
      </c>
    </row>
    <row r="4367" spans="1:65" s="2" customFormat="1" ht="16.5" customHeight="1">
      <c r="A4367" s="33"/>
      <c r="B4367" s="158"/>
      <c r="C4367" s="159" t="s">
        <v>6239</v>
      </c>
      <c r="D4367" s="159" t="s">
        <v>152</v>
      </c>
      <c r="E4367" s="160" t="s">
        <v>6208</v>
      </c>
      <c r="F4367" s="161" t="s">
        <v>6209</v>
      </c>
      <c r="G4367" s="162" t="s">
        <v>350</v>
      </c>
      <c r="H4367" s="163">
        <v>2</v>
      </c>
      <c r="I4367" s="164"/>
      <c r="J4367" s="163">
        <f t="shared" si="430"/>
        <v>0</v>
      </c>
      <c r="K4367" s="165"/>
      <c r="L4367" s="34"/>
      <c r="M4367" s="166" t="s">
        <v>1</v>
      </c>
      <c r="N4367" s="167" t="s">
        <v>42</v>
      </c>
      <c r="O4367" s="59"/>
      <c r="P4367" s="168">
        <f t="shared" si="431"/>
        <v>0</v>
      </c>
      <c r="Q4367" s="168">
        <v>0</v>
      </c>
      <c r="R4367" s="168">
        <f t="shared" si="432"/>
        <v>0</v>
      </c>
      <c r="S4367" s="168">
        <v>0</v>
      </c>
      <c r="T4367" s="169">
        <f t="shared" si="433"/>
        <v>0</v>
      </c>
      <c r="U4367" s="33"/>
      <c r="V4367" s="33"/>
      <c r="W4367" s="33"/>
      <c r="X4367" s="33"/>
      <c r="Y4367" s="33"/>
      <c r="Z4367" s="33"/>
      <c r="AA4367" s="33"/>
      <c r="AB4367" s="33"/>
      <c r="AC4367" s="33"/>
      <c r="AD4367" s="33"/>
      <c r="AE4367" s="33"/>
      <c r="AR4367" s="170" t="s">
        <v>156</v>
      </c>
      <c r="AT4367" s="170" t="s">
        <v>152</v>
      </c>
      <c r="AU4367" s="170" t="s">
        <v>157</v>
      </c>
      <c r="AY4367" s="18" t="s">
        <v>150</v>
      </c>
      <c r="BE4367" s="171">
        <f t="shared" si="434"/>
        <v>0</v>
      </c>
      <c r="BF4367" s="171">
        <f t="shared" si="435"/>
        <v>0</v>
      </c>
      <c r="BG4367" s="171">
        <f t="shared" si="436"/>
        <v>0</v>
      </c>
      <c r="BH4367" s="171">
        <f t="shared" si="437"/>
        <v>0</v>
      </c>
      <c r="BI4367" s="171">
        <f t="shared" si="438"/>
        <v>0</v>
      </c>
      <c r="BJ4367" s="18" t="s">
        <v>157</v>
      </c>
      <c r="BK4367" s="172">
        <f t="shared" si="439"/>
        <v>0</v>
      </c>
      <c r="BL4367" s="18" t="s">
        <v>156</v>
      </c>
      <c r="BM4367" s="170" t="s">
        <v>6240</v>
      </c>
    </row>
    <row r="4368" spans="1:65" s="2" customFormat="1" ht="24" customHeight="1">
      <c r="A4368" s="33"/>
      <c r="B4368" s="158"/>
      <c r="C4368" s="159" t="s">
        <v>6241</v>
      </c>
      <c r="D4368" s="159" t="s">
        <v>152</v>
      </c>
      <c r="E4368" s="160" t="s">
        <v>6212</v>
      </c>
      <c r="F4368" s="161" t="s">
        <v>6213</v>
      </c>
      <c r="G4368" s="162" t="s">
        <v>350</v>
      </c>
      <c r="H4368" s="163">
        <v>5</v>
      </c>
      <c r="I4368" s="164"/>
      <c r="J4368" s="163">
        <f t="shared" si="430"/>
        <v>0</v>
      </c>
      <c r="K4368" s="165"/>
      <c r="L4368" s="34"/>
      <c r="M4368" s="166" t="s">
        <v>1</v>
      </c>
      <c r="N4368" s="167" t="s">
        <v>42</v>
      </c>
      <c r="O4368" s="59"/>
      <c r="P4368" s="168">
        <f t="shared" si="431"/>
        <v>0</v>
      </c>
      <c r="Q4368" s="168">
        <v>0</v>
      </c>
      <c r="R4368" s="168">
        <f t="shared" si="432"/>
        <v>0</v>
      </c>
      <c r="S4368" s="168">
        <v>0</v>
      </c>
      <c r="T4368" s="169">
        <f t="shared" si="433"/>
        <v>0</v>
      </c>
      <c r="U4368" s="33"/>
      <c r="V4368" s="33"/>
      <c r="W4368" s="33"/>
      <c r="X4368" s="33"/>
      <c r="Y4368" s="33"/>
      <c r="Z4368" s="33"/>
      <c r="AA4368" s="33"/>
      <c r="AB4368" s="33"/>
      <c r="AC4368" s="33"/>
      <c r="AD4368" s="33"/>
      <c r="AE4368" s="33"/>
      <c r="AR4368" s="170" t="s">
        <v>156</v>
      </c>
      <c r="AT4368" s="170" t="s">
        <v>152</v>
      </c>
      <c r="AU4368" s="170" t="s">
        <v>157</v>
      </c>
      <c r="AY4368" s="18" t="s">
        <v>150</v>
      </c>
      <c r="BE4368" s="171">
        <f t="shared" si="434"/>
        <v>0</v>
      </c>
      <c r="BF4368" s="171">
        <f t="shared" si="435"/>
        <v>0</v>
      </c>
      <c r="BG4368" s="171">
        <f t="shared" si="436"/>
        <v>0</v>
      </c>
      <c r="BH4368" s="171">
        <f t="shared" si="437"/>
        <v>0</v>
      </c>
      <c r="BI4368" s="171">
        <f t="shared" si="438"/>
        <v>0</v>
      </c>
      <c r="BJ4368" s="18" t="s">
        <v>157</v>
      </c>
      <c r="BK4368" s="172">
        <f t="shared" si="439"/>
        <v>0</v>
      </c>
      <c r="BL4368" s="18" t="s">
        <v>156</v>
      </c>
      <c r="BM4368" s="170" t="s">
        <v>6242</v>
      </c>
    </row>
    <row r="4369" spans="1:65" s="2" customFormat="1" ht="16.5" customHeight="1">
      <c r="A4369" s="33"/>
      <c r="B4369" s="158"/>
      <c r="C4369" s="159" t="s">
        <v>6243</v>
      </c>
      <c r="D4369" s="159" t="s">
        <v>152</v>
      </c>
      <c r="E4369" s="160" t="s">
        <v>6244</v>
      </c>
      <c r="F4369" s="161" t="s">
        <v>6245</v>
      </c>
      <c r="G4369" s="162" t="s">
        <v>350</v>
      </c>
      <c r="H4369" s="163">
        <v>1</v>
      </c>
      <c r="I4369" s="164"/>
      <c r="J4369" s="163">
        <f t="shared" si="430"/>
        <v>0</v>
      </c>
      <c r="K4369" s="165"/>
      <c r="L4369" s="34"/>
      <c r="M4369" s="166" t="s">
        <v>1</v>
      </c>
      <c r="N4369" s="167" t="s">
        <v>42</v>
      </c>
      <c r="O4369" s="59"/>
      <c r="P4369" s="168">
        <f t="shared" si="431"/>
        <v>0</v>
      </c>
      <c r="Q4369" s="168">
        <v>0</v>
      </c>
      <c r="R4369" s="168">
        <f t="shared" si="432"/>
        <v>0</v>
      </c>
      <c r="S4369" s="168">
        <v>0</v>
      </c>
      <c r="T4369" s="169">
        <f t="shared" si="433"/>
        <v>0</v>
      </c>
      <c r="U4369" s="33"/>
      <c r="V4369" s="33"/>
      <c r="W4369" s="33"/>
      <c r="X4369" s="33"/>
      <c r="Y4369" s="33"/>
      <c r="Z4369" s="33"/>
      <c r="AA4369" s="33"/>
      <c r="AB4369" s="33"/>
      <c r="AC4369" s="33"/>
      <c r="AD4369" s="33"/>
      <c r="AE4369" s="33"/>
      <c r="AR4369" s="170" t="s">
        <v>156</v>
      </c>
      <c r="AT4369" s="170" t="s">
        <v>152</v>
      </c>
      <c r="AU4369" s="170" t="s">
        <v>157</v>
      </c>
      <c r="AY4369" s="18" t="s">
        <v>150</v>
      </c>
      <c r="BE4369" s="171">
        <f t="shared" si="434"/>
        <v>0</v>
      </c>
      <c r="BF4369" s="171">
        <f t="shared" si="435"/>
        <v>0</v>
      </c>
      <c r="BG4369" s="171">
        <f t="shared" si="436"/>
        <v>0</v>
      </c>
      <c r="BH4369" s="171">
        <f t="shared" si="437"/>
        <v>0</v>
      </c>
      <c r="BI4369" s="171">
        <f t="shared" si="438"/>
        <v>0</v>
      </c>
      <c r="BJ4369" s="18" t="s">
        <v>157</v>
      </c>
      <c r="BK4369" s="172">
        <f t="shared" si="439"/>
        <v>0</v>
      </c>
      <c r="BL4369" s="18" t="s">
        <v>156</v>
      </c>
      <c r="BM4369" s="170" t="s">
        <v>6246</v>
      </c>
    </row>
    <row r="4370" spans="1:65" s="2" customFormat="1" ht="36" customHeight="1">
      <c r="A4370" s="33"/>
      <c r="B4370" s="158"/>
      <c r="C4370" s="159" t="s">
        <v>6247</v>
      </c>
      <c r="D4370" s="159" t="s">
        <v>152</v>
      </c>
      <c r="E4370" s="160" t="s">
        <v>6204</v>
      </c>
      <c r="F4370" s="161" t="s">
        <v>6205</v>
      </c>
      <c r="G4370" s="162" t="s">
        <v>350</v>
      </c>
      <c r="H4370" s="163">
        <v>1</v>
      </c>
      <c r="I4370" s="164"/>
      <c r="J4370" s="163">
        <f t="shared" si="430"/>
        <v>0</v>
      </c>
      <c r="K4370" s="165"/>
      <c r="L4370" s="34"/>
      <c r="M4370" s="166" t="s">
        <v>1</v>
      </c>
      <c r="N4370" s="167" t="s">
        <v>42</v>
      </c>
      <c r="O4370" s="59"/>
      <c r="P4370" s="168">
        <f t="shared" si="431"/>
        <v>0</v>
      </c>
      <c r="Q4370" s="168">
        <v>0</v>
      </c>
      <c r="R4370" s="168">
        <f t="shared" si="432"/>
        <v>0</v>
      </c>
      <c r="S4370" s="168">
        <v>0</v>
      </c>
      <c r="T4370" s="169">
        <f t="shared" si="433"/>
        <v>0</v>
      </c>
      <c r="U4370" s="33"/>
      <c r="V4370" s="33"/>
      <c r="W4370" s="33"/>
      <c r="X4370" s="33"/>
      <c r="Y4370" s="33"/>
      <c r="Z4370" s="33"/>
      <c r="AA4370" s="33"/>
      <c r="AB4370" s="33"/>
      <c r="AC4370" s="33"/>
      <c r="AD4370" s="33"/>
      <c r="AE4370" s="33"/>
      <c r="AR4370" s="170" t="s">
        <v>156</v>
      </c>
      <c r="AT4370" s="170" t="s">
        <v>152</v>
      </c>
      <c r="AU4370" s="170" t="s">
        <v>157</v>
      </c>
      <c r="AY4370" s="18" t="s">
        <v>150</v>
      </c>
      <c r="BE4370" s="171">
        <f t="shared" si="434"/>
        <v>0</v>
      </c>
      <c r="BF4370" s="171">
        <f t="shared" si="435"/>
        <v>0</v>
      </c>
      <c r="BG4370" s="171">
        <f t="shared" si="436"/>
        <v>0</v>
      </c>
      <c r="BH4370" s="171">
        <f t="shared" si="437"/>
        <v>0</v>
      </c>
      <c r="BI4370" s="171">
        <f t="shared" si="438"/>
        <v>0</v>
      </c>
      <c r="BJ4370" s="18" t="s">
        <v>157</v>
      </c>
      <c r="BK4370" s="172">
        <f t="shared" si="439"/>
        <v>0</v>
      </c>
      <c r="BL4370" s="18" t="s">
        <v>156</v>
      </c>
      <c r="BM4370" s="170" t="s">
        <v>6248</v>
      </c>
    </row>
    <row r="4371" spans="1:65" s="2" customFormat="1" ht="16.5" customHeight="1">
      <c r="A4371" s="33"/>
      <c r="B4371" s="158"/>
      <c r="C4371" s="159" t="s">
        <v>6249</v>
      </c>
      <c r="D4371" s="159" t="s">
        <v>152</v>
      </c>
      <c r="E4371" s="160" t="s">
        <v>6208</v>
      </c>
      <c r="F4371" s="161" t="s">
        <v>6209</v>
      </c>
      <c r="G4371" s="162" t="s">
        <v>350</v>
      </c>
      <c r="H4371" s="163">
        <v>2</v>
      </c>
      <c r="I4371" s="164"/>
      <c r="J4371" s="163">
        <f t="shared" si="430"/>
        <v>0</v>
      </c>
      <c r="K4371" s="165"/>
      <c r="L4371" s="34"/>
      <c r="M4371" s="166" t="s">
        <v>1</v>
      </c>
      <c r="N4371" s="167" t="s">
        <v>42</v>
      </c>
      <c r="O4371" s="59"/>
      <c r="P4371" s="168">
        <f t="shared" si="431"/>
        <v>0</v>
      </c>
      <c r="Q4371" s="168">
        <v>0</v>
      </c>
      <c r="R4371" s="168">
        <f t="shared" si="432"/>
        <v>0</v>
      </c>
      <c r="S4371" s="168">
        <v>0</v>
      </c>
      <c r="T4371" s="169">
        <f t="shared" si="433"/>
        <v>0</v>
      </c>
      <c r="U4371" s="33"/>
      <c r="V4371" s="33"/>
      <c r="W4371" s="33"/>
      <c r="X4371" s="33"/>
      <c r="Y4371" s="33"/>
      <c r="Z4371" s="33"/>
      <c r="AA4371" s="33"/>
      <c r="AB4371" s="33"/>
      <c r="AC4371" s="33"/>
      <c r="AD4371" s="33"/>
      <c r="AE4371" s="33"/>
      <c r="AR4371" s="170" t="s">
        <v>156</v>
      </c>
      <c r="AT4371" s="170" t="s">
        <v>152</v>
      </c>
      <c r="AU4371" s="170" t="s">
        <v>157</v>
      </c>
      <c r="AY4371" s="18" t="s">
        <v>150</v>
      </c>
      <c r="BE4371" s="171">
        <f t="shared" si="434"/>
        <v>0</v>
      </c>
      <c r="BF4371" s="171">
        <f t="shared" si="435"/>
        <v>0</v>
      </c>
      <c r="BG4371" s="171">
        <f t="shared" si="436"/>
        <v>0</v>
      </c>
      <c r="BH4371" s="171">
        <f t="shared" si="437"/>
        <v>0</v>
      </c>
      <c r="BI4371" s="171">
        <f t="shared" si="438"/>
        <v>0</v>
      </c>
      <c r="BJ4371" s="18" t="s">
        <v>157</v>
      </c>
      <c r="BK4371" s="172">
        <f t="shared" si="439"/>
        <v>0</v>
      </c>
      <c r="BL4371" s="18" t="s">
        <v>156</v>
      </c>
      <c r="BM4371" s="170" t="s">
        <v>6250</v>
      </c>
    </row>
    <row r="4372" spans="1:65" s="2" customFormat="1" ht="24" customHeight="1">
      <c r="A4372" s="33"/>
      <c r="B4372" s="158"/>
      <c r="C4372" s="159" t="s">
        <v>6251</v>
      </c>
      <c r="D4372" s="159" t="s">
        <v>152</v>
      </c>
      <c r="E4372" s="160" t="s">
        <v>6212</v>
      </c>
      <c r="F4372" s="161" t="s">
        <v>6213</v>
      </c>
      <c r="G4372" s="162" t="s">
        <v>350</v>
      </c>
      <c r="H4372" s="163">
        <v>2</v>
      </c>
      <c r="I4372" s="164"/>
      <c r="J4372" s="163">
        <f t="shared" si="430"/>
        <v>0</v>
      </c>
      <c r="K4372" s="165"/>
      <c r="L4372" s="34"/>
      <c r="M4372" s="166" t="s">
        <v>1</v>
      </c>
      <c r="N4372" s="167" t="s">
        <v>42</v>
      </c>
      <c r="O4372" s="59"/>
      <c r="P4372" s="168">
        <f t="shared" si="431"/>
        <v>0</v>
      </c>
      <c r="Q4372" s="168">
        <v>0</v>
      </c>
      <c r="R4372" s="168">
        <f t="shared" si="432"/>
        <v>0</v>
      </c>
      <c r="S4372" s="168">
        <v>0</v>
      </c>
      <c r="T4372" s="169">
        <f t="shared" si="433"/>
        <v>0</v>
      </c>
      <c r="U4372" s="33"/>
      <c r="V4372" s="33"/>
      <c r="W4372" s="33"/>
      <c r="X4372" s="33"/>
      <c r="Y4372" s="33"/>
      <c r="Z4372" s="33"/>
      <c r="AA4372" s="33"/>
      <c r="AB4372" s="33"/>
      <c r="AC4372" s="33"/>
      <c r="AD4372" s="33"/>
      <c r="AE4372" s="33"/>
      <c r="AR4372" s="170" t="s">
        <v>156</v>
      </c>
      <c r="AT4372" s="170" t="s">
        <v>152</v>
      </c>
      <c r="AU4372" s="170" t="s">
        <v>157</v>
      </c>
      <c r="AY4372" s="18" t="s">
        <v>150</v>
      </c>
      <c r="BE4372" s="171">
        <f t="shared" si="434"/>
        <v>0</v>
      </c>
      <c r="BF4372" s="171">
        <f t="shared" si="435"/>
        <v>0</v>
      </c>
      <c r="BG4372" s="171">
        <f t="shared" si="436"/>
        <v>0</v>
      </c>
      <c r="BH4372" s="171">
        <f t="shared" si="437"/>
        <v>0</v>
      </c>
      <c r="BI4372" s="171">
        <f t="shared" si="438"/>
        <v>0</v>
      </c>
      <c r="BJ4372" s="18" t="s">
        <v>157</v>
      </c>
      <c r="BK4372" s="172">
        <f t="shared" si="439"/>
        <v>0</v>
      </c>
      <c r="BL4372" s="18" t="s">
        <v>156</v>
      </c>
      <c r="BM4372" s="170" t="s">
        <v>6252</v>
      </c>
    </row>
    <row r="4373" spans="1:65" s="2" customFormat="1" ht="24" customHeight="1">
      <c r="A4373" s="33"/>
      <c r="B4373" s="158"/>
      <c r="C4373" s="159" t="s">
        <v>6253</v>
      </c>
      <c r="D4373" s="159" t="s">
        <v>152</v>
      </c>
      <c r="E4373" s="160" t="s">
        <v>6254</v>
      </c>
      <c r="F4373" s="161" t="s">
        <v>6255</v>
      </c>
      <c r="G4373" s="162" t="s">
        <v>350</v>
      </c>
      <c r="H4373" s="163">
        <v>4</v>
      </c>
      <c r="I4373" s="164"/>
      <c r="J4373" s="163">
        <f t="shared" si="430"/>
        <v>0</v>
      </c>
      <c r="K4373" s="165"/>
      <c r="L4373" s="34"/>
      <c r="M4373" s="166" t="s">
        <v>1</v>
      </c>
      <c r="N4373" s="167" t="s">
        <v>42</v>
      </c>
      <c r="O4373" s="59"/>
      <c r="P4373" s="168">
        <f t="shared" si="431"/>
        <v>0</v>
      </c>
      <c r="Q4373" s="168">
        <v>0</v>
      </c>
      <c r="R4373" s="168">
        <f t="shared" si="432"/>
        <v>0</v>
      </c>
      <c r="S4373" s="168">
        <v>0</v>
      </c>
      <c r="T4373" s="169">
        <f t="shared" si="433"/>
        <v>0</v>
      </c>
      <c r="U4373" s="33"/>
      <c r="V4373" s="33"/>
      <c r="W4373" s="33"/>
      <c r="X4373" s="33"/>
      <c r="Y4373" s="33"/>
      <c r="Z4373" s="33"/>
      <c r="AA4373" s="33"/>
      <c r="AB4373" s="33"/>
      <c r="AC4373" s="33"/>
      <c r="AD4373" s="33"/>
      <c r="AE4373" s="33"/>
      <c r="AR4373" s="170" t="s">
        <v>156</v>
      </c>
      <c r="AT4373" s="170" t="s">
        <v>152</v>
      </c>
      <c r="AU4373" s="170" t="s">
        <v>157</v>
      </c>
      <c r="AY4373" s="18" t="s">
        <v>150</v>
      </c>
      <c r="BE4373" s="171">
        <f t="shared" si="434"/>
        <v>0</v>
      </c>
      <c r="BF4373" s="171">
        <f t="shared" si="435"/>
        <v>0</v>
      </c>
      <c r="BG4373" s="171">
        <f t="shared" si="436"/>
        <v>0</v>
      </c>
      <c r="BH4373" s="171">
        <f t="shared" si="437"/>
        <v>0</v>
      </c>
      <c r="BI4373" s="171">
        <f t="shared" si="438"/>
        <v>0</v>
      </c>
      <c r="BJ4373" s="18" t="s">
        <v>157</v>
      </c>
      <c r="BK4373" s="172">
        <f t="shared" si="439"/>
        <v>0</v>
      </c>
      <c r="BL4373" s="18" t="s">
        <v>156</v>
      </c>
      <c r="BM4373" s="170" t="s">
        <v>6256</v>
      </c>
    </row>
    <row r="4374" spans="1:65" s="2" customFormat="1" ht="16.5" customHeight="1">
      <c r="A4374" s="33"/>
      <c r="B4374" s="158"/>
      <c r="C4374" s="159" t="s">
        <v>6257</v>
      </c>
      <c r="D4374" s="159" t="s">
        <v>152</v>
      </c>
      <c r="E4374" s="160" t="s">
        <v>6258</v>
      </c>
      <c r="F4374" s="161" t="s">
        <v>6259</v>
      </c>
      <c r="G4374" s="162" t="s">
        <v>350</v>
      </c>
      <c r="H4374" s="163">
        <v>3</v>
      </c>
      <c r="I4374" s="164"/>
      <c r="J4374" s="163">
        <f t="shared" si="430"/>
        <v>0</v>
      </c>
      <c r="K4374" s="165"/>
      <c r="L4374" s="34"/>
      <c r="M4374" s="166" t="s">
        <v>1</v>
      </c>
      <c r="N4374" s="167" t="s">
        <v>42</v>
      </c>
      <c r="O4374" s="59"/>
      <c r="P4374" s="168">
        <f t="shared" si="431"/>
        <v>0</v>
      </c>
      <c r="Q4374" s="168">
        <v>0</v>
      </c>
      <c r="R4374" s="168">
        <f t="shared" si="432"/>
        <v>0</v>
      </c>
      <c r="S4374" s="168">
        <v>0</v>
      </c>
      <c r="T4374" s="169">
        <f t="shared" si="433"/>
        <v>0</v>
      </c>
      <c r="U4374" s="33"/>
      <c r="V4374" s="33"/>
      <c r="W4374" s="33"/>
      <c r="X4374" s="33"/>
      <c r="Y4374" s="33"/>
      <c r="Z4374" s="33"/>
      <c r="AA4374" s="33"/>
      <c r="AB4374" s="33"/>
      <c r="AC4374" s="33"/>
      <c r="AD4374" s="33"/>
      <c r="AE4374" s="33"/>
      <c r="AR4374" s="170" t="s">
        <v>156</v>
      </c>
      <c r="AT4374" s="170" t="s">
        <v>152</v>
      </c>
      <c r="AU4374" s="170" t="s">
        <v>157</v>
      </c>
      <c r="AY4374" s="18" t="s">
        <v>150</v>
      </c>
      <c r="BE4374" s="171">
        <f t="shared" si="434"/>
        <v>0</v>
      </c>
      <c r="BF4374" s="171">
        <f t="shared" si="435"/>
        <v>0</v>
      </c>
      <c r="BG4374" s="171">
        <f t="shared" si="436"/>
        <v>0</v>
      </c>
      <c r="BH4374" s="171">
        <f t="shared" si="437"/>
        <v>0</v>
      </c>
      <c r="BI4374" s="171">
        <f t="shared" si="438"/>
        <v>0</v>
      </c>
      <c r="BJ4374" s="18" t="s">
        <v>157</v>
      </c>
      <c r="BK4374" s="172">
        <f t="shared" si="439"/>
        <v>0</v>
      </c>
      <c r="BL4374" s="18" t="s">
        <v>156</v>
      </c>
      <c r="BM4374" s="170" t="s">
        <v>6260</v>
      </c>
    </row>
    <row r="4375" spans="1:65" s="2" customFormat="1" ht="16.5" customHeight="1">
      <c r="A4375" s="33"/>
      <c r="B4375" s="158"/>
      <c r="C4375" s="159" t="s">
        <v>6261</v>
      </c>
      <c r="D4375" s="159" t="s">
        <v>152</v>
      </c>
      <c r="E4375" s="160" t="s">
        <v>6262</v>
      </c>
      <c r="F4375" s="161" t="s">
        <v>6263</v>
      </c>
      <c r="G4375" s="162" t="s">
        <v>459</v>
      </c>
      <c r="H4375" s="163">
        <v>30</v>
      </c>
      <c r="I4375" s="164"/>
      <c r="J4375" s="163">
        <f t="shared" si="430"/>
        <v>0</v>
      </c>
      <c r="K4375" s="165"/>
      <c r="L4375" s="34"/>
      <c r="M4375" s="166" t="s">
        <v>1</v>
      </c>
      <c r="N4375" s="167" t="s">
        <v>42</v>
      </c>
      <c r="O4375" s="59"/>
      <c r="P4375" s="168">
        <f t="shared" si="431"/>
        <v>0</v>
      </c>
      <c r="Q4375" s="168">
        <v>0</v>
      </c>
      <c r="R4375" s="168">
        <f t="shared" si="432"/>
        <v>0</v>
      </c>
      <c r="S4375" s="168">
        <v>0</v>
      </c>
      <c r="T4375" s="169">
        <f t="shared" si="433"/>
        <v>0</v>
      </c>
      <c r="U4375" s="33"/>
      <c r="V4375" s="33"/>
      <c r="W4375" s="33"/>
      <c r="X4375" s="33"/>
      <c r="Y4375" s="33"/>
      <c r="Z4375" s="33"/>
      <c r="AA4375" s="33"/>
      <c r="AB4375" s="33"/>
      <c r="AC4375" s="33"/>
      <c r="AD4375" s="33"/>
      <c r="AE4375" s="33"/>
      <c r="AR4375" s="170" t="s">
        <v>156</v>
      </c>
      <c r="AT4375" s="170" t="s">
        <v>152</v>
      </c>
      <c r="AU4375" s="170" t="s">
        <v>157</v>
      </c>
      <c r="AY4375" s="18" t="s">
        <v>150</v>
      </c>
      <c r="BE4375" s="171">
        <f t="shared" si="434"/>
        <v>0</v>
      </c>
      <c r="BF4375" s="171">
        <f t="shared" si="435"/>
        <v>0</v>
      </c>
      <c r="BG4375" s="171">
        <f t="shared" si="436"/>
        <v>0</v>
      </c>
      <c r="BH4375" s="171">
        <f t="shared" si="437"/>
        <v>0</v>
      </c>
      <c r="BI4375" s="171">
        <f t="shared" si="438"/>
        <v>0</v>
      </c>
      <c r="BJ4375" s="18" t="s">
        <v>157</v>
      </c>
      <c r="BK4375" s="172">
        <f t="shared" si="439"/>
        <v>0</v>
      </c>
      <c r="BL4375" s="18" t="s">
        <v>156</v>
      </c>
      <c r="BM4375" s="170" t="s">
        <v>6264</v>
      </c>
    </row>
    <row r="4376" spans="1:65" s="2" customFormat="1" ht="16.5" customHeight="1">
      <c r="A4376" s="33"/>
      <c r="B4376" s="158"/>
      <c r="C4376" s="159" t="s">
        <v>6265</v>
      </c>
      <c r="D4376" s="159" t="s">
        <v>152</v>
      </c>
      <c r="E4376" s="160" t="s">
        <v>6266</v>
      </c>
      <c r="F4376" s="161" t="s">
        <v>6267</v>
      </c>
      <c r="G4376" s="162" t="s">
        <v>459</v>
      </c>
      <c r="H4376" s="163">
        <v>30</v>
      </c>
      <c r="I4376" s="164"/>
      <c r="J4376" s="163">
        <f t="shared" si="430"/>
        <v>0</v>
      </c>
      <c r="K4376" s="165"/>
      <c r="L4376" s="34"/>
      <c r="M4376" s="166" t="s">
        <v>1</v>
      </c>
      <c r="N4376" s="167" t="s">
        <v>42</v>
      </c>
      <c r="O4376" s="59"/>
      <c r="P4376" s="168">
        <f t="shared" si="431"/>
        <v>0</v>
      </c>
      <c r="Q4376" s="168">
        <v>0</v>
      </c>
      <c r="R4376" s="168">
        <f t="shared" si="432"/>
        <v>0</v>
      </c>
      <c r="S4376" s="168">
        <v>0</v>
      </c>
      <c r="T4376" s="169">
        <f t="shared" si="433"/>
        <v>0</v>
      </c>
      <c r="U4376" s="33"/>
      <c r="V4376" s="33"/>
      <c r="W4376" s="33"/>
      <c r="X4376" s="33"/>
      <c r="Y4376" s="33"/>
      <c r="Z4376" s="33"/>
      <c r="AA4376" s="33"/>
      <c r="AB4376" s="33"/>
      <c r="AC4376" s="33"/>
      <c r="AD4376" s="33"/>
      <c r="AE4376" s="33"/>
      <c r="AR4376" s="170" t="s">
        <v>156</v>
      </c>
      <c r="AT4376" s="170" t="s">
        <v>152</v>
      </c>
      <c r="AU4376" s="170" t="s">
        <v>157</v>
      </c>
      <c r="AY4376" s="18" t="s">
        <v>150</v>
      </c>
      <c r="BE4376" s="171">
        <f t="shared" si="434"/>
        <v>0</v>
      </c>
      <c r="BF4376" s="171">
        <f t="shared" si="435"/>
        <v>0</v>
      </c>
      <c r="BG4376" s="171">
        <f t="shared" si="436"/>
        <v>0</v>
      </c>
      <c r="BH4376" s="171">
        <f t="shared" si="437"/>
        <v>0</v>
      </c>
      <c r="BI4376" s="171">
        <f t="shared" si="438"/>
        <v>0</v>
      </c>
      <c r="BJ4376" s="18" t="s">
        <v>157</v>
      </c>
      <c r="BK4376" s="172">
        <f t="shared" si="439"/>
        <v>0</v>
      </c>
      <c r="BL4376" s="18" t="s">
        <v>156</v>
      </c>
      <c r="BM4376" s="170" t="s">
        <v>6268</v>
      </c>
    </row>
    <row r="4377" spans="1:65" s="2" customFormat="1" ht="16.5" customHeight="1">
      <c r="A4377" s="33"/>
      <c r="B4377" s="158"/>
      <c r="C4377" s="159" t="s">
        <v>6269</v>
      </c>
      <c r="D4377" s="159" t="s">
        <v>152</v>
      </c>
      <c r="E4377" s="160" t="s">
        <v>6270</v>
      </c>
      <c r="F4377" s="161" t="s">
        <v>6271</v>
      </c>
      <c r="G4377" s="162" t="s">
        <v>459</v>
      </c>
      <c r="H4377" s="163">
        <v>15</v>
      </c>
      <c r="I4377" s="164"/>
      <c r="J4377" s="163">
        <f t="shared" si="430"/>
        <v>0</v>
      </c>
      <c r="K4377" s="165"/>
      <c r="L4377" s="34"/>
      <c r="M4377" s="166" t="s">
        <v>1</v>
      </c>
      <c r="N4377" s="167" t="s">
        <v>42</v>
      </c>
      <c r="O4377" s="59"/>
      <c r="P4377" s="168">
        <f t="shared" si="431"/>
        <v>0</v>
      </c>
      <c r="Q4377" s="168">
        <v>0</v>
      </c>
      <c r="R4377" s="168">
        <f t="shared" si="432"/>
        <v>0</v>
      </c>
      <c r="S4377" s="168">
        <v>0</v>
      </c>
      <c r="T4377" s="169">
        <f t="shared" si="433"/>
        <v>0</v>
      </c>
      <c r="U4377" s="33"/>
      <c r="V4377" s="33"/>
      <c r="W4377" s="33"/>
      <c r="X4377" s="33"/>
      <c r="Y4377" s="33"/>
      <c r="Z4377" s="33"/>
      <c r="AA4377" s="33"/>
      <c r="AB4377" s="33"/>
      <c r="AC4377" s="33"/>
      <c r="AD4377" s="33"/>
      <c r="AE4377" s="33"/>
      <c r="AR4377" s="170" t="s">
        <v>156</v>
      </c>
      <c r="AT4377" s="170" t="s">
        <v>152</v>
      </c>
      <c r="AU4377" s="170" t="s">
        <v>157</v>
      </c>
      <c r="AY4377" s="18" t="s">
        <v>150</v>
      </c>
      <c r="BE4377" s="171">
        <f t="shared" si="434"/>
        <v>0</v>
      </c>
      <c r="BF4377" s="171">
        <f t="shared" si="435"/>
        <v>0</v>
      </c>
      <c r="BG4377" s="171">
        <f t="shared" si="436"/>
        <v>0</v>
      </c>
      <c r="BH4377" s="171">
        <f t="shared" si="437"/>
        <v>0</v>
      </c>
      <c r="BI4377" s="171">
        <f t="shared" si="438"/>
        <v>0</v>
      </c>
      <c r="BJ4377" s="18" t="s">
        <v>157</v>
      </c>
      <c r="BK4377" s="172">
        <f t="shared" si="439"/>
        <v>0</v>
      </c>
      <c r="BL4377" s="18" t="s">
        <v>156</v>
      </c>
      <c r="BM4377" s="170" t="s">
        <v>6272</v>
      </c>
    </row>
    <row r="4378" spans="1:65" s="2" customFormat="1" ht="16.5" customHeight="1">
      <c r="A4378" s="33"/>
      <c r="B4378" s="158"/>
      <c r="C4378" s="159" t="s">
        <v>6273</v>
      </c>
      <c r="D4378" s="159" t="s">
        <v>152</v>
      </c>
      <c r="E4378" s="160" t="s">
        <v>6274</v>
      </c>
      <c r="F4378" s="161" t="s">
        <v>6275</v>
      </c>
      <c r="G4378" s="162" t="s">
        <v>459</v>
      </c>
      <c r="H4378" s="163">
        <v>15</v>
      </c>
      <c r="I4378" s="164"/>
      <c r="J4378" s="163">
        <f t="shared" si="430"/>
        <v>0</v>
      </c>
      <c r="K4378" s="165"/>
      <c r="L4378" s="34"/>
      <c r="M4378" s="166" t="s">
        <v>1</v>
      </c>
      <c r="N4378" s="167" t="s">
        <v>42</v>
      </c>
      <c r="O4378" s="59"/>
      <c r="P4378" s="168">
        <f t="shared" si="431"/>
        <v>0</v>
      </c>
      <c r="Q4378" s="168">
        <v>0</v>
      </c>
      <c r="R4378" s="168">
        <f t="shared" si="432"/>
        <v>0</v>
      </c>
      <c r="S4378" s="168">
        <v>0</v>
      </c>
      <c r="T4378" s="169">
        <f t="shared" si="433"/>
        <v>0</v>
      </c>
      <c r="U4378" s="33"/>
      <c r="V4378" s="33"/>
      <c r="W4378" s="33"/>
      <c r="X4378" s="33"/>
      <c r="Y4378" s="33"/>
      <c r="Z4378" s="33"/>
      <c r="AA4378" s="33"/>
      <c r="AB4378" s="33"/>
      <c r="AC4378" s="33"/>
      <c r="AD4378" s="33"/>
      <c r="AE4378" s="33"/>
      <c r="AR4378" s="170" t="s">
        <v>156</v>
      </c>
      <c r="AT4378" s="170" t="s">
        <v>152</v>
      </c>
      <c r="AU4378" s="170" t="s">
        <v>157</v>
      </c>
      <c r="AY4378" s="18" t="s">
        <v>150</v>
      </c>
      <c r="BE4378" s="171">
        <f t="shared" si="434"/>
        <v>0</v>
      </c>
      <c r="BF4378" s="171">
        <f t="shared" si="435"/>
        <v>0</v>
      </c>
      <c r="BG4378" s="171">
        <f t="shared" si="436"/>
        <v>0</v>
      </c>
      <c r="BH4378" s="171">
        <f t="shared" si="437"/>
        <v>0</v>
      </c>
      <c r="BI4378" s="171">
        <f t="shared" si="438"/>
        <v>0</v>
      </c>
      <c r="BJ4378" s="18" t="s">
        <v>157</v>
      </c>
      <c r="BK4378" s="172">
        <f t="shared" si="439"/>
        <v>0</v>
      </c>
      <c r="BL4378" s="18" t="s">
        <v>156</v>
      </c>
      <c r="BM4378" s="170" t="s">
        <v>6276</v>
      </c>
    </row>
    <row r="4379" spans="1:65" s="2" customFormat="1" ht="16.5" customHeight="1">
      <c r="A4379" s="33"/>
      <c r="B4379" s="158"/>
      <c r="C4379" s="159" t="s">
        <v>6277</v>
      </c>
      <c r="D4379" s="159" t="s">
        <v>152</v>
      </c>
      <c r="E4379" s="160" t="s">
        <v>6278</v>
      </c>
      <c r="F4379" s="161" t="s">
        <v>6279</v>
      </c>
      <c r="G4379" s="162" t="s">
        <v>459</v>
      </c>
      <c r="H4379" s="163">
        <v>3</v>
      </c>
      <c r="I4379" s="164"/>
      <c r="J4379" s="163">
        <f t="shared" si="430"/>
        <v>0</v>
      </c>
      <c r="K4379" s="165"/>
      <c r="L4379" s="34"/>
      <c r="M4379" s="166" t="s">
        <v>1</v>
      </c>
      <c r="N4379" s="167" t="s">
        <v>42</v>
      </c>
      <c r="O4379" s="59"/>
      <c r="P4379" s="168">
        <f t="shared" si="431"/>
        <v>0</v>
      </c>
      <c r="Q4379" s="168">
        <v>0</v>
      </c>
      <c r="R4379" s="168">
        <f t="shared" si="432"/>
        <v>0</v>
      </c>
      <c r="S4379" s="168">
        <v>0</v>
      </c>
      <c r="T4379" s="169">
        <f t="shared" si="433"/>
        <v>0</v>
      </c>
      <c r="U4379" s="33"/>
      <c r="V4379" s="33"/>
      <c r="W4379" s="33"/>
      <c r="X4379" s="33"/>
      <c r="Y4379" s="33"/>
      <c r="Z4379" s="33"/>
      <c r="AA4379" s="33"/>
      <c r="AB4379" s="33"/>
      <c r="AC4379" s="33"/>
      <c r="AD4379" s="33"/>
      <c r="AE4379" s="33"/>
      <c r="AR4379" s="170" t="s">
        <v>156</v>
      </c>
      <c r="AT4379" s="170" t="s">
        <v>152</v>
      </c>
      <c r="AU4379" s="170" t="s">
        <v>157</v>
      </c>
      <c r="AY4379" s="18" t="s">
        <v>150</v>
      </c>
      <c r="BE4379" s="171">
        <f t="shared" si="434"/>
        <v>0</v>
      </c>
      <c r="BF4379" s="171">
        <f t="shared" si="435"/>
        <v>0</v>
      </c>
      <c r="BG4379" s="171">
        <f t="shared" si="436"/>
        <v>0</v>
      </c>
      <c r="BH4379" s="171">
        <f t="shared" si="437"/>
        <v>0</v>
      </c>
      <c r="BI4379" s="171">
        <f t="shared" si="438"/>
        <v>0</v>
      </c>
      <c r="BJ4379" s="18" t="s">
        <v>157</v>
      </c>
      <c r="BK4379" s="172">
        <f t="shared" si="439"/>
        <v>0</v>
      </c>
      <c r="BL4379" s="18" t="s">
        <v>156</v>
      </c>
      <c r="BM4379" s="170" t="s">
        <v>6280</v>
      </c>
    </row>
    <row r="4380" spans="1:65" s="2" customFormat="1" ht="16.5" customHeight="1">
      <c r="A4380" s="33"/>
      <c r="B4380" s="158"/>
      <c r="C4380" s="159" t="s">
        <v>6281</v>
      </c>
      <c r="D4380" s="159" t="s">
        <v>152</v>
      </c>
      <c r="E4380" s="160" t="s">
        <v>6282</v>
      </c>
      <c r="F4380" s="161" t="s">
        <v>6283</v>
      </c>
      <c r="G4380" s="162" t="s">
        <v>459</v>
      </c>
      <c r="H4380" s="163">
        <v>6</v>
      </c>
      <c r="I4380" s="164"/>
      <c r="J4380" s="163">
        <f t="shared" si="430"/>
        <v>0</v>
      </c>
      <c r="K4380" s="165"/>
      <c r="L4380" s="34"/>
      <c r="M4380" s="166" t="s">
        <v>1</v>
      </c>
      <c r="N4380" s="167" t="s">
        <v>42</v>
      </c>
      <c r="O4380" s="59"/>
      <c r="P4380" s="168">
        <f t="shared" si="431"/>
        <v>0</v>
      </c>
      <c r="Q4380" s="168">
        <v>0</v>
      </c>
      <c r="R4380" s="168">
        <f t="shared" si="432"/>
        <v>0</v>
      </c>
      <c r="S4380" s="168">
        <v>0</v>
      </c>
      <c r="T4380" s="169">
        <f t="shared" si="433"/>
        <v>0</v>
      </c>
      <c r="U4380" s="33"/>
      <c r="V4380" s="33"/>
      <c r="W4380" s="33"/>
      <c r="X4380" s="33"/>
      <c r="Y4380" s="33"/>
      <c r="Z4380" s="33"/>
      <c r="AA4380" s="33"/>
      <c r="AB4380" s="33"/>
      <c r="AC4380" s="33"/>
      <c r="AD4380" s="33"/>
      <c r="AE4380" s="33"/>
      <c r="AR4380" s="170" t="s">
        <v>156</v>
      </c>
      <c r="AT4380" s="170" t="s">
        <v>152</v>
      </c>
      <c r="AU4380" s="170" t="s">
        <v>157</v>
      </c>
      <c r="AY4380" s="18" t="s">
        <v>150</v>
      </c>
      <c r="BE4380" s="171">
        <f t="shared" si="434"/>
        <v>0</v>
      </c>
      <c r="BF4380" s="171">
        <f t="shared" si="435"/>
        <v>0</v>
      </c>
      <c r="BG4380" s="171">
        <f t="shared" si="436"/>
        <v>0</v>
      </c>
      <c r="BH4380" s="171">
        <f t="shared" si="437"/>
        <v>0</v>
      </c>
      <c r="BI4380" s="171">
        <f t="shared" si="438"/>
        <v>0</v>
      </c>
      <c r="BJ4380" s="18" t="s">
        <v>157</v>
      </c>
      <c r="BK4380" s="172">
        <f t="shared" si="439"/>
        <v>0</v>
      </c>
      <c r="BL4380" s="18" t="s">
        <v>156</v>
      </c>
      <c r="BM4380" s="170" t="s">
        <v>6284</v>
      </c>
    </row>
    <row r="4381" spans="1:65" s="2" customFormat="1" ht="16.5" customHeight="1">
      <c r="A4381" s="33"/>
      <c r="B4381" s="158"/>
      <c r="C4381" s="159" t="s">
        <v>6285</v>
      </c>
      <c r="D4381" s="159" t="s">
        <v>152</v>
      </c>
      <c r="E4381" s="160" t="s">
        <v>6286</v>
      </c>
      <c r="F4381" s="161" t="s">
        <v>6287</v>
      </c>
      <c r="G4381" s="162" t="s">
        <v>459</v>
      </c>
      <c r="H4381" s="163">
        <v>3</v>
      </c>
      <c r="I4381" s="164"/>
      <c r="J4381" s="163">
        <f t="shared" si="430"/>
        <v>0</v>
      </c>
      <c r="K4381" s="165"/>
      <c r="L4381" s="34"/>
      <c r="M4381" s="166" t="s">
        <v>1</v>
      </c>
      <c r="N4381" s="167" t="s">
        <v>42</v>
      </c>
      <c r="O4381" s="59"/>
      <c r="P4381" s="168">
        <f t="shared" si="431"/>
        <v>0</v>
      </c>
      <c r="Q4381" s="168">
        <v>0</v>
      </c>
      <c r="R4381" s="168">
        <f t="shared" si="432"/>
        <v>0</v>
      </c>
      <c r="S4381" s="168">
        <v>0</v>
      </c>
      <c r="T4381" s="169">
        <f t="shared" si="433"/>
        <v>0</v>
      </c>
      <c r="U4381" s="33"/>
      <c r="V4381" s="33"/>
      <c r="W4381" s="33"/>
      <c r="X4381" s="33"/>
      <c r="Y4381" s="33"/>
      <c r="Z4381" s="33"/>
      <c r="AA4381" s="33"/>
      <c r="AB4381" s="33"/>
      <c r="AC4381" s="33"/>
      <c r="AD4381" s="33"/>
      <c r="AE4381" s="33"/>
      <c r="AR4381" s="170" t="s">
        <v>156</v>
      </c>
      <c r="AT4381" s="170" t="s">
        <v>152</v>
      </c>
      <c r="AU4381" s="170" t="s">
        <v>157</v>
      </c>
      <c r="AY4381" s="18" t="s">
        <v>150</v>
      </c>
      <c r="BE4381" s="171">
        <f t="shared" si="434"/>
        <v>0</v>
      </c>
      <c r="BF4381" s="171">
        <f t="shared" si="435"/>
        <v>0</v>
      </c>
      <c r="BG4381" s="171">
        <f t="shared" si="436"/>
        <v>0</v>
      </c>
      <c r="BH4381" s="171">
        <f t="shared" si="437"/>
        <v>0</v>
      </c>
      <c r="BI4381" s="171">
        <f t="shared" si="438"/>
        <v>0</v>
      </c>
      <c r="BJ4381" s="18" t="s">
        <v>157</v>
      </c>
      <c r="BK4381" s="172">
        <f t="shared" si="439"/>
        <v>0</v>
      </c>
      <c r="BL4381" s="18" t="s">
        <v>156</v>
      </c>
      <c r="BM4381" s="170" t="s">
        <v>6288</v>
      </c>
    </row>
    <row r="4382" spans="1:65" s="2" customFormat="1" ht="16.5" customHeight="1">
      <c r="A4382" s="33"/>
      <c r="B4382" s="158"/>
      <c r="C4382" s="159" t="s">
        <v>6289</v>
      </c>
      <c r="D4382" s="159" t="s">
        <v>152</v>
      </c>
      <c r="E4382" s="160" t="s">
        <v>6290</v>
      </c>
      <c r="F4382" s="161" t="s">
        <v>6291</v>
      </c>
      <c r="G4382" s="162" t="s">
        <v>459</v>
      </c>
      <c r="H4382" s="163">
        <v>3</v>
      </c>
      <c r="I4382" s="164"/>
      <c r="J4382" s="163">
        <f t="shared" si="430"/>
        <v>0</v>
      </c>
      <c r="K4382" s="165"/>
      <c r="L4382" s="34"/>
      <c r="M4382" s="166" t="s">
        <v>1</v>
      </c>
      <c r="N4382" s="167" t="s">
        <v>42</v>
      </c>
      <c r="O4382" s="59"/>
      <c r="P4382" s="168">
        <f t="shared" si="431"/>
        <v>0</v>
      </c>
      <c r="Q4382" s="168">
        <v>0</v>
      </c>
      <c r="R4382" s="168">
        <f t="shared" si="432"/>
        <v>0</v>
      </c>
      <c r="S4382" s="168">
        <v>0</v>
      </c>
      <c r="T4382" s="169">
        <f t="shared" si="433"/>
        <v>0</v>
      </c>
      <c r="U4382" s="33"/>
      <c r="V4382" s="33"/>
      <c r="W4382" s="33"/>
      <c r="X4382" s="33"/>
      <c r="Y4382" s="33"/>
      <c r="Z4382" s="33"/>
      <c r="AA4382" s="33"/>
      <c r="AB4382" s="33"/>
      <c r="AC4382" s="33"/>
      <c r="AD4382" s="33"/>
      <c r="AE4382" s="33"/>
      <c r="AR4382" s="170" t="s">
        <v>156</v>
      </c>
      <c r="AT4382" s="170" t="s">
        <v>152</v>
      </c>
      <c r="AU4382" s="170" t="s">
        <v>157</v>
      </c>
      <c r="AY4382" s="18" t="s">
        <v>150</v>
      </c>
      <c r="BE4382" s="171">
        <f t="shared" si="434"/>
        <v>0</v>
      </c>
      <c r="BF4382" s="171">
        <f t="shared" si="435"/>
        <v>0</v>
      </c>
      <c r="BG4382" s="171">
        <f t="shared" si="436"/>
        <v>0</v>
      </c>
      <c r="BH4382" s="171">
        <f t="shared" si="437"/>
        <v>0</v>
      </c>
      <c r="BI4382" s="171">
        <f t="shared" si="438"/>
        <v>0</v>
      </c>
      <c r="BJ4382" s="18" t="s">
        <v>157</v>
      </c>
      <c r="BK4382" s="172">
        <f t="shared" si="439"/>
        <v>0</v>
      </c>
      <c r="BL4382" s="18" t="s">
        <v>156</v>
      </c>
      <c r="BM4382" s="170" t="s">
        <v>6292</v>
      </c>
    </row>
    <row r="4383" spans="1:65" s="2" customFormat="1" ht="16.5" customHeight="1">
      <c r="A4383" s="33"/>
      <c r="B4383" s="158"/>
      <c r="C4383" s="159" t="s">
        <v>6293</v>
      </c>
      <c r="D4383" s="159" t="s">
        <v>152</v>
      </c>
      <c r="E4383" s="160" t="s">
        <v>6294</v>
      </c>
      <c r="F4383" s="161" t="s">
        <v>6295</v>
      </c>
      <c r="G4383" s="162" t="s">
        <v>350</v>
      </c>
      <c r="H4383" s="163">
        <v>2</v>
      </c>
      <c r="I4383" s="164"/>
      <c r="J4383" s="163">
        <f t="shared" si="430"/>
        <v>0</v>
      </c>
      <c r="K4383" s="165"/>
      <c r="L4383" s="34"/>
      <c r="M4383" s="166" t="s">
        <v>1</v>
      </c>
      <c r="N4383" s="167" t="s">
        <v>42</v>
      </c>
      <c r="O4383" s="59"/>
      <c r="P4383" s="168">
        <f t="shared" si="431"/>
        <v>0</v>
      </c>
      <c r="Q4383" s="168">
        <v>0</v>
      </c>
      <c r="R4383" s="168">
        <f t="shared" si="432"/>
        <v>0</v>
      </c>
      <c r="S4383" s="168">
        <v>0</v>
      </c>
      <c r="T4383" s="169">
        <f t="shared" si="433"/>
        <v>0</v>
      </c>
      <c r="U4383" s="33"/>
      <c r="V4383" s="33"/>
      <c r="W4383" s="33"/>
      <c r="X4383" s="33"/>
      <c r="Y4383" s="33"/>
      <c r="Z4383" s="33"/>
      <c r="AA4383" s="33"/>
      <c r="AB4383" s="33"/>
      <c r="AC4383" s="33"/>
      <c r="AD4383" s="33"/>
      <c r="AE4383" s="33"/>
      <c r="AR4383" s="170" t="s">
        <v>156</v>
      </c>
      <c r="AT4383" s="170" t="s">
        <v>152</v>
      </c>
      <c r="AU4383" s="170" t="s">
        <v>157</v>
      </c>
      <c r="AY4383" s="18" t="s">
        <v>150</v>
      </c>
      <c r="BE4383" s="171">
        <f t="shared" si="434"/>
        <v>0</v>
      </c>
      <c r="BF4383" s="171">
        <f t="shared" si="435"/>
        <v>0</v>
      </c>
      <c r="BG4383" s="171">
        <f t="shared" si="436"/>
        <v>0</v>
      </c>
      <c r="BH4383" s="171">
        <f t="shared" si="437"/>
        <v>0</v>
      </c>
      <c r="BI4383" s="171">
        <f t="shared" si="438"/>
        <v>0</v>
      </c>
      <c r="BJ4383" s="18" t="s">
        <v>157</v>
      </c>
      <c r="BK4383" s="172">
        <f t="shared" si="439"/>
        <v>0</v>
      </c>
      <c r="BL4383" s="18" t="s">
        <v>156</v>
      </c>
      <c r="BM4383" s="170" t="s">
        <v>6296</v>
      </c>
    </row>
    <row r="4384" spans="1:65" s="2" customFormat="1" ht="16.5" customHeight="1">
      <c r="A4384" s="33"/>
      <c r="B4384" s="158"/>
      <c r="C4384" s="159" t="s">
        <v>6297</v>
      </c>
      <c r="D4384" s="159" t="s">
        <v>152</v>
      </c>
      <c r="E4384" s="160" t="s">
        <v>6298</v>
      </c>
      <c r="F4384" s="161" t="s">
        <v>6299</v>
      </c>
      <c r="G4384" s="162" t="s">
        <v>1609</v>
      </c>
      <c r="H4384" s="163">
        <v>1</v>
      </c>
      <c r="I4384" s="164"/>
      <c r="J4384" s="163">
        <f t="shared" si="430"/>
        <v>0</v>
      </c>
      <c r="K4384" s="165"/>
      <c r="L4384" s="34"/>
      <c r="M4384" s="166" t="s">
        <v>1</v>
      </c>
      <c r="N4384" s="167" t="s">
        <v>42</v>
      </c>
      <c r="O4384" s="59"/>
      <c r="P4384" s="168">
        <f t="shared" si="431"/>
        <v>0</v>
      </c>
      <c r="Q4384" s="168">
        <v>0</v>
      </c>
      <c r="R4384" s="168">
        <f t="shared" si="432"/>
        <v>0</v>
      </c>
      <c r="S4384" s="168">
        <v>0</v>
      </c>
      <c r="T4384" s="169">
        <f t="shared" si="433"/>
        <v>0</v>
      </c>
      <c r="U4384" s="33"/>
      <c r="V4384" s="33"/>
      <c r="W4384" s="33"/>
      <c r="X4384" s="33"/>
      <c r="Y4384" s="33"/>
      <c r="Z4384" s="33"/>
      <c r="AA4384" s="33"/>
      <c r="AB4384" s="33"/>
      <c r="AC4384" s="33"/>
      <c r="AD4384" s="33"/>
      <c r="AE4384" s="33"/>
      <c r="AR4384" s="170" t="s">
        <v>156</v>
      </c>
      <c r="AT4384" s="170" t="s">
        <v>152</v>
      </c>
      <c r="AU4384" s="170" t="s">
        <v>157</v>
      </c>
      <c r="AY4384" s="18" t="s">
        <v>150</v>
      </c>
      <c r="BE4384" s="171">
        <f t="shared" si="434"/>
        <v>0</v>
      </c>
      <c r="BF4384" s="171">
        <f t="shared" si="435"/>
        <v>0</v>
      </c>
      <c r="BG4384" s="171">
        <f t="shared" si="436"/>
        <v>0</v>
      </c>
      <c r="BH4384" s="171">
        <f t="shared" si="437"/>
        <v>0</v>
      </c>
      <c r="BI4384" s="171">
        <f t="shared" si="438"/>
        <v>0</v>
      </c>
      <c r="BJ4384" s="18" t="s">
        <v>157</v>
      </c>
      <c r="BK4384" s="172">
        <f t="shared" si="439"/>
        <v>0</v>
      </c>
      <c r="BL4384" s="18" t="s">
        <v>156</v>
      </c>
      <c r="BM4384" s="170" t="s">
        <v>6300</v>
      </c>
    </row>
    <row r="4385" spans="1:65" s="2" customFormat="1" ht="16.5" customHeight="1">
      <c r="A4385" s="33"/>
      <c r="B4385" s="158"/>
      <c r="C4385" s="159" t="s">
        <v>6301</v>
      </c>
      <c r="D4385" s="159" t="s">
        <v>152</v>
      </c>
      <c r="E4385" s="160" t="s">
        <v>6302</v>
      </c>
      <c r="F4385" s="161" t="s">
        <v>6303</v>
      </c>
      <c r="G4385" s="162" t="s">
        <v>350</v>
      </c>
      <c r="H4385" s="163">
        <v>10</v>
      </c>
      <c r="I4385" s="164"/>
      <c r="J4385" s="163">
        <f t="shared" si="430"/>
        <v>0</v>
      </c>
      <c r="K4385" s="165"/>
      <c r="L4385" s="34"/>
      <c r="M4385" s="166" t="s">
        <v>1</v>
      </c>
      <c r="N4385" s="167" t="s">
        <v>42</v>
      </c>
      <c r="O4385" s="59"/>
      <c r="P4385" s="168">
        <f t="shared" si="431"/>
        <v>0</v>
      </c>
      <c r="Q4385" s="168">
        <v>0</v>
      </c>
      <c r="R4385" s="168">
        <f t="shared" si="432"/>
        <v>0</v>
      </c>
      <c r="S4385" s="168">
        <v>0</v>
      </c>
      <c r="T4385" s="169">
        <f t="shared" si="433"/>
        <v>0</v>
      </c>
      <c r="U4385" s="33"/>
      <c r="V4385" s="33"/>
      <c r="W4385" s="33"/>
      <c r="X4385" s="33"/>
      <c r="Y4385" s="33"/>
      <c r="Z4385" s="33"/>
      <c r="AA4385" s="33"/>
      <c r="AB4385" s="33"/>
      <c r="AC4385" s="33"/>
      <c r="AD4385" s="33"/>
      <c r="AE4385" s="33"/>
      <c r="AR4385" s="170" t="s">
        <v>156</v>
      </c>
      <c r="AT4385" s="170" t="s">
        <v>152</v>
      </c>
      <c r="AU4385" s="170" t="s">
        <v>157</v>
      </c>
      <c r="AY4385" s="18" t="s">
        <v>150</v>
      </c>
      <c r="BE4385" s="171">
        <f t="shared" si="434"/>
        <v>0</v>
      </c>
      <c r="BF4385" s="171">
        <f t="shared" si="435"/>
        <v>0</v>
      </c>
      <c r="BG4385" s="171">
        <f t="shared" si="436"/>
        <v>0</v>
      </c>
      <c r="BH4385" s="171">
        <f t="shared" si="437"/>
        <v>0</v>
      </c>
      <c r="BI4385" s="171">
        <f t="shared" si="438"/>
        <v>0</v>
      </c>
      <c r="BJ4385" s="18" t="s">
        <v>157</v>
      </c>
      <c r="BK4385" s="172">
        <f t="shared" si="439"/>
        <v>0</v>
      </c>
      <c r="BL4385" s="18" t="s">
        <v>156</v>
      </c>
      <c r="BM4385" s="170" t="s">
        <v>6304</v>
      </c>
    </row>
    <row r="4386" spans="1:65" s="2" customFormat="1" ht="24" customHeight="1">
      <c r="A4386" s="33"/>
      <c r="B4386" s="158"/>
      <c r="C4386" s="159" t="s">
        <v>6305</v>
      </c>
      <c r="D4386" s="159" t="s">
        <v>152</v>
      </c>
      <c r="E4386" s="160" t="s">
        <v>6306</v>
      </c>
      <c r="F4386" s="161" t="s">
        <v>6307</v>
      </c>
      <c r="G4386" s="162" t="s">
        <v>2481</v>
      </c>
      <c r="H4386" s="163">
        <v>5</v>
      </c>
      <c r="I4386" s="164"/>
      <c r="J4386" s="163">
        <f t="shared" si="430"/>
        <v>0</v>
      </c>
      <c r="K4386" s="165"/>
      <c r="L4386" s="34"/>
      <c r="M4386" s="166" t="s">
        <v>1</v>
      </c>
      <c r="N4386" s="167" t="s">
        <v>42</v>
      </c>
      <c r="O4386" s="59"/>
      <c r="P4386" s="168">
        <f t="shared" si="431"/>
        <v>0</v>
      </c>
      <c r="Q4386" s="168">
        <v>0</v>
      </c>
      <c r="R4386" s="168">
        <f t="shared" si="432"/>
        <v>0</v>
      </c>
      <c r="S4386" s="168">
        <v>0</v>
      </c>
      <c r="T4386" s="169">
        <f t="shared" si="433"/>
        <v>0</v>
      </c>
      <c r="U4386" s="33"/>
      <c r="V4386" s="33"/>
      <c r="W4386" s="33"/>
      <c r="X4386" s="33"/>
      <c r="Y4386" s="33"/>
      <c r="Z4386" s="33"/>
      <c r="AA4386" s="33"/>
      <c r="AB4386" s="33"/>
      <c r="AC4386" s="33"/>
      <c r="AD4386" s="33"/>
      <c r="AE4386" s="33"/>
      <c r="AR4386" s="170" t="s">
        <v>156</v>
      </c>
      <c r="AT4386" s="170" t="s">
        <v>152</v>
      </c>
      <c r="AU4386" s="170" t="s">
        <v>157</v>
      </c>
      <c r="AY4386" s="18" t="s">
        <v>150</v>
      </c>
      <c r="BE4386" s="171">
        <f t="shared" si="434"/>
        <v>0</v>
      </c>
      <c r="BF4386" s="171">
        <f t="shared" si="435"/>
        <v>0</v>
      </c>
      <c r="BG4386" s="171">
        <f t="shared" si="436"/>
        <v>0</v>
      </c>
      <c r="BH4386" s="171">
        <f t="shared" si="437"/>
        <v>0</v>
      </c>
      <c r="BI4386" s="171">
        <f t="shared" si="438"/>
        <v>0</v>
      </c>
      <c r="BJ4386" s="18" t="s">
        <v>157</v>
      </c>
      <c r="BK4386" s="172">
        <f t="shared" si="439"/>
        <v>0</v>
      </c>
      <c r="BL4386" s="18" t="s">
        <v>156</v>
      </c>
      <c r="BM4386" s="170" t="s">
        <v>6308</v>
      </c>
    </row>
    <row r="4387" spans="1:65" s="2" customFormat="1" ht="24" customHeight="1">
      <c r="A4387" s="33"/>
      <c r="B4387" s="158"/>
      <c r="C4387" s="159" t="s">
        <v>6309</v>
      </c>
      <c r="D4387" s="159" t="s">
        <v>152</v>
      </c>
      <c r="E4387" s="160" t="s">
        <v>6310</v>
      </c>
      <c r="F4387" s="161" t="s">
        <v>6311</v>
      </c>
      <c r="G4387" s="162" t="s">
        <v>155</v>
      </c>
      <c r="H4387" s="163">
        <v>20</v>
      </c>
      <c r="I4387" s="164"/>
      <c r="J4387" s="163">
        <f t="shared" si="430"/>
        <v>0</v>
      </c>
      <c r="K4387" s="165"/>
      <c r="L4387" s="34"/>
      <c r="M4387" s="166" t="s">
        <v>1</v>
      </c>
      <c r="N4387" s="167" t="s">
        <v>42</v>
      </c>
      <c r="O4387" s="59"/>
      <c r="P4387" s="168">
        <f t="shared" si="431"/>
        <v>0</v>
      </c>
      <c r="Q4387" s="168">
        <v>0</v>
      </c>
      <c r="R4387" s="168">
        <f t="shared" si="432"/>
        <v>0</v>
      </c>
      <c r="S4387" s="168">
        <v>0</v>
      </c>
      <c r="T4387" s="169">
        <f t="shared" si="433"/>
        <v>0</v>
      </c>
      <c r="U4387" s="33"/>
      <c r="V4387" s="33"/>
      <c r="W4387" s="33"/>
      <c r="X4387" s="33"/>
      <c r="Y4387" s="33"/>
      <c r="Z4387" s="33"/>
      <c r="AA4387" s="33"/>
      <c r="AB4387" s="33"/>
      <c r="AC4387" s="33"/>
      <c r="AD4387" s="33"/>
      <c r="AE4387" s="33"/>
      <c r="AR4387" s="170" t="s">
        <v>156</v>
      </c>
      <c r="AT4387" s="170" t="s">
        <v>152</v>
      </c>
      <c r="AU4387" s="170" t="s">
        <v>157</v>
      </c>
      <c r="AY4387" s="18" t="s">
        <v>150</v>
      </c>
      <c r="BE4387" s="171">
        <f t="shared" si="434"/>
        <v>0</v>
      </c>
      <c r="BF4387" s="171">
        <f t="shared" si="435"/>
        <v>0</v>
      </c>
      <c r="BG4387" s="171">
        <f t="shared" si="436"/>
        <v>0</v>
      </c>
      <c r="BH4387" s="171">
        <f t="shared" si="437"/>
        <v>0</v>
      </c>
      <c r="BI4387" s="171">
        <f t="shared" si="438"/>
        <v>0</v>
      </c>
      <c r="BJ4387" s="18" t="s">
        <v>157</v>
      </c>
      <c r="BK4387" s="172">
        <f t="shared" si="439"/>
        <v>0</v>
      </c>
      <c r="BL4387" s="18" t="s">
        <v>156</v>
      </c>
      <c r="BM4387" s="170" t="s">
        <v>6312</v>
      </c>
    </row>
    <row r="4388" spans="1:65" s="2" customFormat="1" ht="16.5" customHeight="1">
      <c r="A4388" s="33"/>
      <c r="B4388" s="158"/>
      <c r="C4388" s="159" t="s">
        <v>6313</v>
      </c>
      <c r="D4388" s="159" t="s">
        <v>152</v>
      </c>
      <c r="E4388" s="160" t="s">
        <v>6314</v>
      </c>
      <c r="F4388" s="161" t="s">
        <v>6315</v>
      </c>
      <c r="G4388" s="162" t="s">
        <v>155</v>
      </c>
      <c r="H4388" s="163">
        <v>30</v>
      </c>
      <c r="I4388" s="164"/>
      <c r="J4388" s="163">
        <f t="shared" si="430"/>
        <v>0</v>
      </c>
      <c r="K4388" s="165"/>
      <c r="L4388" s="34"/>
      <c r="M4388" s="166" t="s">
        <v>1</v>
      </c>
      <c r="N4388" s="167" t="s">
        <v>42</v>
      </c>
      <c r="O4388" s="59"/>
      <c r="P4388" s="168">
        <f t="shared" si="431"/>
        <v>0</v>
      </c>
      <c r="Q4388" s="168">
        <v>0</v>
      </c>
      <c r="R4388" s="168">
        <f t="shared" si="432"/>
        <v>0</v>
      </c>
      <c r="S4388" s="168">
        <v>0</v>
      </c>
      <c r="T4388" s="169">
        <f t="shared" si="433"/>
        <v>0</v>
      </c>
      <c r="U4388" s="33"/>
      <c r="V4388" s="33"/>
      <c r="W4388" s="33"/>
      <c r="X4388" s="33"/>
      <c r="Y4388" s="33"/>
      <c r="Z4388" s="33"/>
      <c r="AA4388" s="33"/>
      <c r="AB4388" s="33"/>
      <c r="AC4388" s="33"/>
      <c r="AD4388" s="33"/>
      <c r="AE4388" s="33"/>
      <c r="AR4388" s="170" t="s">
        <v>156</v>
      </c>
      <c r="AT4388" s="170" t="s">
        <v>152</v>
      </c>
      <c r="AU4388" s="170" t="s">
        <v>157</v>
      </c>
      <c r="AY4388" s="18" t="s">
        <v>150</v>
      </c>
      <c r="BE4388" s="171">
        <f t="shared" si="434"/>
        <v>0</v>
      </c>
      <c r="BF4388" s="171">
        <f t="shared" si="435"/>
        <v>0</v>
      </c>
      <c r="BG4388" s="171">
        <f t="shared" si="436"/>
        <v>0</v>
      </c>
      <c r="BH4388" s="171">
        <f t="shared" si="437"/>
        <v>0</v>
      </c>
      <c r="BI4388" s="171">
        <f t="shared" si="438"/>
        <v>0</v>
      </c>
      <c r="BJ4388" s="18" t="s">
        <v>157</v>
      </c>
      <c r="BK4388" s="172">
        <f t="shared" si="439"/>
        <v>0</v>
      </c>
      <c r="BL4388" s="18" t="s">
        <v>156</v>
      </c>
      <c r="BM4388" s="170" t="s">
        <v>6316</v>
      </c>
    </row>
    <row r="4389" spans="1:65" s="2" customFormat="1" ht="24" customHeight="1">
      <c r="A4389" s="33"/>
      <c r="B4389" s="158"/>
      <c r="C4389" s="159" t="s">
        <v>6317</v>
      </c>
      <c r="D4389" s="159" t="s">
        <v>152</v>
      </c>
      <c r="E4389" s="160" t="s">
        <v>6318</v>
      </c>
      <c r="F4389" s="161" t="s">
        <v>6319</v>
      </c>
      <c r="G4389" s="162" t="s">
        <v>155</v>
      </c>
      <c r="H4389" s="163">
        <v>20</v>
      </c>
      <c r="I4389" s="164"/>
      <c r="J4389" s="163">
        <f t="shared" si="430"/>
        <v>0</v>
      </c>
      <c r="K4389" s="165"/>
      <c r="L4389" s="34"/>
      <c r="M4389" s="166" t="s">
        <v>1</v>
      </c>
      <c r="N4389" s="167" t="s">
        <v>42</v>
      </c>
      <c r="O4389" s="59"/>
      <c r="P4389" s="168">
        <f t="shared" si="431"/>
        <v>0</v>
      </c>
      <c r="Q4389" s="168">
        <v>0</v>
      </c>
      <c r="R4389" s="168">
        <f t="shared" si="432"/>
        <v>0</v>
      </c>
      <c r="S4389" s="168">
        <v>0</v>
      </c>
      <c r="T4389" s="169">
        <f t="shared" si="433"/>
        <v>0</v>
      </c>
      <c r="U4389" s="33"/>
      <c r="V4389" s="33"/>
      <c r="W4389" s="33"/>
      <c r="X4389" s="33"/>
      <c r="Y4389" s="33"/>
      <c r="Z4389" s="33"/>
      <c r="AA4389" s="33"/>
      <c r="AB4389" s="33"/>
      <c r="AC4389" s="33"/>
      <c r="AD4389" s="33"/>
      <c r="AE4389" s="33"/>
      <c r="AR4389" s="170" t="s">
        <v>156</v>
      </c>
      <c r="AT4389" s="170" t="s">
        <v>152</v>
      </c>
      <c r="AU4389" s="170" t="s">
        <v>157</v>
      </c>
      <c r="AY4389" s="18" t="s">
        <v>150</v>
      </c>
      <c r="BE4389" s="171">
        <f t="shared" si="434"/>
        <v>0</v>
      </c>
      <c r="BF4389" s="171">
        <f t="shared" si="435"/>
        <v>0</v>
      </c>
      <c r="BG4389" s="171">
        <f t="shared" si="436"/>
        <v>0</v>
      </c>
      <c r="BH4389" s="171">
        <f t="shared" si="437"/>
        <v>0</v>
      </c>
      <c r="BI4389" s="171">
        <f t="shared" si="438"/>
        <v>0</v>
      </c>
      <c r="BJ4389" s="18" t="s">
        <v>157</v>
      </c>
      <c r="BK4389" s="172">
        <f t="shared" si="439"/>
        <v>0</v>
      </c>
      <c r="BL4389" s="18" t="s">
        <v>156</v>
      </c>
      <c r="BM4389" s="170" t="s">
        <v>6320</v>
      </c>
    </row>
    <row r="4390" spans="1:65" s="2" customFormat="1" ht="16.5" customHeight="1">
      <c r="A4390" s="33"/>
      <c r="B4390" s="158"/>
      <c r="C4390" s="159" t="s">
        <v>6321</v>
      </c>
      <c r="D4390" s="159" t="s">
        <v>152</v>
      </c>
      <c r="E4390" s="160" t="s">
        <v>6322</v>
      </c>
      <c r="F4390" s="161" t="s">
        <v>6323</v>
      </c>
      <c r="G4390" s="162" t="s">
        <v>2481</v>
      </c>
      <c r="H4390" s="163">
        <v>10</v>
      </c>
      <c r="I4390" s="164"/>
      <c r="J4390" s="163">
        <f t="shared" ref="J4390:J4421" si="440">ROUND(I4390*H4390,3)</f>
        <v>0</v>
      </c>
      <c r="K4390" s="165"/>
      <c r="L4390" s="34"/>
      <c r="M4390" s="166" t="s">
        <v>1</v>
      </c>
      <c r="N4390" s="167" t="s">
        <v>42</v>
      </c>
      <c r="O4390" s="59"/>
      <c r="P4390" s="168">
        <f t="shared" ref="P4390:P4421" si="441">O4390*H4390</f>
        <v>0</v>
      </c>
      <c r="Q4390" s="168">
        <v>0</v>
      </c>
      <c r="R4390" s="168">
        <f t="shared" ref="R4390:R4421" si="442">Q4390*H4390</f>
        <v>0</v>
      </c>
      <c r="S4390" s="168">
        <v>0</v>
      </c>
      <c r="T4390" s="169">
        <f t="shared" ref="T4390:T4421" si="443">S4390*H4390</f>
        <v>0</v>
      </c>
      <c r="U4390" s="33"/>
      <c r="V4390" s="33"/>
      <c r="W4390" s="33"/>
      <c r="X4390" s="33"/>
      <c r="Y4390" s="33"/>
      <c r="Z4390" s="33"/>
      <c r="AA4390" s="33"/>
      <c r="AB4390" s="33"/>
      <c r="AC4390" s="33"/>
      <c r="AD4390" s="33"/>
      <c r="AE4390" s="33"/>
      <c r="AR4390" s="170" t="s">
        <v>156</v>
      </c>
      <c r="AT4390" s="170" t="s">
        <v>152</v>
      </c>
      <c r="AU4390" s="170" t="s">
        <v>157</v>
      </c>
      <c r="AY4390" s="18" t="s">
        <v>150</v>
      </c>
      <c r="BE4390" s="171">
        <f t="shared" ref="BE4390:BE4425" si="444">IF(N4390="základná",J4390,0)</f>
        <v>0</v>
      </c>
      <c r="BF4390" s="171">
        <f t="shared" ref="BF4390:BF4425" si="445">IF(N4390="znížená",J4390,0)</f>
        <v>0</v>
      </c>
      <c r="BG4390" s="171">
        <f t="shared" ref="BG4390:BG4425" si="446">IF(N4390="zákl. prenesená",J4390,0)</f>
        <v>0</v>
      </c>
      <c r="BH4390" s="171">
        <f t="shared" ref="BH4390:BH4425" si="447">IF(N4390="zníž. prenesená",J4390,0)</f>
        <v>0</v>
      </c>
      <c r="BI4390" s="171">
        <f t="shared" ref="BI4390:BI4425" si="448">IF(N4390="nulová",J4390,0)</f>
        <v>0</v>
      </c>
      <c r="BJ4390" s="18" t="s">
        <v>157</v>
      </c>
      <c r="BK4390" s="172">
        <f t="shared" ref="BK4390:BK4425" si="449">ROUND(I4390*H4390,3)</f>
        <v>0</v>
      </c>
      <c r="BL4390" s="18" t="s">
        <v>156</v>
      </c>
      <c r="BM4390" s="170" t="s">
        <v>6324</v>
      </c>
    </row>
    <row r="4391" spans="1:65" s="2" customFormat="1" ht="24" customHeight="1">
      <c r="A4391" s="33"/>
      <c r="B4391" s="158"/>
      <c r="C4391" s="159" t="s">
        <v>6325</v>
      </c>
      <c r="D4391" s="159" t="s">
        <v>152</v>
      </c>
      <c r="E4391" s="160" t="s">
        <v>6326</v>
      </c>
      <c r="F4391" s="161" t="s">
        <v>6327</v>
      </c>
      <c r="G4391" s="162" t="s">
        <v>4738</v>
      </c>
      <c r="H4391" s="163">
        <v>30</v>
      </c>
      <c r="I4391" s="164"/>
      <c r="J4391" s="163">
        <f t="shared" si="440"/>
        <v>0</v>
      </c>
      <c r="K4391" s="165"/>
      <c r="L4391" s="34"/>
      <c r="M4391" s="166" t="s">
        <v>1</v>
      </c>
      <c r="N4391" s="167" t="s">
        <v>42</v>
      </c>
      <c r="O4391" s="59"/>
      <c r="P4391" s="168">
        <f t="shared" si="441"/>
        <v>0</v>
      </c>
      <c r="Q4391" s="168">
        <v>0</v>
      </c>
      <c r="R4391" s="168">
        <f t="shared" si="442"/>
        <v>0</v>
      </c>
      <c r="S4391" s="168">
        <v>0</v>
      </c>
      <c r="T4391" s="169">
        <f t="shared" si="443"/>
        <v>0</v>
      </c>
      <c r="U4391" s="33"/>
      <c r="V4391" s="33"/>
      <c r="W4391" s="33"/>
      <c r="X4391" s="33"/>
      <c r="Y4391" s="33"/>
      <c r="Z4391" s="33"/>
      <c r="AA4391" s="33"/>
      <c r="AB4391" s="33"/>
      <c r="AC4391" s="33"/>
      <c r="AD4391" s="33"/>
      <c r="AE4391" s="33"/>
      <c r="AR4391" s="170" t="s">
        <v>156</v>
      </c>
      <c r="AT4391" s="170" t="s">
        <v>152</v>
      </c>
      <c r="AU4391" s="170" t="s">
        <v>157</v>
      </c>
      <c r="AY4391" s="18" t="s">
        <v>150</v>
      </c>
      <c r="BE4391" s="171">
        <f t="shared" si="444"/>
        <v>0</v>
      </c>
      <c r="BF4391" s="171">
        <f t="shared" si="445"/>
        <v>0</v>
      </c>
      <c r="BG4391" s="171">
        <f t="shared" si="446"/>
        <v>0</v>
      </c>
      <c r="BH4391" s="171">
        <f t="shared" si="447"/>
        <v>0</v>
      </c>
      <c r="BI4391" s="171">
        <f t="shared" si="448"/>
        <v>0</v>
      </c>
      <c r="BJ4391" s="18" t="s">
        <v>157</v>
      </c>
      <c r="BK4391" s="172">
        <f t="shared" si="449"/>
        <v>0</v>
      </c>
      <c r="BL4391" s="18" t="s">
        <v>156</v>
      </c>
      <c r="BM4391" s="170" t="s">
        <v>6328</v>
      </c>
    </row>
    <row r="4392" spans="1:65" s="2" customFormat="1" ht="36" customHeight="1">
      <c r="A4392" s="33"/>
      <c r="B4392" s="158"/>
      <c r="C4392" s="205" t="s">
        <v>6329</v>
      </c>
      <c r="D4392" s="205" t="s">
        <v>368</v>
      </c>
      <c r="E4392" s="206" t="s">
        <v>6330</v>
      </c>
      <c r="F4392" s="207" t="s">
        <v>6205</v>
      </c>
      <c r="G4392" s="208" t="s">
        <v>350</v>
      </c>
      <c r="H4392" s="209">
        <v>1</v>
      </c>
      <c r="I4392" s="210"/>
      <c r="J4392" s="209">
        <f t="shared" si="440"/>
        <v>0</v>
      </c>
      <c r="K4392" s="211"/>
      <c r="L4392" s="212"/>
      <c r="M4392" s="213" t="s">
        <v>1</v>
      </c>
      <c r="N4392" s="214" t="s">
        <v>42</v>
      </c>
      <c r="O4392" s="59"/>
      <c r="P4392" s="168">
        <f t="shared" si="441"/>
        <v>0</v>
      </c>
      <c r="Q4392" s="168">
        <v>0</v>
      </c>
      <c r="R4392" s="168">
        <f t="shared" si="442"/>
        <v>0</v>
      </c>
      <c r="S4392" s="168">
        <v>0</v>
      </c>
      <c r="T4392" s="169">
        <f t="shared" si="443"/>
        <v>0</v>
      </c>
      <c r="U4392" s="33"/>
      <c r="V4392" s="33"/>
      <c r="W4392" s="33"/>
      <c r="X4392" s="33"/>
      <c r="Y4392" s="33"/>
      <c r="Z4392" s="33"/>
      <c r="AA4392" s="33"/>
      <c r="AB4392" s="33"/>
      <c r="AC4392" s="33"/>
      <c r="AD4392" s="33"/>
      <c r="AE4392" s="33"/>
      <c r="AR4392" s="170" t="s">
        <v>189</v>
      </c>
      <c r="AT4392" s="170" t="s">
        <v>368</v>
      </c>
      <c r="AU4392" s="170" t="s">
        <v>157</v>
      </c>
      <c r="AY4392" s="18" t="s">
        <v>150</v>
      </c>
      <c r="BE4392" s="171">
        <f t="shared" si="444"/>
        <v>0</v>
      </c>
      <c r="BF4392" s="171">
        <f t="shared" si="445"/>
        <v>0</v>
      </c>
      <c r="BG4392" s="171">
        <f t="shared" si="446"/>
        <v>0</v>
      </c>
      <c r="BH4392" s="171">
        <f t="shared" si="447"/>
        <v>0</v>
      </c>
      <c r="BI4392" s="171">
        <f t="shared" si="448"/>
        <v>0</v>
      </c>
      <c r="BJ4392" s="18" t="s">
        <v>157</v>
      </c>
      <c r="BK4392" s="172">
        <f t="shared" si="449"/>
        <v>0</v>
      </c>
      <c r="BL4392" s="18" t="s">
        <v>156</v>
      </c>
      <c r="BM4392" s="170" t="s">
        <v>6331</v>
      </c>
    </row>
    <row r="4393" spans="1:65" s="2" customFormat="1" ht="16.5" customHeight="1">
      <c r="A4393" s="33"/>
      <c r="B4393" s="158"/>
      <c r="C4393" s="205" t="s">
        <v>6332</v>
      </c>
      <c r="D4393" s="205" t="s">
        <v>368</v>
      </c>
      <c r="E4393" s="206" t="s">
        <v>6333</v>
      </c>
      <c r="F4393" s="207" t="s">
        <v>6209</v>
      </c>
      <c r="G4393" s="208" t="s">
        <v>350</v>
      </c>
      <c r="H4393" s="209">
        <v>2</v>
      </c>
      <c r="I4393" s="210"/>
      <c r="J4393" s="209">
        <f t="shared" si="440"/>
        <v>0</v>
      </c>
      <c r="K4393" s="211"/>
      <c r="L4393" s="212"/>
      <c r="M4393" s="213" t="s">
        <v>1</v>
      </c>
      <c r="N4393" s="214" t="s">
        <v>42</v>
      </c>
      <c r="O4393" s="59"/>
      <c r="P4393" s="168">
        <f t="shared" si="441"/>
        <v>0</v>
      </c>
      <c r="Q4393" s="168">
        <v>0</v>
      </c>
      <c r="R4393" s="168">
        <f t="shared" si="442"/>
        <v>0</v>
      </c>
      <c r="S4393" s="168">
        <v>0</v>
      </c>
      <c r="T4393" s="169">
        <f t="shared" si="443"/>
        <v>0</v>
      </c>
      <c r="U4393" s="33"/>
      <c r="V4393" s="33"/>
      <c r="W4393" s="33"/>
      <c r="X4393" s="33"/>
      <c r="Y4393" s="33"/>
      <c r="Z4393" s="33"/>
      <c r="AA4393" s="33"/>
      <c r="AB4393" s="33"/>
      <c r="AC4393" s="33"/>
      <c r="AD4393" s="33"/>
      <c r="AE4393" s="33"/>
      <c r="AR4393" s="170" t="s">
        <v>189</v>
      </c>
      <c r="AT4393" s="170" t="s">
        <v>368</v>
      </c>
      <c r="AU4393" s="170" t="s">
        <v>157</v>
      </c>
      <c r="AY4393" s="18" t="s">
        <v>150</v>
      </c>
      <c r="BE4393" s="171">
        <f t="shared" si="444"/>
        <v>0</v>
      </c>
      <c r="BF4393" s="171">
        <f t="shared" si="445"/>
        <v>0</v>
      </c>
      <c r="BG4393" s="171">
        <f t="shared" si="446"/>
        <v>0</v>
      </c>
      <c r="BH4393" s="171">
        <f t="shared" si="447"/>
        <v>0</v>
      </c>
      <c r="BI4393" s="171">
        <f t="shared" si="448"/>
        <v>0</v>
      </c>
      <c r="BJ4393" s="18" t="s">
        <v>157</v>
      </c>
      <c r="BK4393" s="172">
        <f t="shared" si="449"/>
        <v>0</v>
      </c>
      <c r="BL4393" s="18" t="s">
        <v>156</v>
      </c>
      <c r="BM4393" s="170" t="s">
        <v>6334</v>
      </c>
    </row>
    <row r="4394" spans="1:65" s="2" customFormat="1" ht="24" customHeight="1">
      <c r="A4394" s="33"/>
      <c r="B4394" s="158"/>
      <c r="C4394" s="205" t="s">
        <v>6335</v>
      </c>
      <c r="D4394" s="205" t="s">
        <v>368</v>
      </c>
      <c r="E4394" s="206" t="s">
        <v>6336</v>
      </c>
      <c r="F4394" s="207" t="s">
        <v>6213</v>
      </c>
      <c r="G4394" s="208" t="s">
        <v>350</v>
      </c>
      <c r="H4394" s="209">
        <v>5</v>
      </c>
      <c r="I4394" s="210"/>
      <c r="J4394" s="209">
        <f t="shared" si="440"/>
        <v>0</v>
      </c>
      <c r="K4394" s="211"/>
      <c r="L4394" s="212"/>
      <c r="M4394" s="213" t="s">
        <v>1</v>
      </c>
      <c r="N4394" s="214" t="s">
        <v>42</v>
      </c>
      <c r="O4394" s="59"/>
      <c r="P4394" s="168">
        <f t="shared" si="441"/>
        <v>0</v>
      </c>
      <c r="Q4394" s="168">
        <v>0</v>
      </c>
      <c r="R4394" s="168">
        <f t="shared" si="442"/>
        <v>0</v>
      </c>
      <c r="S4394" s="168">
        <v>0</v>
      </c>
      <c r="T4394" s="169">
        <f t="shared" si="443"/>
        <v>0</v>
      </c>
      <c r="U4394" s="33"/>
      <c r="V4394" s="33"/>
      <c r="W4394" s="33"/>
      <c r="X4394" s="33"/>
      <c r="Y4394" s="33"/>
      <c r="Z4394" s="33"/>
      <c r="AA4394" s="33"/>
      <c r="AB4394" s="33"/>
      <c r="AC4394" s="33"/>
      <c r="AD4394" s="33"/>
      <c r="AE4394" s="33"/>
      <c r="AR4394" s="170" t="s">
        <v>189</v>
      </c>
      <c r="AT4394" s="170" t="s">
        <v>368</v>
      </c>
      <c r="AU4394" s="170" t="s">
        <v>157</v>
      </c>
      <c r="AY4394" s="18" t="s">
        <v>150</v>
      </c>
      <c r="BE4394" s="171">
        <f t="shared" si="444"/>
        <v>0</v>
      </c>
      <c r="BF4394" s="171">
        <f t="shared" si="445"/>
        <v>0</v>
      </c>
      <c r="BG4394" s="171">
        <f t="shared" si="446"/>
        <v>0</v>
      </c>
      <c r="BH4394" s="171">
        <f t="shared" si="447"/>
        <v>0</v>
      </c>
      <c r="BI4394" s="171">
        <f t="shared" si="448"/>
        <v>0</v>
      </c>
      <c r="BJ4394" s="18" t="s">
        <v>157</v>
      </c>
      <c r="BK4394" s="172">
        <f t="shared" si="449"/>
        <v>0</v>
      </c>
      <c r="BL4394" s="18" t="s">
        <v>156</v>
      </c>
      <c r="BM4394" s="170" t="s">
        <v>6337</v>
      </c>
    </row>
    <row r="4395" spans="1:65" s="2" customFormat="1" ht="24" customHeight="1">
      <c r="A4395" s="33"/>
      <c r="B4395" s="158"/>
      <c r="C4395" s="205" t="s">
        <v>6338</v>
      </c>
      <c r="D4395" s="205" t="s">
        <v>368</v>
      </c>
      <c r="E4395" s="206" t="s">
        <v>6339</v>
      </c>
      <c r="F4395" s="207" t="s">
        <v>6217</v>
      </c>
      <c r="G4395" s="208" t="s">
        <v>350</v>
      </c>
      <c r="H4395" s="209">
        <v>4</v>
      </c>
      <c r="I4395" s="210"/>
      <c r="J4395" s="209">
        <f t="shared" si="440"/>
        <v>0</v>
      </c>
      <c r="K4395" s="211"/>
      <c r="L4395" s="212"/>
      <c r="M4395" s="213" t="s">
        <v>1</v>
      </c>
      <c r="N4395" s="214" t="s">
        <v>42</v>
      </c>
      <c r="O4395" s="59"/>
      <c r="P4395" s="168">
        <f t="shared" si="441"/>
        <v>0</v>
      </c>
      <c r="Q4395" s="168">
        <v>0</v>
      </c>
      <c r="R4395" s="168">
        <f t="shared" si="442"/>
        <v>0</v>
      </c>
      <c r="S4395" s="168">
        <v>0</v>
      </c>
      <c r="T4395" s="169">
        <f t="shared" si="443"/>
        <v>0</v>
      </c>
      <c r="U4395" s="33"/>
      <c r="V4395" s="33"/>
      <c r="W4395" s="33"/>
      <c r="X4395" s="33"/>
      <c r="Y4395" s="33"/>
      <c r="Z4395" s="33"/>
      <c r="AA4395" s="33"/>
      <c r="AB4395" s="33"/>
      <c r="AC4395" s="33"/>
      <c r="AD4395" s="33"/>
      <c r="AE4395" s="33"/>
      <c r="AR4395" s="170" t="s">
        <v>189</v>
      </c>
      <c r="AT4395" s="170" t="s">
        <v>368</v>
      </c>
      <c r="AU4395" s="170" t="s">
        <v>157</v>
      </c>
      <c r="AY4395" s="18" t="s">
        <v>150</v>
      </c>
      <c r="BE4395" s="171">
        <f t="shared" si="444"/>
        <v>0</v>
      </c>
      <c r="BF4395" s="171">
        <f t="shared" si="445"/>
        <v>0</v>
      </c>
      <c r="BG4395" s="171">
        <f t="shared" si="446"/>
        <v>0</v>
      </c>
      <c r="BH4395" s="171">
        <f t="shared" si="447"/>
        <v>0</v>
      </c>
      <c r="BI4395" s="171">
        <f t="shared" si="448"/>
        <v>0</v>
      </c>
      <c r="BJ4395" s="18" t="s">
        <v>157</v>
      </c>
      <c r="BK4395" s="172">
        <f t="shared" si="449"/>
        <v>0</v>
      </c>
      <c r="BL4395" s="18" t="s">
        <v>156</v>
      </c>
      <c r="BM4395" s="170" t="s">
        <v>6340</v>
      </c>
    </row>
    <row r="4396" spans="1:65" s="2" customFormat="1" ht="24" customHeight="1">
      <c r="A4396" s="33"/>
      <c r="B4396" s="158"/>
      <c r="C4396" s="205" t="s">
        <v>6341</v>
      </c>
      <c r="D4396" s="205" t="s">
        <v>368</v>
      </c>
      <c r="E4396" s="206" t="s">
        <v>6342</v>
      </c>
      <c r="F4396" s="207" t="s">
        <v>6221</v>
      </c>
      <c r="G4396" s="208" t="s">
        <v>350</v>
      </c>
      <c r="H4396" s="209">
        <v>1</v>
      </c>
      <c r="I4396" s="210"/>
      <c r="J4396" s="209">
        <f t="shared" si="440"/>
        <v>0</v>
      </c>
      <c r="K4396" s="211"/>
      <c r="L4396" s="212"/>
      <c r="M4396" s="213" t="s">
        <v>1</v>
      </c>
      <c r="N4396" s="214" t="s">
        <v>42</v>
      </c>
      <c r="O4396" s="59"/>
      <c r="P4396" s="168">
        <f t="shared" si="441"/>
        <v>0</v>
      </c>
      <c r="Q4396" s="168">
        <v>0</v>
      </c>
      <c r="R4396" s="168">
        <f t="shared" si="442"/>
        <v>0</v>
      </c>
      <c r="S4396" s="168">
        <v>0</v>
      </c>
      <c r="T4396" s="169">
        <f t="shared" si="443"/>
        <v>0</v>
      </c>
      <c r="U4396" s="33"/>
      <c r="V4396" s="33"/>
      <c r="W4396" s="33"/>
      <c r="X4396" s="33"/>
      <c r="Y4396" s="33"/>
      <c r="Z4396" s="33"/>
      <c r="AA4396" s="33"/>
      <c r="AB4396" s="33"/>
      <c r="AC4396" s="33"/>
      <c r="AD4396" s="33"/>
      <c r="AE4396" s="33"/>
      <c r="AR4396" s="170" t="s">
        <v>189</v>
      </c>
      <c r="AT4396" s="170" t="s">
        <v>368</v>
      </c>
      <c r="AU4396" s="170" t="s">
        <v>157</v>
      </c>
      <c r="AY4396" s="18" t="s">
        <v>150</v>
      </c>
      <c r="BE4396" s="171">
        <f t="shared" si="444"/>
        <v>0</v>
      </c>
      <c r="BF4396" s="171">
        <f t="shared" si="445"/>
        <v>0</v>
      </c>
      <c r="BG4396" s="171">
        <f t="shared" si="446"/>
        <v>0</v>
      </c>
      <c r="BH4396" s="171">
        <f t="shared" si="447"/>
        <v>0</v>
      </c>
      <c r="BI4396" s="171">
        <f t="shared" si="448"/>
        <v>0</v>
      </c>
      <c r="BJ4396" s="18" t="s">
        <v>157</v>
      </c>
      <c r="BK4396" s="172">
        <f t="shared" si="449"/>
        <v>0</v>
      </c>
      <c r="BL4396" s="18" t="s">
        <v>156</v>
      </c>
      <c r="BM4396" s="170" t="s">
        <v>6343</v>
      </c>
    </row>
    <row r="4397" spans="1:65" s="2" customFormat="1" ht="16.5" customHeight="1">
      <c r="A4397" s="33"/>
      <c r="B4397" s="158"/>
      <c r="C4397" s="205" t="s">
        <v>6344</v>
      </c>
      <c r="D4397" s="205" t="s">
        <v>368</v>
      </c>
      <c r="E4397" s="206" t="s">
        <v>6345</v>
      </c>
      <c r="F4397" s="207" t="s">
        <v>6225</v>
      </c>
      <c r="G4397" s="208" t="s">
        <v>350</v>
      </c>
      <c r="H4397" s="209">
        <v>1</v>
      </c>
      <c r="I4397" s="210"/>
      <c r="J4397" s="209">
        <f t="shared" si="440"/>
        <v>0</v>
      </c>
      <c r="K4397" s="211"/>
      <c r="L4397" s="212"/>
      <c r="M4397" s="213" t="s">
        <v>1</v>
      </c>
      <c r="N4397" s="214" t="s">
        <v>42</v>
      </c>
      <c r="O4397" s="59"/>
      <c r="P4397" s="168">
        <f t="shared" si="441"/>
        <v>0</v>
      </c>
      <c r="Q4397" s="168">
        <v>0</v>
      </c>
      <c r="R4397" s="168">
        <f t="shared" si="442"/>
        <v>0</v>
      </c>
      <c r="S4397" s="168">
        <v>0</v>
      </c>
      <c r="T4397" s="169">
        <f t="shared" si="443"/>
        <v>0</v>
      </c>
      <c r="U4397" s="33"/>
      <c r="V4397" s="33"/>
      <c r="W4397" s="33"/>
      <c r="X4397" s="33"/>
      <c r="Y4397" s="33"/>
      <c r="Z4397" s="33"/>
      <c r="AA4397" s="33"/>
      <c r="AB4397" s="33"/>
      <c r="AC4397" s="33"/>
      <c r="AD4397" s="33"/>
      <c r="AE4397" s="33"/>
      <c r="AR4397" s="170" t="s">
        <v>189</v>
      </c>
      <c r="AT4397" s="170" t="s">
        <v>368</v>
      </c>
      <c r="AU4397" s="170" t="s">
        <v>157</v>
      </c>
      <c r="AY4397" s="18" t="s">
        <v>150</v>
      </c>
      <c r="BE4397" s="171">
        <f t="shared" si="444"/>
        <v>0</v>
      </c>
      <c r="BF4397" s="171">
        <f t="shared" si="445"/>
        <v>0</v>
      </c>
      <c r="BG4397" s="171">
        <f t="shared" si="446"/>
        <v>0</v>
      </c>
      <c r="BH4397" s="171">
        <f t="shared" si="447"/>
        <v>0</v>
      </c>
      <c r="BI4397" s="171">
        <f t="shared" si="448"/>
        <v>0</v>
      </c>
      <c r="BJ4397" s="18" t="s">
        <v>157</v>
      </c>
      <c r="BK4397" s="172">
        <f t="shared" si="449"/>
        <v>0</v>
      </c>
      <c r="BL4397" s="18" t="s">
        <v>156</v>
      </c>
      <c r="BM4397" s="170" t="s">
        <v>6346</v>
      </c>
    </row>
    <row r="4398" spans="1:65" s="2" customFormat="1" ht="24" customHeight="1">
      <c r="A4398" s="33"/>
      <c r="B4398" s="158"/>
      <c r="C4398" s="205" t="s">
        <v>6347</v>
      </c>
      <c r="D4398" s="205" t="s">
        <v>368</v>
      </c>
      <c r="E4398" s="206" t="s">
        <v>6348</v>
      </c>
      <c r="F4398" s="207" t="s">
        <v>6229</v>
      </c>
      <c r="G4398" s="208" t="s">
        <v>350</v>
      </c>
      <c r="H4398" s="209">
        <v>1</v>
      </c>
      <c r="I4398" s="210"/>
      <c r="J4398" s="209">
        <f t="shared" si="440"/>
        <v>0</v>
      </c>
      <c r="K4398" s="211"/>
      <c r="L4398" s="212"/>
      <c r="M4398" s="213" t="s">
        <v>1</v>
      </c>
      <c r="N4398" s="214" t="s">
        <v>42</v>
      </c>
      <c r="O4398" s="59"/>
      <c r="P4398" s="168">
        <f t="shared" si="441"/>
        <v>0</v>
      </c>
      <c r="Q4398" s="168">
        <v>0</v>
      </c>
      <c r="R4398" s="168">
        <f t="shared" si="442"/>
        <v>0</v>
      </c>
      <c r="S4398" s="168">
        <v>0</v>
      </c>
      <c r="T4398" s="169">
        <f t="shared" si="443"/>
        <v>0</v>
      </c>
      <c r="U4398" s="33"/>
      <c r="V4398" s="33"/>
      <c r="W4398" s="33"/>
      <c r="X4398" s="33"/>
      <c r="Y4398" s="33"/>
      <c r="Z4398" s="33"/>
      <c r="AA4398" s="33"/>
      <c r="AB4398" s="33"/>
      <c r="AC4398" s="33"/>
      <c r="AD4398" s="33"/>
      <c r="AE4398" s="33"/>
      <c r="AR4398" s="170" t="s">
        <v>189</v>
      </c>
      <c r="AT4398" s="170" t="s">
        <v>368</v>
      </c>
      <c r="AU4398" s="170" t="s">
        <v>157</v>
      </c>
      <c r="AY4398" s="18" t="s">
        <v>150</v>
      </c>
      <c r="BE4398" s="171">
        <f t="shared" si="444"/>
        <v>0</v>
      </c>
      <c r="BF4398" s="171">
        <f t="shared" si="445"/>
        <v>0</v>
      </c>
      <c r="BG4398" s="171">
        <f t="shared" si="446"/>
        <v>0</v>
      </c>
      <c r="BH4398" s="171">
        <f t="shared" si="447"/>
        <v>0</v>
      </c>
      <c r="BI4398" s="171">
        <f t="shared" si="448"/>
        <v>0</v>
      </c>
      <c r="BJ4398" s="18" t="s">
        <v>157</v>
      </c>
      <c r="BK4398" s="172">
        <f t="shared" si="449"/>
        <v>0</v>
      </c>
      <c r="BL4398" s="18" t="s">
        <v>156</v>
      </c>
      <c r="BM4398" s="170" t="s">
        <v>6349</v>
      </c>
    </row>
    <row r="4399" spans="1:65" s="2" customFormat="1" ht="16.5" customHeight="1">
      <c r="A4399" s="33"/>
      <c r="B4399" s="158"/>
      <c r="C4399" s="205" t="s">
        <v>6350</v>
      </c>
      <c r="D4399" s="205" t="s">
        <v>368</v>
      </c>
      <c r="E4399" s="206" t="s">
        <v>6351</v>
      </c>
      <c r="F4399" s="207" t="s">
        <v>6233</v>
      </c>
      <c r="G4399" s="208" t="s">
        <v>350</v>
      </c>
      <c r="H4399" s="209">
        <v>1</v>
      </c>
      <c r="I4399" s="210"/>
      <c r="J4399" s="209">
        <f t="shared" si="440"/>
        <v>0</v>
      </c>
      <c r="K4399" s="211"/>
      <c r="L4399" s="212"/>
      <c r="M4399" s="213" t="s">
        <v>1</v>
      </c>
      <c r="N4399" s="214" t="s">
        <v>42</v>
      </c>
      <c r="O4399" s="59"/>
      <c r="P4399" s="168">
        <f t="shared" si="441"/>
        <v>0</v>
      </c>
      <c r="Q4399" s="168">
        <v>0</v>
      </c>
      <c r="R4399" s="168">
        <f t="shared" si="442"/>
        <v>0</v>
      </c>
      <c r="S4399" s="168">
        <v>0</v>
      </c>
      <c r="T4399" s="169">
        <f t="shared" si="443"/>
        <v>0</v>
      </c>
      <c r="U4399" s="33"/>
      <c r="V4399" s="33"/>
      <c r="W4399" s="33"/>
      <c r="X4399" s="33"/>
      <c r="Y4399" s="33"/>
      <c r="Z4399" s="33"/>
      <c r="AA4399" s="33"/>
      <c r="AB4399" s="33"/>
      <c r="AC4399" s="33"/>
      <c r="AD4399" s="33"/>
      <c r="AE4399" s="33"/>
      <c r="AR4399" s="170" t="s">
        <v>189</v>
      </c>
      <c r="AT4399" s="170" t="s">
        <v>368</v>
      </c>
      <c r="AU4399" s="170" t="s">
        <v>157</v>
      </c>
      <c r="AY4399" s="18" t="s">
        <v>150</v>
      </c>
      <c r="BE4399" s="171">
        <f t="shared" si="444"/>
        <v>0</v>
      </c>
      <c r="BF4399" s="171">
        <f t="shared" si="445"/>
        <v>0</v>
      </c>
      <c r="BG4399" s="171">
        <f t="shared" si="446"/>
        <v>0</v>
      </c>
      <c r="BH4399" s="171">
        <f t="shared" si="447"/>
        <v>0</v>
      </c>
      <c r="BI4399" s="171">
        <f t="shared" si="448"/>
        <v>0</v>
      </c>
      <c r="BJ4399" s="18" t="s">
        <v>157</v>
      </c>
      <c r="BK4399" s="172">
        <f t="shared" si="449"/>
        <v>0</v>
      </c>
      <c r="BL4399" s="18" t="s">
        <v>156</v>
      </c>
      <c r="BM4399" s="170" t="s">
        <v>6352</v>
      </c>
    </row>
    <row r="4400" spans="1:65" s="2" customFormat="1" ht="24" customHeight="1">
      <c r="A4400" s="33"/>
      <c r="B4400" s="158"/>
      <c r="C4400" s="205" t="s">
        <v>6353</v>
      </c>
      <c r="D4400" s="205" t="s">
        <v>368</v>
      </c>
      <c r="E4400" s="206" t="s">
        <v>6354</v>
      </c>
      <c r="F4400" s="207" t="s">
        <v>6237</v>
      </c>
      <c r="G4400" s="208" t="s">
        <v>350</v>
      </c>
      <c r="H4400" s="209">
        <v>1</v>
      </c>
      <c r="I4400" s="210"/>
      <c r="J4400" s="209">
        <f t="shared" si="440"/>
        <v>0</v>
      </c>
      <c r="K4400" s="211"/>
      <c r="L4400" s="212"/>
      <c r="M4400" s="213" t="s">
        <v>1</v>
      </c>
      <c r="N4400" s="214" t="s">
        <v>42</v>
      </c>
      <c r="O4400" s="59"/>
      <c r="P4400" s="168">
        <f t="shared" si="441"/>
        <v>0</v>
      </c>
      <c r="Q4400" s="168">
        <v>0</v>
      </c>
      <c r="R4400" s="168">
        <f t="shared" si="442"/>
        <v>0</v>
      </c>
      <c r="S4400" s="168">
        <v>0</v>
      </c>
      <c r="T4400" s="169">
        <f t="shared" si="443"/>
        <v>0</v>
      </c>
      <c r="U4400" s="33"/>
      <c r="V4400" s="33"/>
      <c r="W4400" s="33"/>
      <c r="X4400" s="33"/>
      <c r="Y4400" s="33"/>
      <c r="Z4400" s="33"/>
      <c r="AA4400" s="33"/>
      <c r="AB4400" s="33"/>
      <c r="AC4400" s="33"/>
      <c r="AD4400" s="33"/>
      <c r="AE4400" s="33"/>
      <c r="AR4400" s="170" t="s">
        <v>189</v>
      </c>
      <c r="AT4400" s="170" t="s">
        <v>368</v>
      </c>
      <c r="AU4400" s="170" t="s">
        <v>157</v>
      </c>
      <c r="AY4400" s="18" t="s">
        <v>150</v>
      </c>
      <c r="BE4400" s="171">
        <f t="shared" si="444"/>
        <v>0</v>
      </c>
      <c r="BF4400" s="171">
        <f t="shared" si="445"/>
        <v>0</v>
      </c>
      <c r="BG4400" s="171">
        <f t="shared" si="446"/>
        <v>0</v>
      </c>
      <c r="BH4400" s="171">
        <f t="shared" si="447"/>
        <v>0</v>
      </c>
      <c r="BI4400" s="171">
        <f t="shared" si="448"/>
        <v>0</v>
      </c>
      <c r="BJ4400" s="18" t="s">
        <v>157</v>
      </c>
      <c r="BK4400" s="172">
        <f t="shared" si="449"/>
        <v>0</v>
      </c>
      <c r="BL4400" s="18" t="s">
        <v>156</v>
      </c>
      <c r="BM4400" s="170" t="s">
        <v>6355</v>
      </c>
    </row>
    <row r="4401" spans="1:65" s="2" customFormat="1" ht="16.5" customHeight="1">
      <c r="A4401" s="33"/>
      <c r="B4401" s="158"/>
      <c r="C4401" s="205" t="s">
        <v>6356</v>
      </c>
      <c r="D4401" s="205" t="s">
        <v>368</v>
      </c>
      <c r="E4401" s="206" t="s">
        <v>6333</v>
      </c>
      <c r="F4401" s="207" t="s">
        <v>6209</v>
      </c>
      <c r="G4401" s="208" t="s">
        <v>350</v>
      </c>
      <c r="H4401" s="209">
        <v>2</v>
      </c>
      <c r="I4401" s="210"/>
      <c r="J4401" s="209">
        <f t="shared" si="440"/>
        <v>0</v>
      </c>
      <c r="K4401" s="211"/>
      <c r="L4401" s="212"/>
      <c r="M4401" s="213" t="s">
        <v>1</v>
      </c>
      <c r="N4401" s="214" t="s">
        <v>42</v>
      </c>
      <c r="O4401" s="59"/>
      <c r="P4401" s="168">
        <f t="shared" si="441"/>
        <v>0</v>
      </c>
      <c r="Q4401" s="168">
        <v>0</v>
      </c>
      <c r="R4401" s="168">
        <f t="shared" si="442"/>
        <v>0</v>
      </c>
      <c r="S4401" s="168">
        <v>0</v>
      </c>
      <c r="T4401" s="169">
        <f t="shared" si="443"/>
        <v>0</v>
      </c>
      <c r="U4401" s="33"/>
      <c r="V4401" s="33"/>
      <c r="W4401" s="33"/>
      <c r="X4401" s="33"/>
      <c r="Y4401" s="33"/>
      <c r="Z4401" s="33"/>
      <c r="AA4401" s="33"/>
      <c r="AB4401" s="33"/>
      <c r="AC4401" s="33"/>
      <c r="AD4401" s="33"/>
      <c r="AE4401" s="33"/>
      <c r="AR4401" s="170" t="s">
        <v>189</v>
      </c>
      <c r="AT4401" s="170" t="s">
        <v>368</v>
      </c>
      <c r="AU4401" s="170" t="s">
        <v>157</v>
      </c>
      <c r="AY4401" s="18" t="s">
        <v>150</v>
      </c>
      <c r="BE4401" s="171">
        <f t="shared" si="444"/>
        <v>0</v>
      </c>
      <c r="BF4401" s="171">
        <f t="shared" si="445"/>
        <v>0</v>
      </c>
      <c r="BG4401" s="171">
        <f t="shared" si="446"/>
        <v>0</v>
      </c>
      <c r="BH4401" s="171">
        <f t="shared" si="447"/>
        <v>0</v>
      </c>
      <c r="BI4401" s="171">
        <f t="shared" si="448"/>
        <v>0</v>
      </c>
      <c r="BJ4401" s="18" t="s">
        <v>157</v>
      </c>
      <c r="BK4401" s="172">
        <f t="shared" si="449"/>
        <v>0</v>
      </c>
      <c r="BL4401" s="18" t="s">
        <v>156</v>
      </c>
      <c r="BM4401" s="170" t="s">
        <v>6357</v>
      </c>
    </row>
    <row r="4402" spans="1:65" s="2" customFormat="1" ht="24" customHeight="1">
      <c r="A4402" s="33"/>
      <c r="B4402" s="158"/>
      <c r="C4402" s="205" t="s">
        <v>6358</v>
      </c>
      <c r="D4402" s="205" t="s">
        <v>368</v>
      </c>
      <c r="E4402" s="206" t="s">
        <v>6336</v>
      </c>
      <c r="F4402" s="207" t="s">
        <v>6213</v>
      </c>
      <c r="G4402" s="208" t="s">
        <v>350</v>
      </c>
      <c r="H4402" s="209">
        <v>5</v>
      </c>
      <c r="I4402" s="210"/>
      <c r="J4402" s="209">
        <f t="shared" si="440"/>
        <v>0</v>
      </c>
      <c r="K4402" s="211"/>
      <c r="L4402" s="212"/>
      <c r="M4402" s="213" t="s">
        <v>1</v>
      </c>
      <c r="N4402" s="214" t="s">
        <v>42</v>
      </c>
      <c r="O4402" s="59"/>
      <c r="P4402" s="168">
        <f t="shared" si="441"/>
        <v>0</v>
      </c>
      <c r="Q4402" s="168">
        <v>0</v>
      </c>
      <c r="R4402" s="168">
        <f t="shared" si="442"/>
        <v>0</v>
      </c>
      <c r="S4402" s="168">
        <v>0</v>
      </c>
      <c r="T4402" s="169">
        <f t="shared" si="443"/>
        <v>0</v>
      </c>
      <c r="U4402" s="33"/>
      <c r="V4402" s="33"/>
      <c r="W4402" s="33"/>
      <c r="X4402" s="33"/>
      <c r="Y4402" s="33"/>
      <c r="Z4402" s="33"/>
      <c r="AA4402" s="33"/>
      <c r="AB4402" s="33"/>
      <c r="AC4402" s="33"/>
      <c r="AD4402" s="33"/>
      <c r="AE4402" s="33"/>
      <c r="AR4402" s="170" t="s">
        <v>189</v>
      </c>
      <c r="AT4402" s="170" t="s">
        <v>368</v>
      </c>
      <c r="AU4402" s="170" t="s">
        <v>157</v>
      </c>
      <c r="AY4402" s="18" t="s">
        <v>150</v>
      </c>
      <c r="BE4402" s="171">
        <f t="shared" si="444"/>
        <v>0</v>
      </c>
      <c r="BF4402" s="171">
        <f t="shared" si="445"/>
        <v>0</v>
      </c>
      <c r="BG4402" s="171">
        <f t="shared" si="446"/>
        <v>0</v>
      </c>
      <c r="BH4402" s="171">
        <f t="shared" si="447"/>
        <v>0</v>
      </c>
      <c r="BI4402" s="171">
        <f t="shared" si="448"/>
        <v>0</v>
      </c>
      <c r="BJ4402" s="18" t="s">
        <v>157</v>
      </c>
      <c r="BK4402" s="172">
        <f t="shared" si="449"/>
        <v>0</v>
      </c>
      <c r="BL4402" s="18" t="s">
        <v>156</v>
      </c>
      <c r="BM4402" s="170" t="s">
        <v>6359</v>
      </c>
    </row>
    <row r="4403" spans="1:65" s="2" customFormat="1" ht="16.5" customHeight="1">
      <c r="A4403" s="33"/>
      <c r="B4403" s="158"/>
      <c r="C4403" s="205" t="s">
        <v>6360</v>
      </c>
      <c r="D4403" s="205" t="s">
        <v>368</v>
      </c>
      <c r="E4403" s="206" t="s">
        <v>6361</v>
      </c>
      <c r="F4403" s="207" t="s">
        <v>6245</v>
      </c>
      <c r="G4403" s="208" t="s">
        <v>350</v>
      </c>
      <c r="H4403" s="209">
        <v>1</v>
      </c>
      <c r="I4403" s="210"/>
      <c r="J4403" s="209">
        <f t="shared" si="440"/>
        <v>0</v>
      </c>
      <c r="K4403" s="211"/>
      <c r="L4403" s="212"/>
      <c r="M4403" s="213" t="s">
        <v>1</v>
      </c>
      <c r="N4403" s="214" t="s">
        <v>42</v>
      </c>
      <c r="O4403" s="59"/>
      <c r="P4403" s="168">
        <f t="shared" si="441"/>
        <v>0</v>
      </c>
      <c r="Q4403" s="168">
        <v>0</v>
      </c>
      <c r="R4403" s="168">
        <f t="shared" si="442"/>
        <v>0</v>
      </c>
      <c r="S4403" s="168">
        <v>0</v>
      </c>
      <c r="T4403" s="169">
        <f t="shared" si="443"/>
        <v>0</v>
      </c>
      <c r="U4403" s="33"/>
      <c r="V4403" s="33"/>
      <c r="W4403" s="33"/>
      <c r="X4403" s="33"/>
      <c r="Y4403" s="33"/>
      <c r="Z4403" s="33"/>
      <c r="AA4403" s="33"/>
      <c r="AB4403" s="33"/>
      <c r="AC4403" s="33"/>
      <c r="AD4403" s="33"/>
      <c r="AE4403" s="33"/>
      <c r="AR4403" s="170" t="s">
        <v>189</v>
      </c>
      <c r="AT4403" s="170" t="s">
        <v>368</v>
      </c>
      <c r="AU4403" s="170" t="s">
        <v>157</v>
      </c>
      <c r="AY4403" s="18" t="s">
        <v>150</v>
      </c>
      <c r="BE4403" s="171">
        <f t="shared" si="444"/>
        <v>0</v>
      </c>
      <c r="BF4403" s="171">
        <f t="shared" si="445"/>
        <v>0</v>
      </c>
      <c r="BG4403" s="171">
        <f t="shared" si="446"/>
        <v>0</v>
      </c>
      <c r="BH4403" s="171">
        <f t="shared" si="447"/>
        <v>0</v>
      </c>
      <c r="BI4403" s="171">
        <f t="shared" si="448"/>
        <v>0</v>
      </c>
      <c r="BJ4403" s="18" t="s">
        <v>157</v>
      </c>
      <c r="BK4403" s="172">
        <f t="shared" si="449"/>
        <v>0</v>
      </c>
      <c r="BL4403" s="18" t="s">
        <v>156</v>
      </c>
      <c r="BM4403" s="170" t="s">
        <v>6362</v>
      </c>
    </row>
    <row r="4404" spans="1:65" s="2" customFormat="1" ht="36" customHeight="1">
      <c r="A4404" s="33"/>
      <c r="B4404" s="158"/>
      <c r="C4404" s="205" t="s">
        <v>6363</v>
      </c>
      <c r="D4404" s="205" t="s">
        <v>368</v>
      </c>
      <c r="E4404" s="206" t="s">
        <v>6330</v>
      </c>
      <c r="F4404" s="207" t="s">
        <v>6205</v>
      </c>
      <c r="G4404" s="208" t="s">
        <v>350</v>
      </c>
      <c r="H4404" s="209">
        <v>1</v>
      </c>
      <c r="I4404" s="210"/>
      <c r="J4404" s="209">
        <f t="shared" si="440"/>
        <v>0</v>
      </c>
      <c r="K4404" s="211"/>
      <c r="L4404" s="212"/>
      <c r="M4404" s="213" t="s">
        <v>1</v>
      </c>
      <c r="N4404" s="214" t="s">
        <v>42</v>
      </c>
      <c r="O4404" s="59"/>
      <c r="P4404" s="168">
        <f t="shared" si="441"/>
        <v>0</v>
      </c>
      <c r="Q4404" s="168">
        <v>0</v>
      </c>
      <c r="R4404" s="168">
        <f t="shared" si="442"/>
        <v>0</v>
      </c>
      <c r="S4404" s="168">
        <v>0</v>
      </c>
      <c r="T4404" s="169">
        <f t="shared" si="443"/>
        <v>0</v>
      </c>
      <c r="U4404" s="33"/>
      <c r="V4404" s="33"/>
      <c r="W4404" s="33"/>
      <c r="X4404" s="33"/>
      <c r="Y4404" s="33"/>
      <c r="Z4404" s="33"/>
      <c r="AA4404" s="33"/>
      <c r="AB4404" s="33"/>
      <c r="AC4404" s="33"/>
      <c r="AD4404" s="33"/>
      <c r="AE4404" s="33"/>
      <c r="AR4404" s="170" t="s">
        <v>189</v>
      </c>
      <c r="AT4404" s="170" t="s">
        <v>368</v>
      </c>
      <c r="AU4404" s="170" t="s">
        <v>157</v>
      </c>
      <c r="AY4404" s="18" t="s">
        <v>150</v>
      </c>
      <c r="BE4404" s="171">
        <f t="shared" si="444"/>
        <v>0</v>
      </c>
      <c r="BF4404" s="171">
        <f t="shared" si="445"/>
        <v>0</v>
      </c>
      <c r="BG4404" s="171">
        <f t="shared" si="446"/>
        <v>0</v>
      </c>
      <c r="BH4404" s="171">
        <f t="shared" si="447"/>
        <v>0</v>
      </c>
      <c r="BI4404" s="171">
        <f t="shared" si="448"/>
        <v>0</v>
      </c>
      <c r="BJ4404" s="18" t="s">
        <v>157</v>
      </c>
      <c r="BK4404" s="172">
        <f t="shared" si="449"/>
        <v>0</v>
      </c>
      <c r="BL4404" s="18" t="s">
        <v>156</v>
      </c>
      <c r="BM4404" s="170" t="s">
        <v>6364</v>
      </c>
    </row>
    <row r="4405" spans="1:65" s="2" customFormat="1" ht="16.5" customHeight="1">
      <c r="A4405" s="33"/>
      <c r="B4405" s="158"/>
      <c r="C4405" s="205" t="s">
        <v>6365</v>
      </c>
      <c r="D4405" s="205" t="s">
        <v>368</v>
      </c>
      <c r="E4405" s="206" t="s">
        <v>6333</v>
      </c>
      <c r="F4405" s="207" t="s">
        <v>6209</v>
      </c>
      <c r="G4405" s="208" t="s">
        <v>350</v>
      </c>
      <c r="H4405" s="209">
        <v>2</v>
      </c>
      <c r="I4405" s="210"/>
      <c r="J4405" s="209">
        <f t="shared" si="440"/>
        <v>0</v>
      </c>
      <c r="K4405" s="211"/>
      <c r="L4405" s="212"/>
      <c r="M4405" s="213" t="s">
        <v>1</v>
      </c>
      <c r="N4405" s="214" t="s">
        <v>42</v>
      </c>
      <c r="O4405" s="59"/>
      <c r="P4405" s="168">
        <f t="shared" si="441"/>
        <v>0</v>
      </c>
      <c r="Q4405" s="168">
        <v>0</v>
      </c>
      <c r="R4405" s="168">
        <f t="shared" si="442"/>
        <v>0</v>
      </c>
      <c r="S4405" s="168">
        <v>0</v>
      </c>
      <c r="T4405" s="169">
        <f t="shared" si="443"/>
        <v>0</v>
      </c>
      <c r="U4405" s="33"/>
      <c r="V4405" s="33"/>
      <c r="W4405" s="33"/>
      <c r="X4405" s="33"/>
      <c r="Y4405" s="33"/>
      <c r="Z4405" s="33"/>
      <c r="AA4405" s="33"/>
      <c r="AB4405" s="33"/>
      <c r="AC4405" s="33"/>
      <c r="AD4405" s="33"/>
      <c r="AE4405" s="33"/>
      <c r="AR4405" s="170" t="s">
        <v>189</v>
      </c>
      <c r="AT4405" s="170" t="s">
        <v>368</v>
      </c>
      <c r="AU4405" s="170" t="s">
        <v>157</v>
      </c>
      <c r="AY4405" s="18" t="s">
        <v>150</v>
      </c>
      <c r="BE4405" s="171">
        <f t="shared" si="444"/>
        <v>0</v>
      </c>
      <c r="BF4405" s="171">
        <f t="shared" si="445"/>
        <v>0</v>
      </c>
      <c r="BG4405" s="171">
        <f t="shared" si="446"/>
        <v>0</v>
      </c>
      <c r="BH4405" s="171">
        <f t="shared" si="447"/>
        <v>0</v>
      </c>
      <c r="BI4405" s="171">
        <f t="shared" si="448"/>
        <v>0</v>
      </c>
      <c r="BJ4405" s="18" t="s">
        <v>157</v>
      </c>
      <c r="BK4405" s="172">
        <f t="shared" si="449"/>
        <v>0</v>
      </c>
      <c r="BL4405" s="18" t="s">
        <v>156</v>
      </c>
      <c r="BM4405" s="170" t="s">
        <v>6366</v>
      </c>
    </row>
    <row r="4406" spans="1:65" s="2" customFormat="1" ht="24" customHeight="1">
      <c r="A4406" s="33"/>
      <c r="B4406" s="158"/>
      <c r="C4406" s="205" t="s">
        <v>6367</v>
      </c>
      <c r="D4406" s="205" t="s">
        <v>368</v>
      </c>
      <c r="E4406" s="206" t="s">
        <v>6336</v>
      </c>
      <c r="F4406" s="207" t="s">
        <v>6213</v>
      </c>
      <c r="G4406" s="208" t="s">
        <v>350</v>
      </c>
      <c r="H4406" s="209">
        <v>2</v>
      </c>
      <c r="I4406" s="210"/>
      <c r="J4406" s="209">
        <f t="shared" si="440"/>
        <v>0</v>
      </c>
      <c r="K4406" s="211"/>
      <c r="L4406" s="212"/>
      <c r="M4406" s="213" t="s">
        <v>1</v>
      </c>
      <c r="N4406" s="214" t="s">
        <v>42</v>
      </c>
      <c r="O4406" s="59"/>
      <c r="P4406" s="168">
        <f t="shared" si="441"/>
        <v>0</v>
      </c>
      <c r="Q4406" s="168">
        <v>0</v>
      </c>
      <c r="R4406" s="168">
        <f t="shared" si="442"/>
        <v>0</v>
      </c>
      <c r="S4406" s="168">
        <v>0</v>
      </c>
      <c r="T4406" s="169">
        <f t="shared" si="443"/>
        <v>0</v>
      </c>
      <c r="U4406" s="33"/>
      <c r="V4406" s="33"/>
      <c r="W4406" s="33"/>
      <c r="X4406" s="33"/>
      <c r="Y4406" s="33"/>
      <c r="Z4406" s="33"/>
      <c r="AA4406" s="33"/>
      <c r="AB4406" s="33"/>
      <c r="AC4406" s="33"/>
      <c r="AD4406" s="33"/>
      <c r="AE4406" s="33"/>
      <c r="AR4406" s="170" t="s">
        <v>189</v>
      </c>
      <c r="AT4406" s="170" t="s">
        <v>368</v>
      </c>
      <c r="AU4406" s="170" t="s">
        <v>157</v>
      </c>
      <c r="AY4406" s="18" t="s">
        <v>150</v>
      </c>
      <c r="BE4406" s="171">
        <f t="shared" si="444"/>
        <v>0</v>
      </c>
      <c r="BF4406" s="171">
        <f t="shared" si="445"/>
        <v>0</v>
      </c>
      <c r="BG4406" s="171">
        <f t="shared" si="446"/>
        <v>0</v>
      </c>
      <c r="BH4406" s="171">
        <f t="shared" si="447"/>
        <v>0</v>
      </c>
      <c r="BI4406" s="171">
        <f t="shared" si="448"/>
        <v>0</v>
      </c>
      <c r="BJ4406" s="18" t="s">
        <v>157</v>
      </c>
      <c r="BK4406" s="172">
        <f t="shared" si="449"/>
        <v>0</v>
      </c>
      <c r="BL4406" s="18" t="s">
        <v>156</v>
      </c>
      <c r="BM4406" s="170" t="s">
        <v>6368</v>
      </c>
    </row>
    <row r="4407" spans="1:65" s="2" customFormat="1" ht="24" customHeight="1">
      <c r="A4407" s="33"/>
      <c r="B4407" s="158"/>
      <c r="C4407" s="205" t="s">
        <v>6369</v>
      </c>
      <c r="D4407" s="205" t="s">
        <v>368</v>
      </c>
      <c r="E4407" s="206" t="s">
        <v>6370</v>
      </c>
      <c r="F4407" s="207" t="s">
        <v>6255</v>
      </c>
      <c r="G4407" s="208" t="s">
        <v>350</v>
      </c>
      <c r="H4407" s="209">
        <v>4</v>
      </c>
      <c r="I4407" s="210"/>
      <c r="J4407" s="209">
        <f t="shared" si="440"/>
        <v>0</v>
      </c>
      <c r="K4407" s="211"/>
      <c r="L4407" s="212"/>
      <c r="M4407" s="213" t="s">
        <v>1</v>
      </c>
      <c r="N4407" s="214" t="s">
        <v>42</v>
      </c>
      <c r="O4407" s="59"/>
      <c r="P4407" s="168">
        <f t="shared" si="441"/>
        <v>0</v>
      </c>
      <c r="Q4407" s="168">
        <v>0</v>
      </c>
      <c r="R4407" s="168">
        <f t="shared" si="442"/>
        <v>0</v>
      </c>
      <c r="S4407" s="168">
        <v>0</v>
      </c>
      <c r="T4407" s="169">
        <f t="shared" si="443"/>
        <v>0</v>
      </c>
      <c r="U4407" s="33"/>
      <c r="V4407" s="33"/>
      <c r="W4407" s="33"/>
      <c r="X4407" s="33"/>
      <c r="Y4407" s="33"/>
      <c r="Z4407" s="33"/>
      <c r="AA4407" s="33"/>
      <c r="AB4407" s="33"/>
      <c r="AC4407" s="33"/>
      <c r="AD4407" s="33"/>
      <c r="AE4407" s="33"/>
      <c r="AR4407" s="170" t="s">
        <v>189</v>
      </c>
      <c r="AT4407" s="170" t="s">
        <v>368</v>
      </c>
      <c r="AU4407" s="170" t="s">
        <v>157</v>
      </c>
      <c r="AY4407" s="18" t="s">
        <v>150</v>
      </c>
      <c r="BE4407" s="171">
        <f t="shared" si="444"/>
        <v>0</v>
      </c>
      <c r="BF4407" s="171">
        <f t="shared" si="445"/>
        <v>0</v>
      </c>
      <c r="BG4407" s="171">
        <f t="shared" si="446"/>
        <v>0</v>
      </c>
      <c r="BH4407" s="171">
        <f t="shared" si="447"/>
        <v>0</v>
      </c>
      <c r="BI4407" s="171">
        <f t="shared" si="448"/>
        <v>0</v>
      </c>
      <c r="BJ4407" s="18" t="s">
        <v>157</v>
      </c>
      <c r="BK4407" s="172">
        <f t="shared" si="449"/>
        <v>0</v>
      </c>
      <c r="BL4407" s="18" t="s">
        <v>156</v>
      </c>
      <c r="BM4407" s="170" t="s">
        <v>6371</v>
      </c>
    </row>
    <row r="4408" spans="1:65" s="2" customFormat="1" ht="16.5" customHeight="1">
      <c r="A4408" s="33"/>
      <c r="B4408" s="158"/>
      <c r="C4408" s="205" t="s">
        <v>6372</v>
      </c>
      <c r="D4408" s="205" t="s">
        <v>368</v>
      </c>
      <c r="E4408" s="206" t="s">
        <v>6373</v>
      </c>
      <c r="F4408" s="207" t="s">
        <v>6259</v>
      </c>
      <c r="G4408" s="208" t="s">
        <v>350</v>
      </c>
      <c r="H4408" s="209">
        <v>3</v>
      </c>
      <c r="I4408" s="210"/>
      <c r="J4408" s="209">
        <f t="shared" si="440"/>
        <v>0</v>
      </c>
      <c r="K4408" s="211"/>
      <c r="L4408" s="212"/>
      <c r="M4408" s="213" t="s">
        <v>1</v>
      </c>
      <c r="N4408" s="214" t="s">
        <v>42</v>
      </c>
      <c r="O4408" s="59"/>
      <c r="P4408" s="168">
        <f t="shared" si="441"/>
        <v>0</v>
      </c>
      <c r="Q4408" s="168">
        <v>0</v>
      </c>
      <c r="R4408" s="168">
        <f t="shared" si="442"/>
        <v>0</v>
      </c>
      <c r="S4408" s="168">
        <v>0</v>
      </c>
      <c r="T4408" s="169">
        <f t="shared" si="443"/>
        <v>0</v>
      </c>
      <c r="U4408" s="33"/>
      <c r="V4408" s="33"/>
      <c r="W4408" s="33"/>
      <c r="X4408" s="33"/>
      <c r="Y4408" s="33"/>
      <c r="Z4408" s="33"/>
      <c r="AA4408" s="33"/>
      <c r="AB4408" s="33"/>
      <c r="AC4408" s="33"/>
      <c r="AD4408" s="33"/>
      <c r="AE4408" s="33"/>
      <c r="AR4408" s="170" t="s">
        <v>189</v>
      </c>
      <c r="AT4408" s="170" t="s">
        <v>368</v>
      </c>
      <c r="AU4408" s="170" t="s">
        <v>157</v>
      </c>
      <c r="AY4408" s="18" t="s">
        <v>150</v>
      </c>
      <c r="BE4408" s="171">
        <f t="shared" si="444"/>
        <v>0</v>
      </c>
      <c r="BF4408" s="171">
        <f t="shared" si="445"/>
        <v>0</v>
      </c>
      <c r="BG4408" s="171">
        <f t="shared" si="446"/>
        <v>0</v>
      </c>
      <c r="BH4408" s="171">
        <f t="shared" si="447"/>
        <v>0</v>
      </c>
      <c r="BI4408" s="171">
        <f t="shared" si="448"/>
        <v>0</v>
      </c>
      <c r="BJ4408" s="18" t="s">
        <v>157</v>
      </c>
      <c r="BK4408" s="172">
        <f t="shared" si="449"/>
        <v>0</v>
      </c>
      <c r="BL4408" s="18" t="s">
        <v>156</v>
      </c>
      <c r="BM4408" s="170" t="s">
        <v>6374</v>
      </c>
    </row>
    <row r="4409" spans="1:65" s="2" customFormat="1" ht="16.5" customHeight="1">
      <c r="A4409" s="33"/>
      <c r="B4409" s="158"/>
      <c r="C4409" s="205" t="s">
        <v>6375</v>
      </c>
      <c r="D4409" s="205" t="s">
        <v>368</v>
      </c>
      <c r="E4409" s="206" t="s">
        <v>6376</v>
      </c>
      <c r="F4409" s="207" t="s">
        <v>6377</v>
      </c>
      <c r="G4409" s="208" t="s">
        <v>459</v>
      </c>
      <c r="H4409" s="209">
        <v>30</v>
      </c>
      <c r="I4409" s="210"/>
      <c r="J4409" s="209">
        <f t="shared" si="440"/>
        <v>0</v>
      </c>
      <c r="K4409" s="211"/>
      <c r="L4409" s="212"/>
      <c r="M4409" s="213" t="s">
        <v>1</v>
      </c>
      <c r="N4409" s="214" t="s">
        <v>42</v>
      </c>
      <c r="O4409" s="59"/>
      <c r="P4409" s="168">
        <f t="shared" si="441"/>
        <v>0</v>
      </c>
      <c r="Q4409" s="168">
        <v>0</v>
      </c>
      <c r="R4409" s="168">
        <f t="shared" si="442"/>
        <v>0</v>
      </c>
      <c r="S4409" s="168">
        <v>0</v>
      </c>
      <c r="T4409" s="169">
        <f t="shared" si="443"/>
        <v>0</v>
      </c>
      <c r="U4409" s="33"/>
      <c r="V4409" s="33"/>
      <c r="W4409" s="33"/>
      <c r="X4409" s="33"/>
      <c r="Y4409" s="33"/>
      <c r="Z4409" s="33"/>
      <c r="AA4409" s="33"/>
      <c r="AB4409" s="33"/>
      <c r="AC4409" s="33"/>
      <c r="AD4409" s="33"/>
      <c r="AE4409" s="33"/>
      <c r="AR4409" s="170" t="s">
        <v>189</v>
      </c>
      <c r="AT4409" s="170" t="s">
        <v>368</v>
      </c>
      <c r="AU4409" s="170" t="s">
        <v>157</v>
      </c>
      <c r="AY4409" s="18" t="s">
        <v>150</v>
      </c>
      <c r="BE4409" s="171">
        <f t="shared" si="444"/>
        <v>0</v>
      </c>
      <c r="BF4409" s="171">
        <f t="shared" si="445"/>
        <v>0</v>
      </c>
      <c r="BG4409" s="171">
        <f t="shared" si="446"/>
        <v>0</v>
      </c>
      <c r="BH4409" s="171">
        <f t="shared" si="447"/>
        <v>0</v>
      </c>
      <c r="BI4409" s="171">
        <f t="shared" si="448"/>
        <v>0</v>
      </c>
      <c r="BJ4409" s="18" t="s">
        <v>157</v>
      </c>
      <c r="BK4409" s="172">
        <f t="shared" si="449"/>
        <v>0</v>
      </c>
      <c r="BL4409" s="18" t="s">
        <v>156</v>
      </c>
      <c r="BM4409" s="170" t="s">
        <v>6378</v>
      </c>
    </row>
    <row r="4410" spans="1:65" s="2" customFormat="1" ht="16.5" customHeight="1">
      <c r="A4410" s="33"/>
      <c r="B4410" s="158"/>
      <c r="C4410" s="205" t="s">
        <v>6379</v>
      </c>
      <c r="D4410" s="205" t="s">
        <v>368</v>
      </c>
      <c r="E4410" s="206" t="s">
        <v>6380</v>
      </c>
      <c r="F4410" s="207" t="s">
        <v>6267</v>
      </c>
      <c r="G4410" s="208" t="s">
        <v>459</v>
      </c>
      <c r="H4410" s="209">
        <v>30</v>
      </c>
      <c r="I4410" s="210"/>
      <c r="J4410" s="209">
        <f t="shared" si="440"/>
        <v>0</v>
      </c>
      <c r="K4410" s="211"/>
      <c r="L4410" s="212"/>
      <c r="M4410" s="213" t="s">
        <v>1</v>
      </c>
      <c r="N4410" s="214" t="s">
        <v>42</v>
      </c>
      <c r="O4410" s="59"/>
      <c r="P4410" s="168">
        <f t="shared" si="441"/>
        <v>0</v>
      </c>
      <c r="Q4410" s="168">
        <v>0</v>
      </c>
      <c r="R4410" s="168">
        <f t="shared" si="442"/>
        <v>0</v>
      </c>
      <c r="S4410" s="168">
        <v>0</v>
      </c>
      <c r="T4410" s="169">
        <f t="shared" si="443"/>
        <v>0</v>
      </c>
      <c r="U4410" s="33"/>
      <c r="V4410" s="33"/>
      <c r="W4410" s="33"/>
      <c r="X4410" s="33"/>
      <c r="Y4410" s="33"/>
      <c r="Z4410" s="33"/>
      <c r="AA4410" s="33"/>
      <c r="AB4410" s="33"/>
      <c r="AC4410" s="33"/>
      <c r="AD4410" s="33"/>
      <c r="AE4410" s="33"/>
      <c r="AR4410" s="170" t="s">
        <v>189</v>
      </c>
      <c r="AT4410" s="170" t="s">
        <v>368</v>
      </c>
      <c r="AU4410" s="170" t="s">
        <v>157</v>
      </c>
      <c r="AY4410" s="18" t="s">
        <v>150</v>
      </c>
      <c r="BE4410" s="171">
        <f t="shared" si="444"/>
        <v>0</v>
      </c>
      <c r="BF4410" s="171">
        <f t="shared" si="445"/>
        <v>0</v>
      </c>
      <c r="BG4410" s="171">
        <f t="shared" si="446"/>
        <v>0</v>
      </c>
      <c r="BH4410" s="171">
        <f t="shared" si="447"/>
        <v>0</v>
      </c>
      <c r="BI4410" s="171">
        <f t="shared" si="448"/>
        <v>0</v>
      </c>
      <c r="BJ4410" s="18" t="s">
        <v>157</v>
      </c>
      <c r="BK4410" s="172">
        <f t="shared" si="449"/>
        <v>0</v>
      </c>
      <c r="BL4410" s="18" t="s">
        <v>156</v>
      </c>
      <c r="BM4410" s="170" t="s">
        <v>6381</v>
      </c>
    </row>
    <row r="4411" spans="1:65" s="2" customFormat="1" ht="16.5" customHeight="1">
      <c r="A4411" s="33"/>
      <c r="B4411" s="158"/>
      <c r="C4411" s="205" t="s">
        <v>6382</v>
      </c>
      <c r="D4411" s="205" t="s">
        <v>368</v>
      </c>
      <c r="E4411" s="206" t="s">
        <v>6383</v>
      </c>
      <c r="F4411" s="207" t="s">
        <v>6271</v>
      </c>
      <c r="G4411" s="208" t="s">
        <v>459</v>
      </c>
      <c r="H4411" s="209">
        <v>15</v>
      </c>
      <c r="I4411" s="210"/>
      <c r="J4411" s="209">
        <f t="shared" si="440"/>
        <v>0</v>
      </c>
      <c r="K4411" s="211"/>
      <c r="L4411" s="212"/>
      <c r="M4411" s="213" t="s">
        <v>1</v>
      </c>
      <c r="N4411" s="214" t="s">
        <v>42</v>
      </c>
      <c r="O4411" s="59"/>
      <c r="P4411" s="168">
        <f t="shared" si="441"/>
        <v>0</v>
      </c>
      <c r="Q4411" s="168">
        <v>0</v>
      </c>
      <c r="R4411" s="168">
        <f t="shared" si="442"/>
        <v>0</v>
      </c>
      <c r="S4411" s="168">
        <v>0</v>
      </c>
      <c r="T4411" s="169">
        <f t="shared" si="443"/>
        <v>0</v>
      </c>
      <c r="U4411" s="33"/>
      <c r="V4411" s="33"/>
      <c r="W4411" s="33"/>
      <c r="X4411" s="33"/>
      <c r="Y4411" s="33"/>
      <c r="Z4411" s="33"/>
      <c r="AA4411" s="33"/>
      <c r="AB4411" s="33"/>
      <c r="AC4411" s="33"/>
      <c r="AD4411" s="33"/>
      <c r="AE4411" s="33"/>
      <c r="AR4411" s="170" t="s">
        <v>189</v>
      </c>
      <c r="AT4411" s="170" t="s">
        <v>368</v>
      </c>
      <c r="AU4411" s="170" t="s">
        <v>157</v>
      </c>
      <c r="AY4411" s="18" t="s">
        <v>150</v>
      </c>
      <c r="BE4411" s="171">
        <f t="shared" si="444"/>
        <v>0</v>
      </c>
      <c r="BF4411" s="171">
        <f t="shared" si="445"/>
        <v>0</v>
      </c>
      <c r="BG4411" s="171">
        <f t="shared" si="446"/>
        <v>0</v>
      </c>
      <c r="BH4411" s="171">
        <f t="shared" si="447"/>
        <v>0</v>
      </c>
      <c r="BI4411" s="171">
        <f t="shared" si="448"/>
        <v>0</v>
      </c>
      <c r="BJ4411" s="18" t="s">
        <v>157</v>
      </c>
      <c r="BK4411" s="172">
        <f t="shared" si="449"/>
        <v>0</v>
      </c>
      <c r="BL4411" s="18" t="s">
        <v>156</v>
      </c>
      <c r="BM4411" s="170" t="s">
        <v>6384</v>
      </c>
    </row>
    <row r="4412" spans="1:65" s="2" customFormat="1" ht="16.5" customHeight="1">
      <c r="A4412" s="33"/>
      <c r="B4412" s="158"/>
      <c r="C4412" s="205" t="s">
        <v>6385</v>
      </c>
      <c r="D4412" s="205" t="s">
        <v>368</v>
      </c>
      <c r="E4412" s="206" t="s">
        <v>6386</v>
      </c>
      <c r="F4412" s="207" t="s">
        <v>6275</v>
      </c>
      <c r="G4412" s="208" t="s">
        <v>459</v>
      </c>
      <c r="H4412" s="209">
        <v>15</v>
      </c>
      <c r="I4412" s="210"/>
      <c r="J4412" s="209">
        <f t="shared" si="440"/>
        <v>0</v>
      </c>
      <c r="K4412" s="211"/>
      <c r="L4412" s="212"/>
      <c r="M4412" s="213" t="s">
        <v>1</v>
      </c>
      <c r="N4412" s="214" t="s">
        <v>42</v>
      </c>
      <c r="O4412" s="59"/>
      <c r="P4412" s="168">
        <f t="shared" si="441"/>
        <v>0</v>
      </c>
      <c r="Q4412" s="168">
        <v>0</v>
      </c>
      <c r="R4412" s="168">
        <f t="shared" si="442"/>
        <v>0</v>
      </c>
      <c r="S4412" s="168">
        <v>0</v>
      </c>
      <c r="T4412" s="169">
        <f t="shared" si="443"/>
        <v>0</v>
      </c>
      <c r="U4412" s="33"/>
      <c r="V4412" s="33"/>
      <c r="W4412" s="33"/>
      <c r="X4412" s="33"/>
      <c r="Y4412" s="33"/>
      <c r="Z4412" s="33"/>
      <c r="AA4412" s="33"/>
      <c r="AB4412" s="33"/>
      <c r="AC4412" s="33"/>
      <c r="AD4412" s="33"/>
      <c r="AE4412" s="33"/>
      <c r="AR4412" s="170" t="s">
        <v>189</v>
      </c>
      <c r="AT4412" s="170" t="s">
        <v>368</v>
      </c>
      <c r="AU4412" s="170" t="s">
        <v>157</v>
      </c>
      <c r="AY4412" s="18" t="s">
        <v>150</v>
      </c>
      <c r="BE4412" s="171">
        <f t="shared" si="444"/>
        <v>0</v>
      </c>
      <c r="BF4412" s="171">
        <f t="shared" si="445"/>
        <v>0</v>
      </c>
      <c r="BG4412" s="171">
        <f t="shared" si="446"/>
        <v>0</v>
      </c>
      <c r="BH4412" s="171">
        <f t="shared" si="447"/>
        <v>0</v>
      </c>
      <c r="BI4412" s="171">
        <f t="shared" si="448"/>
        <v>0</v>
      </c>
      <c r="BJ4412" s="18" t="s">
        <v>157</v>
      </c>
      <c r="BK4412" s="172">
        <f t="shared" si="449"/>
        <v>0</v>
      </c>
      <c r="BL4412" s="18" t="s">
        <v>156</v>
      </c>
      <c r="BM4412" s="170" t="s">
        <v>6387</v>
      </c>
    </row>
    <row r="4413" spans="1:65" s="2" customFormat="1" ht="16.5" customHeight="1">
      <c r="A4413" s="33"/>
      <c r="B4413" s="158"/>
      <c r="C4413" s="205" t="s">
        <v>6388</v>
      </c>
      <c r="D4413" s="205" t="s">
        <v>368</v>
      </c>
      <c r="E4413" s="206" t="s">
        <v>6389</v>
      </c>
      <c r="F4413" s="207" t="s">
        <v>6279</v>
      </c>
      <c r="G4413" s="208" t="s">
        <v>459</v>
      </c>
      <c r="H4413" s="209">
        <v>3</v>
      </c>
      <c r="I4413" s="210"/>
      <c r="J4413" s="209">
        <f t="shared" si="440"/>
        <v>0</v>
      </c>
      <c r="K4413" s="211"/>
      <c r="L4413" s="212"/>
      <c r="M4413" s="213" t="s">
        <v>1</v>
      </c>
      <c r="N4413" s="214" t="s">
        <v>42</v>
      </c>
      <c r="O4413" s="59"/>
      <c r="P4413" s="168">
        <f t="shared" si="441"/>
        <v>0</v>
      </c>
      <c r="Q4413" s="168">
        <v>0</v>
      </c>
      <c r="R4413" s="168">
        <f t="shared" si="442"/>
        <v>0</v>
      </c>
      <c r="S4413" s="168">
        <v>0</v>
      </c>
      <c r="T4413" s="169">
        <f t="shared" si="443"/>
        <v>0</v>
      </c>
      <c r="U4413" s="33"/>
      <c r="V4413" s="33"/>
      <c r="W4413" s="33"/>
      <c r="X4413" s="33"/>
      <c r="Y4413" s="33"/>
      <c r="Z4413" s="33"/>
      <c r="AA4413" s="33"/>
      <c r="AB4413" s="33"/>
      <c r="AC4413" s="33"/>
      <c r="AD4413" s="33"/>
      <c r="AE4413" s="33"/>
      <c r="AR4413" s="170" t="s">
        <v>189</v>
      </c>
      <c r="AT4413" s="170" t="s">
        <v>368</v>
      </c>
      <c r="AU4413" s="170" t="s">
        <v>157</v>
      </c>
      <c r="AY4413" s="18" t="s">
        <v>150</v>
      </c>
      <c r="BE4413" s="171">
        <f t="shared" si="444"/>
        <v>0</v>
      </c>
      <c r="BF4413" s="171">
        <f t="shared" si="445"/>
        <v>0</v>
      </c>
      <c r="BG4413" s="171">
        <f t="shared" si="446"/>
        <v>0</v>
      </c>
      <c r="BH4413" s="171">
        <f t="shared" si="447"/>
        <v>0</v>
      </c>
      <c r="BI4413" s="171">
        <f t="shared" si="448"/>
        <v>0</v>
      </c>
      <c r="BJ4413" s="18" t="s">
        <v>157</v>
      </c>
      <c r="BK4413" s="172">
        <f t="shared" si="449"/>
        <v>0</v>
      </c>
      <c r="BL4413" s="18" t="s">
        <v>156</v>
      </c>
      <c r="BM4413" s="170" t="s">
        <v>6390</v>
      </c>
    </row>
    <row r="4414" spans="1:65" s="2" customFormat="1" ht="16.5" customHeight="1">
      <c r="A4414" s="33"/>
      <c r="B4414" s="158"/>
      <c r="C4414" s="205" t="s">
        <v>6391</v>
      </c>
      <c r="D4414" s="205" t="s">
        <v>368</v>
      </c>
      <c r="E4414" s="206" t="s">
        <v>6392</v>
      </c>
      <c r="F4414" s="207" t="s">
        <v>6283</v>
      </c>
      <c r="G4414" s="208" t="s">
        <v>459</v>
      </c>
      <c r="H4414" s="209">
        <v>6</v>
      </c>
      <c r="I4414" s="210"/>
      <c r="J4414" s="209">
        <f t="shared" si="440"/>
        <v>0</v>
      </c>
      <c r="K4414" s="211"/>
      <c r="L4414" s="212"/>
      <c r="M4414" s="213" t="s">
        <v>1</v>
      </c>
      <c r="N4414" s="214" t="s">
        <v>42</v>
      </c>
      <c r="O4414" s="59"/>
      <c r="P4414" s="168">
        <f t="shared" si="441"/>
        <v>0</v>
      </c>
      <c r="Q4414" s="168">
        <v>0</v>
      </c>
      <c r="R4414" s="168">
        <f t="shared" si="442"/>
        <v>0</v>
      </c>
      <c r="S4414" s="168">
        <v>0</v>
      </c>
      <c r="T4414" s="169">
        <f t="shared" si="443"/>
        <v>0</v>
      </c>
      <c r="U4414" s="33"/>
      <c r="V4414" s="33"/>
      <c r="W4414" s="33"/>
      <c r="X4414" s="33"/>
      <c r="Y4414" s="33"/>
      <c r="Z4414" s="33"/>
      <c r="AA4414" s="33"/>
      <c r="AB4414" s="33"/>
      <c r="AC4414" s="33"/>
      <c r="AD4414" s="33"/>
      <c r="AE4414" s="33"/>
      <c r="AR4414" s="170" t="s">
        <v>189</v>
      </c>
      <c r="AT4414" s="170" t="s">
        <v>368</v>
      </c>
      <c r="AU4414" s="170" t="s">
        <v>157</v>
      </c>
      <c r="AY4414" s="18" t="s">
        <v>150</v>
      </c>
      <c r="BE4414" s="171">
        <f t="shared" si="444"/>
        <v>0</v>
      </c>
      <c r="BF4414" s="171">
        <f t="shared" si="445"/>
        <v>0</v>
      </c>
      <c r="BG4414" s="171">
        <f t="shared" si="446"/>
        <v>0</v>
      </c>
      <c r="BH4414" s="171">
        <f t="shared" si="447"/>
        <v>0</v>
      </c>
      <c r="BI4414" s="171">
        <f t="shared" si="448"/>
        <v>0</v>
      </c>
      <c r="BJ4414" s="18" t="s">
        <v>157</v>
      </c>
      <c r="BK4414" s="172">
        <f t="shared" si="449"/>
        <v>0</v>
      </c>
      <c r="BL4414" s="18" t="s">
        <v>156</v>
      </c>
      <c r="BM4414" s="170" t="s">
        <v>6393</v>
      </c>
    </row>
    <row r="4415" spans="1:65" s="2" customFormat="1" ht="16.5" customHeight="1">
      <c r="A4415" s="33"/>
      <c r="B4415" s="158"/>
      <c r="C4415" s="205" t="s">
        <v>6394</v>
      </c>
      <c r="D4415" s="205" t="s">
        <v>368</v>
      </c>
      <c r="E4415" s="206" t="s">
        <v>6395</v>
      </c>
      <c r="F4415" s="207" t="s">
        <v>6287</v>
      </c>
      <c r="G4415" s="208" t="s">
        <v>459</v>
      </c>
      <c r="H4415" s="209">
        <v>3</v>
      </c>
      <c r="I4415" s="210"/>
      <c r="J4415" s="209">
        <f t="shared" si="440"/>
        <v>0</v>
      </c>
      <c r="K4415" s="211"/>
      <c r="L4415" s="212"/>
      <c r="M4415" s="213" t="s">
        <v>1</v>
      </c>
      <c r="N4415" s="214" t="s">
        <v>42</v>
      </c>
      <c r="O4415" s="59"/>
      <c r="P4415" s="168">
        <f t="shared" si="441"/>
        <v>0</v>
      </c>
      <c r="Q4415" s="168">
        <v>0</v>
      </c>
      <c r="R4415" s="168">
        <f t="shared" si="442"/>
        <v>0</v>
      </c>
      <c r="S4415" s="168">
        <v>0</v>
      </c>
      <c r="T4415" s="169">
        <f t="shared" si="443"/>
        <v>0</v>
      </c>
      <c r="U4415" s="33"/>
      <c r="V4415" s="33"/>
      <c r="W4415" s="33"/>
      <c r="X4415" s="33"/>
      <c r="Y4415" s="33"/>
      <c r="Z4415" s="33"/>
      <c r="AA4415" s="33"/>
      <c r="AB4415" s="33"/>
      <c r="AC4415" s="33"/>
      <c r="AD4415" s="33"/>
      <c r="AE4415" s="33"/>
      <c r="AR4415" s="170" t="s">
        <v>189</v>
      </c>
      <c r="AT4415" s="170" t="s">
        <v>368</v>
      </c>
      <c r="AU4415" s="170" t="s">
        <v>157</v>
      </c>
      <c r="AY4415" s="18" t="s">
        <v>150</v>
      </c>
      <c r="BE4415" s="171">
        <f t="shared" si="444"/>
        <v>0</v>
      </c>
      <c r="BF4415" s="171">
        <f t="shared" si="445"/>
        <v>0</v>
      </c>
      <c r="BG4415" s="171">
        <f t="shared" si="446"/>
        <v>0</v>
      </c>
      <c r="BH4415" s="171">
        <f t="shared" si="447"/>
        <v>0</v>
      </c>
      <c r="BI4415" s="171">
        <f t="shared" si="448"/>
        <v>0</v>
      </c>
      <c r="BJ4415" s="18" t="s">
        <v>157</v>
      </c>
      <c r="BK4415" s="172">
        <f t="shared" si="449"/>
        <v>0</v>
      </c>
      <c r="BL4415" s="18" t="s">
        <v>156</v>
      </c>
      <c r="BM4415" s="170" t="s">
        <v>6396</v>
      </c>
    </row>
    <row r="4416" spans="1:65" s="2" customFormat="1" ht="16.5" customHeight="1">
      <c r="A4416" s="33"/>
      <c r="B4416" s="158"/>
      <c r="C4416" s="205" t="s">
        <v>6397</v>
      </c>
      <c r="D4416" s="205" t="s">
        <v>368</v>
      </c>
      <c r="E4416" s="206" t="s">
        <v>6398</v>
      </c>
      <c r="F4416" s="207" t="s">
        <v>6291</v>
      </c>
      <c r="G4416" s="208" t="s">
        <v>459</v>
      </c>
      <c r="H4416" s="209">
        <v>3</v>
      </c>
      <c r="I4416" s="210"/>
      <c r="J4416" s="209">
        <f t="shared" si="440"/>
        <v>0</v>
      </c>
      <c r="K4416" s="211"/>
      <c r="L4416" s="212"/>
      <c r="M4416" s="213" t="s">
        <v>1</v>
      </c>
      <c r="N4416" s="214" t="s">
        <v>42</v>
      </c>
      <c r="O4416" s="59"/>
      <c r="P4416" s="168">
        <f t="shared" si="441"/>
        <v>0</v>
      </c>
      <c r="Q4416" s="168">
        <v>0</v>
      </c>
      <c r="R4416" s="168">
        <f t="shared" si="442"/>
        <v>0</v>
      </c>
      <c r="S4416" s="168">
        <v>0</v>
      </c>
      <c r="T4416" s="169">
        <f t="shared" si="443"/>
        <v>0</v>
      </c>
      <c r="U4416" s="33"/>
      <c r="V4416" s="33"/>
      <c r="W4416" s="33"/>
      <c r="X4416" s="33"/>
      <c r="Y4416" s="33"/>
      <c r="Z4416" s="33"/>
      <c r="AA4416" s="33"/>
      <c r="AB4416" s="33"/>
      <c r="AC4416" s="33"/>
      <c r="AD4416" s="33"/>
      <c r="AE4416" s="33"/>
      <c r="AR4416" s="170" t="s">
        <v>189</v>
      </c>
      <c r="AT4416" s="170" t="s">
        <v>368</v>
      </c>
      <c r="AU4416" s="170" t="s">
        <v>157</v>
      </c>
      <c r="AY4416" s="18" t="s">
        <v>150</v>
      </c>
      <c r="BE4416" s="171">
        <f t="shared" si="444"/>
        <v>0</v>
      </c>
      <c r="BF4416" s="171">
        <f t="shared" si="445"/>
        <v>0</v>
      </c>
      <c r="BG4416" s="171">
        <f t="shared" si="446"/>
        <v>0</v>
      </c>
      <c r="BH4416" s="171">
        <f t="shared" si="447"/>
        <v>0</v>
      </c>
      <c r="BI4416" s="171">
        <f t="shared" si="448"/>
        <v>0</v>
      </c>
      <c r="BJ4416" s="18" t="s">
        <v>157</v>
      </c>
      <c r="BK4416" s="172">
        <f t="shared" si="449"/>
        <v>0</v>
      </c>
      <c r="BL4416" s="18" t="s">
        <v>156</v>
      </c>
      <c r="BM4416" s="170" t="s">
        <v>6399</v>
      </c>
    </row>
    <row r="4417" spans="1:65" s="2" customFormat="1" ht="16.5" customHeight="1">
      <c r="A4417" s="33"/>
      <c r="B4417" s="158"/>
      <c r="C4417" s="205" t="s">
        <v>6400</v>
      </c>
      <c r="D4417" s="205" t="s">
        <v>368</v>
      </c>
      <c r="E4417" s="206" t="s">
        <v>6401</v>
      </c>
      <c r="F4417" s="207" t="s">
        <v>6295</v>
      </c>
      <c r="G4417" s="208" t="s">
        <v>350</v>
      </c>
      <c r="H4417" s="209">
        <v>2</v>
      </c>
      <c r="I4417" s="210"/>
      <c r="J4417" s="209">
        <f t="shared" si="440"/>
        <v>0</v>
      </c>
      <c r="K4417" s="211"/>
      <c r="L4417" s="212"/>
      <c r="M4417" s="213" t="s">
        <v>1</v>
      </c>
      <c r="N4417" s="214" t="s">
        <v>42</v>
      </c>
      <c r="O4417" s="59"/>
      <c r="P4417" s="168">
        <f t="shared" si="441"/>
        <v>0</v>
      </c>
      <c r="Q4417" s="168">
        <v>0</v>
      </c>
      <c r="R4417" s="168">
        <f t="shared" si="442"/>
        <v>0</v>
      </c>
      <c r="S4417" s="168">
        <v>0</v>
      </c>
      <c r="T4417" s="169">
        <f t="shared" si="443"/>
        <v>0</v>
      </c>
      <c r="U4417" s="33"/>
      <c r="V4417" s="33"/>
      <c r="W4417" s="33"/>
      <c r="X4417" s="33"/>
      <c r="Y4417" s="33"/>
      <c r="Z4417" s="33"/>
      <c r="AA4417" s="33"/>
      <c r="AB4417" s="33"/>
      <c r="AC4417" s="33"/>
      <c r="AD4417" s="33"/>
      <c r="AE4417" s="33"/>
      <c r="AR4417" s="170" t="s">
        <v>189</v>
      </c>
      <c r="AT4417" s="170" t="s">
        <v>368</v>
      </c>
      <c r="AU4417" s="170" t="s">
        <v>157</v>
      </c>
      <c r="AY4417" s="18" t="s">
        <v>150</v>
      </c>
      <c r="BE4417" s="171">
        <f t="shared" si="444"/>
        <v>0</v>
      </c>
      <c r="BF4417" s="171">
        <f t="shared" si="445"/>
        <v>0</v>
      </c>
      <c r="BG4417" s="171">
        <f t="shared" si="446"/>
        <v>0</v>
      </c>
      <c r="BH4417" s="171">
        <f t="shared" si="447"/>
        <v>0</v>
      </c>
      <c r="BI4417" s="171">
        <f t="shared" si="448"/>
        <v>0</v>
      </c>
      <c r="BJ4417" s="18" t="s">
        <v>157</v>
      </c>
      <c r="BK4417" s="172">
        <f t="shared" si="449"/>
        <v>0</v>
      </c>
      <c r="BL4417" s="18" t="s">
        <v>156</v>
      </c>
      <c r="BM4417" s="170" t="s">
        <v>6402</v>
      </c>
    </row>
    <row r="4418" spans="1:65" s="2" customFormat="1" ht="16.5" customHeight="1">
      <c r="A4418" s="33"/>
      <c r="B4418" s="158"/>
      <c r="C4418" s="205" t="s">
        <v>6403</v>
      </c>
      <c r="D4418" s="205" t="s">
        <v>368</v>
      </c>
      <c r="E4418" s="206" t="s">
        <v>6404</v>
      </c>
      <c r="F4418" s="207" t="s">
        <v>6299</v>
      </c>
      <c r="G4418" s="208" t="s">
        <v>1609</v>
      </c>
      <c r="H4418" s="209">
        <v>1</v>
      </c>
      <c r="I4418" s="210"/>
      <c r="J4418" s="209">
        <f t="shared" si="440"/>
        <v>0</v>
      </c>
      <c r="K4418" s="211"/>
      <c r="L4418" s="212"/>
      <c r="M4418" s="213" t="s">
        <v>1</v>
      </c>
      <c r="N4418" s="214" t="s">
        <v>42</v>
      </c>
      <c r="O4418" s="59"/>
      <c r="P4418" s="168">
        <f t="shared" si="441"/>
        <v>0</v>
      </c>
      <c r="Q4418" s="168">
        <v>0</v>
      </c>
      <c r="R4418" s="168">
        <f t="shared" si="442"/>
        <v>0</v>
      </c>
      <c r="S4418" s="168">
        <v>0</v>
      </c>
      <c r="T4418" s="169">
        <f t="shared" si="443"/>
        <v>0</v>
      </c>
      <c r="U4418" s="33"/>
      <c r="V4418" s="33"/>
      <c r="W4418" s="33"/>
      <c r="X4418" s="33"/>
      <c r="Y4418" s="33"/>
      <c r="Z4418" s="33"/>
      <c r="AA4418" s="33"/>
      <c r="AB4418" s="33"/>
      <c r="AC4418" s="33"/>
      <c r="AD4418" s="33"/>
      <c r="AE4418" s="33"/>
      <c r="AR4418" s="170" t="s">
        <v>189</v>
      </c>
      <c r="AT4418" s="170" t="s">
        <v>368</v>
      </c>
      <c r="AU4418" s="170" t="s">
        <v>157</v>
      </c>
      <c r="AY4418" s="18" t="s">
        <v>150</v>
      </c>
      <c r="BE4418" s="171">
        <f t="shared" si="444"/>
        <v>0</v>
      </c>
      <c r="BF4418" s="171">
        <f t="shared" si="445"/>
        <v>0</v>
      </c>
      <c r="BG4418" s="171">
        <f t="shared" si="446"/>
        <v>0</v>
      </c>
      <c r="BH4418" s="171">
        <f t="shared" si="447"/>
        <v>0</v>
      </c>
      <c r="BI4418" s="171">
        <f t="shared" si="448"/>
        <v>0</v>
      </c>
      <c r="BJ4418" s="18" t="s">
        <v>157</v>
      </c>
      <c r="BK4418" s="172">
        <f t="shared" si="449"/>
        <v>0</v>
      </c>
      <c r="BL4418" s="18" t="s">
        <v>156</v>
      </c>
      <c r="BM4418" s="170" t="s">
        <v>6405</v>
      </c>
    </row>
    <row r="4419" spans="1:65" s="2" customFormat="1" ht="16.5" customHeight="1">
      <c r="A4419" s="33"/>
      <c r="B4419" s="158"/>
      <c r="C4419" s="205" t="s">
        <v>6406</v>
      </c>
      <c r="D4419" s="205" t="s">
        <v>368</v>
      </c>
      <c r="E4419" s="206" t="s">
        <v>6407</v>
      </c>
      <c r="F4419" s="207" t="s">
        <v>6303</v>
      </c>
      <c r="G4419" s="208" t="s">
        <v>350</v>
      </c>
      <c r="H4419" s="209">
        <v>10</v>
      </c>
      <c r="I4419" s="210"/>
      <c r="J4419" s="209">
        <f t="shared" si="440"/>
        <v>0</v>
      </c>
      <c r="K4419" s="211"/>
      <c r="L4419" s="212"/>
      <c r="M4419" s="213" t="s">
        <v>1</v>
      </c>
      <c r="N4419" s="214" t="s">
        <v>42</v>
      </c>
      <c r="O4419" s="59"/>
      <c r="P4419" s="168">
        <f t="shared" si="441"/>
        <v>0</v>
      </c>
      <c r="Q4419" s="168">
        <v>0</v>
      </c>
      <c r="R4419" s="168">
        <f t="shared" si="442"/>
        <v>0</v>
      </c>
      <c r="S4419" s="168">
        <v>0</v>
      </c>
      <c r="T4419" s="169">
        <f t="shared" si="443"/>
        <v>0</v>
      </c>
      <c r="U4419" s="33"/>
      <c r="V4419" s="33"/>
      <c r="W4419" s="33"/>
      <c r="X4419" s="33"/>
      <c r="Y4419" s="33"/>
      <c r="Z4419" s="33"/>
      <c r="AA4419" s="33"/>
      <c r="AB4419" s="33"/>
      <c r="AC4419" s="33"/>
      <c r="AD4419" s="33"/>
      <c r="AE4419" s="33"/>
      <c r="AR4419" s="170" t="s">
        <v>189</v>
      </c>
      <c r="AT4419" s="170" t="s">
        <v>368</v>
      </c>
      <c r="AU4419" s="170" t="s">
        <v>157</v>
      </c>
      <c r="AY4419" s="18" t="s">
        <v>150</v>
      </c>
      <c r="BE4419" s="171">
        <f t="shared" si="444"/>
        <v>0</v>
      </c>
      <c r="BF4419" s="171">
        <f t="shared" si="445"/>
        <v>0</v>
      </c>
      <c r="BG4419" s="171">
        <f t="shared" si="446"/>
        <v>0</v>
      </c>
      <c r="BH4419" s="171">
        <f t="shared" si="447"/>
        <v>0</v>
      </c>
      <c r="BI4419" s="171">
        <f t="shared" si="448"/>
        <v>0</v>
      </c>
      <c r="BJ4419" s="18" t="s">
        <v>157</v>
      </c>
      <c r="BK4419" s="172">
        <f t="shared" si="449"/>
        <v>0</v>
      </c>
      <c r="BL4419" s="18" t="s">
        <v>156</v>
      </c>
      <c r="BM4419" s="170" t="s">
        <v>6408</v>
      </c>
    </row>
    <row r="4420" spans="1:65" s="2" customFormat="1" ht="24" customHeight="1">
      <c r="A4420" s="33"/>
      <c r="B4420" s="158"/>
      <c r="C4420" s="205" t="s">
        <v>6409</v>
      </c>
      <c r="D4420" s="205" t="s">
        <v>368</v>
      </c>
      <c r="E4420" s="206" t="s">
        <v>6410</v>
      </c>
      <c r="F4420" s="207" t="s">
        <v>6307</v>
      </c>
      <c r="G4420" s="208" t="s">
        <v>2481</v>
      </c>
      <c r="H4420" s="209">
        <v>5</v>
      </c>
      <c r="I4420" s="210"/>
      <c r="J4420" s="209">
        <f t="shared" si="440"/>
        <v>0</v>
      </c>
      <c r="K4420" s="211"/>
      <c r="L4420" s="212"/>
      <c r="M4420" s="213" t="s">
        <v>1</v>
      </c>
      <c r="N4420" s="214" t="s">
        <v>42</v>
      </c>
      <c r="O4420" s="59"/>
      <c r="P4420" s="168">
        <f t="shared" si="441"/>
        <v>0</v>
      </c>
      <c r="Q4420" s="168">
        <v>0</v>
      </c>
      <c r="R4420" s="168">
        <f t="shared" si="442"/>
        <v>0</v>
      </c>
      <c r="S4420" s="168">
        <v>0</v>
      </c>
      <c r="T4420" s="169">
        <f t="shared" si="443"/>
        <v>0</v>
      </c>
      <c r="U4420" s="33"/>
      <c r="V4420" s="33"/>
      <c r="W4420" s="33"/>
      <c r="X4420" s="33"/>
      <c r="Y4420" s="33"/>
      <c r="Z4420" s="33"/>
      <c r="AA4420" s="33"/>
      <c r="AB4420" s="33"/>
      <c r="AC4420" s="33"/>
      <c r="AD4420" s="33"/>
      <c r="AE4420" s="33"/>
      <c r="AR4420" s="170" t="s">
        <v>189</v>
      </c>
      <c r="AT4420" s="170" t="s">
        <v>368</v>
      </c>
      <c r="AU4420" s="170" t="s">
        <v>157</v>
      </c>
      <c r="AY4420" s="18" t="s">
        <v>150</v>
      </c>
      <c r="BE4420" s="171">
        <f t="shared" si="444"/>
        <v>0</v>
      </c>
      <c r="BF4420" s="171">
        <f t="shared" si="445"/>
        <v>0</v>
      </c>
      <c r="BG4420" s="171">
        <f t="shared" si="446"/>
        <v>0</v>
      </c>
      <c r="BH4420" s="171">
        <f t="shared" si="447"/>
        <v>0</v>
      </c>
      <c r="BI4420" s="171">
        <f t="shared" si="448"/>
        <v>0</v>
      </c>
      <c r="BJ4420" s="18" t="s">
        <v>157</v>
      </c>
      <c r="BK4420" s="172">
        <f t="shared" si="449"/>
        <v>0</v>
      </c>
      <c r="BL4420" s="18" t="s">
        <v>156</v>
      </c>
      <c r="BM4420" s="170" t="s">
        <v>6411</v>
      </c>
    </row>
    <row r="4421" spans="1:65" s="2" customFormat="1" ht="24" customHeight="1">
      <c r="A4421" s="33"/>
      <c r="B4421" s="158"/>
      <c r="C4421" s="205" t="s">
        <v>6412</v>
      </c>
      <c r="D4421" s="205" t="s">
        <v>368</v>
      </c>
      <c r="E4421" s="206" t="s">
        <v>6413</v>
      </c>
      <c r="F4421" s="207" t="s">
        <v>6311</v>
      </c>
      <c r="G4421" s="208" t="s">
        <v>155</v>
      </c>
      <c r="H4421" s="209">
        <v>20</v>
      </c>
      <c r="I4421" s="210"/>
      <c r="J4421" s="209">
        <f t="shared" si="440"/>
        <v>0</v>
      </c>
      <c r="K4421" s="211"/>
      <c r="L4421" s="212"/>
      <c r="M4421" s="213" t="s">
        <v>1</v>
      </c>
      <c r="N4421" s="214" t="s">
        <v>42</v>
      </c>
      <c r="O4421" s="59"/>
      <c r="P4421" s="168">
        <f t="shared" si="441"/>
        <v>0</v>
      </c>
      <c r="Q4421" s="168">
        <v>0</v>
      </c>
      <c r="R4421" s="168">
        <f t="shared" si="442"/>
        <v>0</v>
      </c>
      <c r="S4421" s="168">
        <v>0</v>
      </c>
      <c r="T4421" s="169">
        <f t="shared" si="443"/>
        <v>0</v>
      </c>
      <c r="U4421" s="33"/>
      <c r="V4421" s="33"/>
      <c r="W4421" s="33"/>
      <c r="X4421" s="33"/>
      <c r="Y4421" s="33"/>
      <c r="Z4421" s="33"/>
      <c r="AA4421" s="33"/>
      <c r="AB4421" s="33"/>
      <c r="AC4421" s="33"/>
      <c r="AD4421" s="33"/>
      <c r="AE4421" s="33"/>
      <c r="AR4421" s="170" t="s">
        <v>189</v>
      </c>
      <c r="AT4421" s="170" t="s">
        <v>368</v>
      </c>
      <c r="AU4421" s="170" t="s">
        <v>157</v>
      </c>
      <c r="AY4421" s="18" t="s">
        <v>150</v>
      </c>
      <c r="BE4421" s="171">
        <f t="shared" si="444"/>
        <v>0</v>
      </c>
      <c r="BF4421" s="171">
        <f t="shared" si="445"/>
        <v>0</v>
      </c>
      <c r="BG4421" s="171">
        <f t="shared" si="446"/>
        <v>0</v>
      </c>
      <c r="BH4421" s="171">
        <f t="shared" si="447"/>
        <v>0</v>
      </c>
      <c r="BI4421" s="171">
        <f t="shared" si="448"/>
        <v>0</v>
      </c>
      <c r="BJ4421" s="18" t="s">
        <v>157</v>
      </c>
      <c r="BK4421" s="172">
        <f t="shared" si="449"/>
        <v>0</v>
      </c>
      <c r="BL4421" s="18" t="s">
        <v>156</v>
      </c>
      <c r="BM4421" s="170" t="s">
        <v>6414</v>
      </c>
    </row>
    <row r="4422" spans="1:65" s="2" customFormat="1" ht="16.5" customHeight="1">
      <c r="A4422" s="33"/>
      <c r="B4422" s="158"/>
      <c r="C4422" s="205" t="s">
        <v>6415</v>
      </c>
      <c r="D4422" s="205" t="s">
        <v>368</v>
      </c>
      <c r="E4422" s="206" t="s">
        <v>6416</v>
      </c>
      <c r="F4422" s="207" t="s">
        <v>6315</v>
      </c>
      <c r="G4422" s="208" t="s">
        <v>155</v>
      </c>
      <c r="H4422" s="209">
        <v>30</v>
      </c>
      <c r="I4422" s="210"/>
      <c r="J4422" s="209">
        <f t="shared" ref="J4422:J4453" si="450">ROUND(I4422*H4422,3)</f>
        <v>0</v>
      </c>
      <c r="K4422" s="211"/>
      <c r="L4422" s="212"/>
      <c r="M4422" s="213" t="s">
        <v>1</v>
      </c>
      <c r="N4422" s="214" t="s">
        <v>42</v>
      </c>
      <c r="O4422" s="59"/>
      <c r="P4422" s="168">
        <f t="shared" ref="P4422:P4453" si="451">O4422*H4422</f>
        <v>0</v>
      </c>
      <c r="Q4422" s="168">
        <v>0</v>
      </c>
      <c r="R4422" s="168">
        <f t="shared" ref="R4422:R4453" si="452">Q4422*H4422</f>
        <v>0</v>
      </c>
      <c r="S4422" s="168">
        <v>0</v>
      </c>
      <c r="T4422" s="169">
        <f t="shared" ref="T4422:T4453" si="453">S4422*H4422</f>
        <v>0</v>
      </c>
      <c r="U4422" s="33"/>
      <c r="V4422" s="33"/>
      <c r="W4422" s="33"/>
      <c r="X4422" s="33"/>
      <c r="Y4422" s="33"/>
      <c r="Z4422" s="33"/>
      <c r="AA4422" s="33"/>
      <c r="AB4422" s="33"/>
      <c r="AC4422" s="33"/>
      <c r="AD4422" s="33"/>
      <c r="AE4422" s="33"/>
      <c r="AR4422" s="170" t="s">
        <v>189</v>
      </c>
      <c r="AT4422" s="170" t="s">
        <v>368</v>
      </c>
      <c r="AU4422" s="170" t="s">
        <v>157</v>
      </c>
      <c r="AY4422" s="18" t="s">
        <v>150</v>
      </c>
      <c r="BE4422" s="171">
        <f t="shared" si="444"/>
        <v>0</v>
      </c>
      <c r="BF4422" s="171">
        <f t="shared" si="445"/>
        <v>0</v>
      </c>
      <c r="BG4422" s="171">
        <f t="shared" si="446"/>
        <v>0</v>
      </c>
      <c r="BH4422" s="171">
        <f t="shared" si="447"/>
        <v>0</v>
      </c>
      <c r="BI4422" s="171">
        <f t="shared" si="448"/>
        <v>0</v>
      </c>
      <c r="BJ4422" s="18" t="s">
        <v>157</v>
      </c>
      <c r="BK4422" s="172">
        <f t="shared" si="449"/>
        <v>0</v>
      </c>
      <c r="BL4422" s="18" t="s">
        <v>156</v>
      </c>
      <c r="BM4422" s="170" t="s">
        <v>6417</v>
      </c>
    </row>
    <row r="4423" spans="1:65" s="2" customFormat="1" ht="24" customHeight="1">
      <c r="A4423" s="33"/>
      <c r="B4423" s="158"/>
      <c r="C4423" s="205" t="s">
        <v>6418</v>
      </c>
      <c r="D4423" s="205" t="s">
        <v>368</v>
      </c>
      <c r="E4423" s="206" t="s">
        <v>6419</v>
      </c>
      <c r="F4423" s="207" t="s">
        <v>6319</v>
      </c>
      <c r="G4423" s="208" t="s">
        <v>155</v>
      </c>
      <c r="H4423" s="209">
        <v>20</v>
      </c>
      <c r="I4423" s="210"/>
      <c r="J4423" s="209">
        <f t="shared" si="450"/>
        <v>0</v>
      </c>
      <c r="K4423" s="211"/>
      <c r="L4423" s="212"/>
      <c r="M4423" s="213" t="s">
        <v>1</v>
      </c>
      <c r="N4423" s="214" t="s">
        <v>42</v>
      </c>
      <c r="O4423" s="59"/>
      <c r="P4423" s="168">
        <f t="shared" si="451"/>
        <v>0</v>
      </c>
      <c r="Q4423" s="168">
        <v>0</v>
      </c>
      <c r="R4423" s="168">
        <f t="shared" si="452"/>
        <v>0</v>
      </c>
      <c r="S4423" s="168">
        <v>0</v>
      </c>
      <c r="T4423" s="169">
        <f t="shared" si="453"/>
        <v>0</v>
      </c>
      <c r="U4423" s="33"/>
      <c r="V4423" s="33"/>
      <c r="W4423" s="33"/>
      <c r="X4423" s="33"/>
      <c r="Y4423" s="33"/>
      <c r="Z4423" s="33"/>
      <c r="AA4423" s="33"/>
      <c r="AB4423" s="33"/>
      <c r="AC4423" s="33"/>
      <c r="AD4423" s="33"/>
      <c r="AE4423" s="33"/>
      <c r="AR4423" s="170" t="s">
        <v>189</v>
      </c>
      <c r="AT4423" s="170" t="s">
        <v>368</v>
      </c>
      <c r="AU4423" s="170" t="s">
        <v>157</v>
      </c>
      <c r="AY4423" s="18" t="s">
        <v>150</v>
      </c>
      <c r="BE4423" s="171">
        <f t="shared" si="444"/>
        <v>0</v>
      </c>
      <c r="BF4423" s="171">
        <f t="shared" si="445"/>
        <v>0</v>
      </c>
      <c r="BG4423" s="171">
        <f t="shared" si="446"/>
        <v>0</v>
      </c>
      <c r="BH4423" s="171">
        <f t="shared" si="447"/>
        <v>0</v>
      </c>
      <c r="BI4423" s="171">
        <f t="shared" si="448"/>
        <v>0</v>
      </c>
      <c r="BJ4423" s="18" t="s">
        <v>157</v>
      </c>
      <c r="BK4423" s="172">
        <f t="shared" si="449"/>
        <v>0</v>
      </c>
      <c r="BL4423" s="18" t="s">
        <v>156</v>
      </c>
      <c r="BM4423" s="170" t="s">
        <v>6420</v>
      </c>
    </row>
    <row r="4424" spans="1:65" s="2" customFormat="1" ht="16.5" customHeight="1">
      <c r="A4424" s="33"/>
      <c r="B4424" s="158"/>
      <c r="C4424" s="205" t="s">
        <v>6421</v>
      </c>
      <c r="D4424" s="205" t="s">
        <v>368</v>
      </c>
      <c r="E4424" s="206" t="s">
        <v>6422</v>
      </c>
      <c r="F4424" s="207" t="s">
        <v>6323</v>
      </c>
      <c r="G4424" s="208" t="s">
        <v>2481</v>
      </c>
      <c r="H4424" s="209">
        <v>10</v>
      </c>
      <c r="I4424" s="210"/>
      <c r="J4424" s="209">
        <f t="shared" si="450"/>
        <v>0</v>
      </c>
      <c r="K4424" s="211"/>
      <c r="L4424" s="212"/>
      <c r="M4424" s="213" t="s">
        <v>1</v>
      </c>
      <c r="N4424" s="214" t="s">
        <v>42</v>
      </c>
      <c r="O4424" s="59"/>
      <c r="P4424" s="168">
        <f t="shared" si="451"/>
        <v>0</v>
      </c>
      <c r="Q4424" s="168">
        <v>0</v>
      </c>
      <c r="R4424" s="168">
        <f t="shared" si="452"/>
        <v>0</v>
      </c>
      <c r="S4424" s="168">
        <v>0</v>
      </c>
      <c r="T4424" s="169">
        <f t="shared" si="453"/>
        <v>0</v>
      </c>
      <c r="U4424" s="33"/>
      <c r="V4424" s="33"/>
      <c r="W4424" s="33"/>
      <c r="X4424" s="33"/>
      <c r="Y4424" s="33"/>
      <c r="Z4424" s="33"/>
      <c r="AA4424" s="33"/>
      <c r="AB4424" s="33"/>
      <c r="AC4424" s="33"/>
      <c r="AD4424" s="33"/>
      <c r="AE4424" s="33"/>
      <c r="AR4424" s="170" t="s">
        <v>189</v>
      </c>
      <c r="AT4424" s="170" t="s">
        <v>368</v>
      </c>
      <c r="AU4424" s="170" t="s">
        <v>157</v>
      </c>
      <c r="AY4424" s="18" t="s">
        <v>150</v>
      </c>
      <c r="BE4424" s="171">
        <f t="shared" si="444"/>
        <v>0</v>
      </c>
      <c r="BF4424" s="171">
        <f t="shared" si="445"/>
        <v>0</v>
      </c>
      <c r="BG4424" s="171">
        <f t="shared" si="446"/>
        <v>0</v>
      </c>
      <c r="BH4424" s="171">
        <f t="shared" si="447"/>
        <v>0</v>
      </c>
      <c r="BI4424" s="171">
        <f t="shared" si="448"/>
        <v>0</v>
      </c>
      <c r="BJ4424" s="18" t="s">
        <v>157</v>
      </c>
      <c r="BK4424" s="172">
        <f t="shared" si="449"/>
        <v>0</v>
      </c>
      <c r="BL4424" s="18" t="s">
        <v>156</v>
      </c>
      <c r="BM4424" s="170" t="s">
        <v>6423</v>
      </c>
    </row>
    <row r="4425" spans="1:65" s="2" customFormat="1" ht="24" customHeight="1">
      <c r="A4425" s="33"/>
      <c r="B4425" s="158"/>
      <c r="C4425" s="205" t="s">
        <v>6424</v>
      </c>
      <c r="D4425" s="205" t="s">
        <v>368</v>
      </c>
      <c r="E4425" s="206" t="s">
        <v>6425</v>
      </c>
      <c r="F4425" s="207" t="s">
        <v>6327</v>
      </c>
      <c r="G4425" s="208" t="s">
        <v>4738</v>
      </c>
      <c r="H4425" s="209">
        <v>30</v>
      </c>
      <c r="I4425" s="210"/>
      <c r="J4425" s="209">
        <f t="shared" si="450"/>
        <v>0</v>
      </c>
      <c r="K4425" s="211"/>
      <c r="L4425" s="212"/>
      <c r="M4425" s="213" t="s">
        <v>1</v>
      </c>
      <c r="N4425" s="214" t="s">
        <v>42</v>
      </c>
      <c r="O4425" s="59"/>
      <c r="P4425" s="168">
        <f t="shared" si="451"/>
        <v>0</v>
      </c>
      <c r="Q4425" s="168">
        <v>0</v>
      </c>
      <c r="R4425" s="168">
        <f t="shared" si="452"/>
        <v>0</v>
      </c>
      <c r="S4425" s="168">
        <v>0</v>
      </c>
      <c r="T4425" s="169">
        <f t="shared" si="453"/>
        <v>0</v>
      </c>
      <c r="U4425" s="33"/>
      <c r="V4425" s="33"/>
      <c r="W4425" s="33"/>
      <c r="X4425" s="33"/>
      <c r="Y4425" s="33"/>
      <c r="Z4425" s="33"/>
      <c r="AA4425" s="33"/>
      <c r="AB4425" s="33"/>
      <c r="AC4425" s="33"/>
      <c r="AD4425" s="33"/>
      <c r="AE4425" s="33"/>
      <c r="AR4425" s="170" t="s">
        <v>189</v>
      </c>
      <c r="AT4425" s="170" t="s">
        <v>368</v>
      </c>
      <c r="AU4425" s="170" t="s">
        <v>157</v>
      </c>
      <c r="AY4425" s="18" t="s">
        <v>150</v>
      </c>
      <c r="BE4425" s="171">
        <f t="shared" si="444"/>
        <v>0</v>
      </c>
      <c r="BF4425" s="171">
        <f t="shared" si="445"/>
        <v>0</v>
      </c>
      <c r="BG4425" s="171">
        <f t="shared" si="446"/>
        <v>0</v>
      </c>
      <c r="BH4425" s="171">
        <f t="shared" si="447"/>
        <v>0</v>
      </c>
      <c r="BI4425" s="171">
        <f t="shared" si="448"/>
        <v>0</v>
      </c>
      <c r="BJ4425" s="18" t="s">
        <v>157</v>
      </c>
      <c r="BK4425" s="172">
        <f t="shared" si="449"/>
        <v>0</v>
      </c>
      <c r="BL4425" s="18" t="s">
        <v>156</v>
      </c>
      <c r="BM4425" s="170" t="s">
        <v>6426</v>
      </c>
    </row>
    <row r="4426" spans="1:65" s="12" customFormat="1" ht="22.9" customHeight="1">
      <c r="B4426" s="145"/>
      <c r="D4426" s="146" t="s">
        <v>75</v>
      </c>
      <c r="E4426" s="156" t="s">
        <v>6427</v>
      </c>
      <c r="F4426" s="156" t="s">
        <v>6428</v>
      </c>
      <c r="I4426" s="148"/>
      <c r="J4426" s="157">
        <f>BK4426</f>
        <v>0</v>
      </c>
      <c r="L4426" s="145"/>
      <c r="M4426" s="150"/>
      <c r="N4426" s="151"/>
      <c r="O4426" s="151"/>
      <c r="P4426" s="152">
        <f>SUM(P4427:P4489)</f>
        <v>0</v>
      </c>
      <c r="Q4426" s="151"/>
      <c r="R4426" s="152">
        <f>SUM(R4427:R4489)</f>
        <v>0</v>
      </c>
      <c r="S4426" s="151"/>
      <c r="T4426" s="153">
        <f>SUM(T4427:T4489)</f>
        <v>0</v>
      </c>
      <c r="AR4426" s="146" t="s">
        <v>162</v>
      </c>
      <c r="AT4426" s="154" t="s">
        <v>75</v>
      </c>
      <c r="AU4426" s="154" t="s">
        <v>81</v>
      </c>
      <c r="AY4426" s="146" t="s">
        <v>150</v>
      </c>
      <c r="BK4426" s="155">
        <f>SUM(BK4427:BK4489)</f>
        <v>0</v>
      </c>
    </row>
    <row r="4427" spans="1:65" s="2" customFormat="1" ht="36" customHeight="1">
      <c r="A4427" s="33"/>
      <c r="B4427" s="158"/>
      <c r="C4427" s="159" t="s">
        <v>6429</v>
      </c>
      <c r="D4427" s="215" t="s">
        <v>152</v>
      </c>
      <c r="E4427" s="160" t="s">
        <v>6430</v>
      </c>
      <c r="F4427" s="161" t="s">
        <v>6431</v>
      </c>
      <c r="G4427" s="162" t="s">
        <v>1609</v>
      </c>
      <c r="H4427" s="163">
        <v>1</v>
      </c>
      <c r="I4427" s="164"/>
      <c r="J4427" s="163">
        <f>ROUND(I4427*H4427,3)</f>
        <v>0</v>
      </c>
      <c r="K4427" s="165"/>
      <c r="L4427" s="34"/>
      <c r="M4427" s="166" t="s">
        <v>1</v>
      </c>
      <c r="N4427" s="167" t="s">
        <v>42</v>
      </c>
      <c r="O4427" s="59"/>
      <c r="P4427" s="168">
        <f>O4427*H4427</f>
        <v>0</v>
      </c>
      <c r="Q4427" s="168">
        <v>0</v>
      </c>
      <c r="R4427" s="168">
        <f>Q4427*H4427</f>
        <v>0</v>
      </c>
      <c r="S4427" s="168">
        <v>0</v>
      </c>
      <c r="T4427" s="169">
        <f>S4427*H4427</f>
        <v>0</v>
      </c>
      <c r="U4427" s="33"/>
      <c r="V4427" s="33"/>
      <c r="W4427" s="33"/>
      <c r="X4427" s="33"/>
      <c r="Y4427" s="33"/>
      <c r="Z4427" s="33"/>
      <c r="AA4427" s="33"/>
      <c r="AB4427" s="33"/>
      <c r="AC4427" s="33"/>
      <c r="AD4427" s="33"/>
      <c r="AE4427" s="33"/>
      <c r="AR4427" s="170" t="s">
        <v>628</v>
      </c>
      <c r="AT4427" s="170" t="s">
        <v>152</v>
      </c>
      <c r="AU4427" s="170" t="s">
        <v>157</v>
      </c>
      <c r="AY4427" s="18" t="s">
        <v>150</v>
      </c>
      <c r="BE4427" s="171">
        <f>IF(N4427="základná",J4427,0)</f>
        <v>0</v>
      </c>
      <c r="BF4427" s="171">
        <f>IF(N4427="znížená",J4427,0)</f>
        <v>0</v>
      </c>
      <c r="BG4427" s="171">
        <f>IF(N4427="zákl. prenesená",J4427,0)</f>
        <v>0</v>
      </c>
      <c r="BH4427" s="171">
        <f>IF(N4427="zníž. prenesená",J4427,0)</f>
        <v>0</v>
      </c>
      <c r="BI4427" s="171">
        <f>IF(N4427="nulová",J4427,0)</f>
        <v>0</v>
      </c>
      <c r="BJ4427" s="18" t="s">
        <v>157</v>
      </c>
      <c r="BK4427" s="172">
        <f>ROUND(I4427*H4427,3)</f>
        <v>0</v>
      </c>
      <c r="BL4427" s="18" t="s">
        <v>628</v>
      </c>
      <c r="BM4427" s="170" t="s">
        <v>6432</v>
      </c>
    </row>
    <row r="4428" spans="1:65" s="13" customFormat="1" ht="11.25">
      <c r="B4428" s="173"/>
      <c r="D4428" s="174" t="s">
        <v>167</v>
      </c>
      <c r="E4428" s="175" t="s">
        <v>1</v>
      </c>
      <c r="F4428" s="176" t="s">
        <v>6433</v>
      </c>
      <c r="H4428" s="175" t="s">
        <v>1</v>
      </c>
      <c r="I4428" s="177"/>
      <c r="L4428" s="173"/>
      <c r="M4428" s="178"/>
      <c r="N4428" s="179"/>
      <c r="O4428" s="179"/>
      <c r="P4428" s="179"/>
      <c r="Q4428" s="179"/>
      <c r="R4428" s="179"/>
      <c r="S4428" s="179"/>
      <c r="T4428" s="180"/>
      <c r="AT4428" s="175" t="s">
        <v>167</v>
      </c>
      <c r="AU4428" s="175" t="s">
        <v>157</v>
      </c>
      <c r="AV4428" s="13" t="s">
        <v>81</v>
      </c>
      <c r="AW4428" s="13" t="s">
        <v>30</v>
      </c>
      <c r="AX4428" s="13" t="s">
        <v>76</v>
      </c>
      <c r="AY4428" s="175" t="s">
        <v>150</v>
      </c>
    </row>
    <row r="4429" spans="1:65" s="13" customFormat="1" ht="22.5">
      <c r="B4429" s="173"/>
      <c r="D4429" s="174" t="s">
        <v>167</v>
      </c>
      <c r="E4429" s="175" t="s">
        <v>1</v>
      </c>
      <c r="F4429" s="176" t="s">
        <v>6434</v>
      </c>
      <c r="H4429" s="175" t="s">
        <v>1</v>
      </c>
      <c r="I4429" s="177"/>
      <c r="L4429" s="173"/>
      <c r="M4429" s="178"/>
      <c r="N4429" s="179"/>
      <c r="O4429" s="179"/>
      <c r="P4429" s="179"/>
      <c r="Q4429" s="179"/>
      <c r="R4429" s="179"/>
      <c r="S4429" s="179"/>
      <c r="T4429" s="180"/>
      <c r="AT4429" s="175" t="s">
        <v>167</v>
      </c>
      <c r="AU4429" s="175" t="s">
        <v>157</v>
      </c>
      <c r="AV4429" s="13" t="s">
        <v>81</v>
      </c>
      <c r="AW4429" s="13" t="s">
        <v>30</v>
      </c>
      <c r="AX4429" s="13" t="s">
        <v>76</v>
      </c>
      <c r="AY4429" s="175" t="s">
        <v>150</v>
      </c>
    </row>
    <row r="4430" spans="1:65" s="13" customFormat="1" ht="11.25">
      <c r="B4430" s="173"/>
      <c r="D4430" s="174" t="s">
        <v>167</v>
      </c>
      <c r="E4430" s="175" t="s">
        <v>1</v>
      </c>
      <c r="F4430" s="176" t="s">
        <v>6435</v>
      </c>
      <c r="H4430" s="175" t="s">
        <v>1</v>
      </c>
      <c r="I4430" s="177"/>
      <c r="L4430" s="173"/>
      <c r="M4430" s="178"/>
      <c r="N4430" s="179"/>
      <c r="O4430" s="179"/>
      <c r="P4430" s="179"/>
      <c r="Q4430" s="179"/>
      <c r="R4430" s="179"/>
      <c r="S4430" s="179"/>
      <c r="T4430" s="180"/>
      <c r="AT4430" s="175" t="s">
        <v>167</v>
      </c>
      <c r="AU4430" s="175" t="s">
        <v>157</v>
      </c>
      <c r="AV4430" s="13" t="s">
        <v>81</v>
      </c>
      <c r="AW4430" s="13" t="s">
        <v>30</v>
      </c>
      <c r="AX4430" s="13" t="s">
        <v>76</v>
      </c>
      <c r="AY4430" s="175" t="s">
        <v>150</v>
      </c>
    </row>
    <row r="4431" spans="1:65" s="13" customFormat="1" ht="11.25">
      <c r="B4431" s="173"/>
      <c r="D4431" s="174" t="s">
        <v>167</v>
      </c>
      <c r="E4431" s="175" t="s">
        <v>1</v>
      </c>
      <c r="F4431" s="176" t="s">
        <v>6436</v>
      </c>
      <c r="H4431" s="175" t="s">
        <v>1</v>
      </c>
      <c r="I4431" s="177"/>
      <c r="L4431" s="173"/>
      <c r="M4431" s="178"/>
      <c r="N4431" s="179"/>
      <c r="O4431" s="179"/>
      <c r="P4431" s="179"/>
      <c r="Q4431" s="179"/>
      <c r="R4431" s="179"/>
      <c r="S4431" s="179"/>
      <c r="T4431" s="180"/>
      <c r="AT4431" s="175" t="s">
        <v>167</v>
      </c>
      <c r="AU4431" s="175" t="s">
        <v>157</v>
      </c>
      <c r="AV4431" s="13" t="s">
        <v>81</v>
      </c>
      <c r="AW4431" s="13" t="s">
        <v>30</v>
      </c>
      <c r="AX4431" s="13" t="s">
        <v>76</v>
      </c>
      <c r="AY4431" s="175" t="s">
        <v>150</v>
      </c>
    </row>
    <row r="4432" spans="1:65" s="13" customFormat="1" ht="11.25">
      <c r="B4432" s="173"/>
      <c r="D4432" s="174" t="s">
        <v>167</v>
      </c>
      <c r="E4432" s="175" t="s">
        <v>1</v>
      </c>
      <c r="F4432" s="176" t="s">
        <v>6437</v>
      </c>
      <c r="H4432" s="175" t="s">
        <v>1</v>
      </c>
      <c r="I4432" s="177"/>
      <c r="L4432" s="173"/>
      <c r="M4432" s="178"/>
      <c r="N4432" s="179"/>
      <c r="O4432" s="179"/>
      <c r="P4432" s="179"/>
      <c r="Q4432" s="179"/>
      <c r="R4432" s="179"/>
      <c r="S4432" s="179"/>
      <c r="T4432" s="180"/>
      <c r="AT4432" s="175" t="s">
        <v>167</v>
      </c>
      <c r="AU4432" s="175" t="s">
        <v>157</v>
      </c>
      <c r="AV4432" s="13" t="s">
        <v>81</v>
      </c>
      <c r="AW4432" s="13" t="s">
        <v>30</v>
      </c>
      <c r="AX4432" s="13" t="s">
        <v>76</v>
      </c>
      <c r="AY4432" s="175" t="s">
        <v>150</v>
      </c>
    </row>
    <row r="4433" spans="2:51" s="13" customFormat="1" ht="11.25">
      <c r="B4433" s="173"/>
      <c r="D4433" s="174" t="s">
        <v>167</v>
      </c>
      <c r="E4433" s="175" t="s">
        <v>1</v>
      </c>
      <c r="F4433" s="176" t="s">
        <v>6438</v>
      </c>
      <c r="H4433" s="175" t="s">
        <v>1</v>
      </c>
      <c r="I4433" s="177"/>
      <c r="L4433" s="173"/>
      <c r="M4433" s="178"/>
      <c r="N4433" s="179"/>
      <c r="O4433" s="179"/>
      <c r="P4433" s="179"/>
      <c r="Q4433" s="179"/>
      <c r="R4433" s="179"/>
      <c r="S4433" s="179"/>
      <c r="T4433" s="180"/>
      <c r="AT4433" s="175" t="s">
        <v>167</v>
      </c>
      <c r="AU4433" s="175" t="s">
        <v>157</v>
      </c>
      <c r="AV4433" s="13" t="s">
        <v>81</v>
      </c>
      <c r="AW4433" s="13" t="s">
        <v>30</v>
      </c>
      <c r="AX4433" s="13" t="s">
        <v>76</v>
      </c>
      <c r="AY4433" s="175" t="s">
        <v>150</v>
      </c>
    </row>
    <row r="4434" spans="2:51" s="13" customFormat="1" ht="11.25">
      <c r="B4434" s="173"/>
      <c r="D4434" s="174" t="s">
        <v>167</v>
      </c>
      <c r="E4434" s="175" t="s">
        <v>1</v>
      </c>
      <c r="F4434" s="176" t="s">
        <v>6439</v>
      </c>
      <c r="H4434" s="175" t="s">
        <v>1</v>
      </c>
      <c r="I4434" s="177"/>
      <c r="L4434" s="173"/>
      <c r="M4434" s="178"/>
      <c r="N4434" s="179"/>
      <c r="O4434" s="179"/>
      <c r="P4434" s="179"/>
      <c r="Q4434" s="179"/>
      <c r="R4434" s="179"/>
      <c r="S4434" s="179"/>
      <c r="T4434" s="180"/>
      <c r="AT4434" s="175" t="s">
        <v>167</v>
      </c>
      <c r="AU4434" s="175" t="s">
        <v>157</v>
      </c>
      <c r="AV4434" s="13" t="s">
        <v>81</v>
      </c>
      <c r="AW4434" s="13" t="s">
        <v>30</v>
      </c>
      <c r="AX4434" s="13" t="s">
        <v>76</v>
      </c>
      <c r="AY4434" s="175" t="s">
        <v>150</v>
      </c>
    </row>
    <row r="4435" spans="2:51" s="13" customFormat="1" ht="11.25">
      <c r="B4435" s="173"/>
      <c r="D4435" s="174" t="s">
        <v>167</v>
      </c>
      <c r="E4435" s="175" t="s">
        <v>1</v>
      </c>
      <c r="F4435" s="176" t="s">
        <v>6440</v>
      </c>
      <c r="H4435" s="175" t="s">
        <v>1</v>
      </c>
      <c r="I4435" s="177"/>
      <c r="L4435" s="173"/>
      <c r="M4435" s="178"/>
      <c r="N4435" s="179"/>
      <c r="O4435" s="179"/>
      <c r="P4435" s="179"/>
      <c r="Q4435" s="179"/>
      <c r="R4435" s="179"/>
      <c r="S4435" s="179"/>
      <c r="T4435" s="180"/>
      <c r="AT4435" s="175" t="s">
        <v>167</v>
      </c>
      <c r="AU4435" s="175" t="s">
        <v>157</v>
      </c>
      <c r="AV4435" s="13" t="s">
        <v>81</v>
      </c>
      <c r="AW4435" s="13" t="s">
        <v>30</v>
      </c>
      <c r="AX4435" s="13" t="s">
        <v>76</v>
      </c>
      <c r="AY4435" s="175" t="s">
        <v>150</v>
      </c>
    </row>
    <row r="4436" spans="2:51" s="13" customFormat="1" ht="11.25">
      <c r="B4436" s="173"/>
      <c r="D4436" s="174" t="s">
        <v>167</v>
      </c>
      <c r="E4436" s="175" t="s">
        <v>1</v>
      </c>
      <c r="F4436" s="176" t="s">
        <v>6441</v>
      </c>
      <c r="H4436" s="175" t="s">
        <v>1</v>
      </c>
      <c r="I4436" s="177"/>
      <c r="L4436" s="173"/>
      <c r="M4436" s="178"/>
      <c r="N4436" s="179"/>
      <c r="O4436" s="179"/>
      <c r="P4436" s="179"/>
      <c r="Q4436" s="179"/>
      <c r="R4436" s="179"/>
      <c r="S4436" s="179"/>
      <c r="T4436" s="180"/>
      <c r="AT4436" s="175" t="s">
        <v>167</v>
      </c>
      <c r="AU4436" s="175" t="s">
        <v>157</v>
      </c>
      <c r="AV4436" s="13" t="s">
        <v>81</v>
      </c>
      <c r="AW4436" s="13" t="s">
        <v>30</v>
      </c>
      <c r="AX4436" s="13" t="s">
        <v>76</v>
      </c>
      <c r="AY4436" s="175" t="s">
        <v>150</v>
      </c>
    </row>
    <row r="4437" spans="2:51" s="13" customFormat="1" ht="11.25">
      <c r="B4437" s="173"/>
      <c r="D4437" s="174" t="s">
        <v>167</v>
      </c>
      <c r="E4437" s="175" t="s">
        <v>1</v>
      </c>
      <c r="F4437" s="176" t="s">
        <v>6442</v>
      </c>
      <c r="H4437" s="175" t="s">
        <v>1</v>
      </c>
      <c r="I4437" s="177"/>
      <c r="L4437" s="173"/>
      <c r="M4437" s="178"/>
      <c r="N4437" s="179"/>
      <c r="O4437" s="179"/>
      <c r="P4437" s="179"/>
      <c r="Q4437" s="179"/>
      <c r="R4437" s="179"/>
      <c r="S4437" s="179"/>
      <c r="T4437" s="180"/>
      <c r="AT4437" s="175" t="s">
        <v>167</v>
      </c>
      <c r="AU4437" s="175" t="s">
        <v>157</v>
      </c>
      <c r="AV4437" s="13" t="s">
        <v>81</v>
      </c>
      <c r="AW4437" s="13" t="s">
        <v>30</v>
      </c>
      <c r="AX4437" s="13" t="s">
        <v>76</v>
      </c>
      <c r="AY4437" s="175" t="s">
        <v>150</v>
      </c>
    </row>
    <row r="4438" spans="2:51" s="13" customFormat="1" ht="11.25">
      <c r="B4438" s="173"/>
      <c r="D4438" s="174" t="s">
        <v>167</v>
      </c>
      <c r="E4438" s="175" t="s">
        <v>1</v>
      </c>
      <c r="F4438" s="176" t="s">
        <v>6443</v>
      </c>
      <c r="H4438" s="175" t="s">
        <v>1</v>
      </c>
      <c r="I4438" s="177"/>
      <c r="L4438" s="173"/>
      <c r="M4438" s="178"/>
      <c r="N4438" s="179"/>
      <c r="O4438" s="179"/>
      <c r="P4438" s="179"/>
      <c r="Q4438" s="179"/>
      <c r="R4438" s="179"/>
      <c r="S4438" s="179"/>
      <c r="T4438" s="180"/>
      <c r="AT4438" s="175" t="s">
        <v>167</v>
      </c>
      <c r="AU4438" s="175" t="s">
        <v>157</v>
      </c>
      <c r="AV4438" s="13" t="s">
        <v>81</v>
      </c>
      <c r="AW4438" s="13" t="s">
        <v>30</v>
      </c>
      <c r="AX4438" s="13" t="s">
        <v>76</v>
      </c>
      <c r="AY4438" s="175" t="s">
        <v>150</v>
      </c>
    </row>
    <row r="4439" spans="2:51" s="13" customFormat="1" ht="11.25">
      <c r="B4439" s="173"/>
      <c r="D4439" s="174" t="s">
        <v>167</v>
      </c>
      <c r="E4439" s="175" t="s">
        <v>1</v>
      </c>
      <c r="F4439" s="176" t="s">
        <v>6444</v>
      </c>
      <c r="H4439" s="175" t="s">
        <v>1</v>
      </c>
      <c r="I4439" s="177"/>
      <c r="L4439" s="173"/>
      <c r="M4439" s="178"/>
      <c r="N4439" s="179"/>
      <c r="O4439" s="179"/>
      <c r="P4439" s="179"/>
      <c r="Q4439" s="179"/>
      <c r="R4439" s="179"/>
      <c r="S4439" s="179"/>
      <c r="T4439" s="180"/>
      <c r="AT4439" s="175" t="s">
        <v>167</v>
      </c>
      <c r="AU4439" s="175" t="s">
        <v>157</v>
      </c>
      <c r="AV4439" s="13" t="s">
        <v>81</v>
      </c>
      <c r="AW4439" s="13" t="s">
        <v>30</v>
      </c>
      <c r="AX4439" s="13" t="s">
        <v>76</v>
      </c>
      <c r="AY4439" s="175" t="s">
        <v>150</v>
      </c>
    </row>
    <row r="4440" spans="2:51" s="13" customFormat="1" ht="11.25">
      <c r="B4440" s="173"/>
      <c r="D4440" s="174" t="s">
        <v>167</v>
      </c>
      <c r="E4440" s="175" t="s">
        <v>1</v>
      </c>
      <c r="F4440" s="176" t="s">
        <v>6445</v>
      </c>
      <c r="H4440" s="175" t="s">
        <v>1</v>
      </c>
      <c r="I4440" s="177"/>
      <c r="L4440" s="173"/>
      <c r="M4440" s="178"/>
      <c r="N4440" s="179"/>
      <c r="O4440" s="179"/>
      <c r="P4440" s="179"/>
      <c r="Q4440" s="179"/>
      <c r="R4440" s="179"/>
      <c r="S4440" s="179"/>
      <c r="T4440" s="180"/>
      <c r="AT4440" s="175" t="s">
        <v>167</v>
      </c>
      <c r="AU4440" s="175" t="s">
        <v>157</v>
      </c>
      <c r="AV4440" s="13" t="s">
        <v>81</v>
      </c>
      <c r="AW4440" s="13" t="s">
        <v>30</v>
      </c>
      <c r="AX4440" s="13" t="s">
        <v>76</v>
      </c>
      <c r="AY4440" s="175" t="s">
        <v>150</v>
      </c>
    </row>
    <row r="4441" spans="2:51" s="13" customFormat="1" ht="22.5">
      <c r="B4441" s="173"/>
      <c r="D4441" s="174" t="s">
        <v>167</v>
      </c>
      <c r="E4441" s="175" t="s">
        <v>1</v>
      </c>
      <c r="F4441" s="176" t="s">
        <v>6446</v>
      </c>
      <c r="H4441" s="175" t="s">
        <v>1</v>
      </c>
      <c r="I4441" s="177"/>
      <c r="L4441" s="173"/>
      <c r="M4441" s="178"/>
      <c r="N4441" s="179"/>
      <c r="O4441" s="179"/>
      <c r="P4441" s="179"/>
      <c r="Q4441" s="179"/>
      <c r="R4441" s="179"/>
      <c r="S4441" s="179"/>
      <c r="T4441" s="180"/>
      <c r="AT4441" s="175" t="s">
        <v>167</v>
      </c>
      <c r="AU4441" s="175" t="s">
        <v>157</v>
      </c>
      <c r="AV4441" s="13" t="s">
        <v>81</v>
      </c>
      <c r="AW4441" s="13" t="s">
        <v>30</v>
      </c>
      <c r="AX4441" s="13" t="s">
        <v>76</v>
      </c>
      <c r="AY4441" s="175" t="s">
        <v>150</v>
      </c>
    </row>
    <row r="4442" spans="2:51" s="13" customFormat="1" ht="11.25">
      <c r="B4442" s="173"/>
      <c r="D4442" s="174" t="s">
        <v>167</v>
      </c>
      <c r="E4442" s="175" t="s">
        <v>1</v>
      </c>
      <c r="F4442" s="176" t="s">
        <v>6447</v>
      </c>
      <c r="H4442" s="175" t="s">
        <v>1</v>
      </c>
      <c r="I4442" s="177"/>
      <c r="L4442" s="173"/>
      <c r="M4442" s="178"/>
      <c r="N4442" s="179"/>
      <c r="O4442" s="179"/>
      <c r="P4442" s="179"/>
      <c r="Q4442" s="179"/>
      <c r="R4442" s="179"/>
      <c r="S4442" s="179"/>
      <c r="T4442" s="180"/>
      <c r="AT4442" s="175" t="s">
        <v>167</v>
      </c>
      <c r="AU4442" s="175" t="s">
        <v>157</v>
      </c>
      <c r="AV4442" s="13" t="s">
        <v>81</v>
      </c>
      <c r="AW4442" s="13" t="s">
        <v>30</v>
      </c>
      <c r="AX4442" s="13" t="s">
        <v>76</v>
      </c>
      <c r="AY4442" s="175" t="s">
        <v>150</v>
      </c>
    </row>
    <row r="4443" spans="2:51" s="13" customFormat="1" ht="11.25">
      <c r="B4443" s="173"/>
      <c r="D4443" s="174" t="s">
        <v>167</v>
      </c>
      <c r="E4443" s="175" t="s">
        <v>1</v>
      </c>
      <c r="F4443" s="176" t="s">
        <v>6448</v>
      </c>
      <c r="H4443" s="175" t="s">
        <v>1</v>
      </c>
      <c r="I4443" s="177"/>
      <c r="L4443" s="173"/>
      <c r="M4443" s="178"/>
      <c r="N4443" s="179"/>
      <c r="O4443" s="179"/>
      <c r="P4443" s="179"/>
      <c r="Q4443" s="179"/>
      <c r="R4443" s="179"/>
      <c r="S4443" s="179"/>
      <c r="T4443" s="180"/>
      <c r="AT4443" s="175" t="s">
        <v>167</v>
      </c>
      <c r="AU4443" s="175" t="s">
        <v>157</v>
      </c>
      <c r="AV4443" s="13" t="s">
        <v>81</v>
      </c>
      <c r="AW4443" s="13" t="s">
        <v>30</v>
      </c>
      <c r="AX4443" s="13" t="s">
        <v>76</v>
      </c>
      <c r="AY4443" s="175" t="s">
        <v>150</v>
      </c>
    </row>
    <row r="4444" spans="2:51" s="13" customFormat="1" ht="11.25">
      <c r="B4444" s="173"/>
      <c r="D4444" s="174" t="s">
        <v>167</v>
      </c>
      <c r="E4444" s="175" t="s">
        <v>1</v>
      </c>
      <c r="F4444" s="176" t="s">
        <v>6449</v>
      </c>
      <c r="H4444" s="175" t="s">
        <v>1</v>
      </c>
      <c r="I4444" s="177"/>
      <c r="L4444" s="173"/>
      <c r="M4444" s="178"/>
      <c r="N4444" s="179"/>
      <c r="O4444" s="179"/>
      <c r="P4444" s="179"/>
      <c r="Q4444" s="179"/>
      <c r="R4444" s="179"/>
      <c r="S4444" s="179"/>
      <c r="T4444" s="180"/>
      <c r="AT4444" s="175" t="s">
        <v>167</v>
      </c>
      <c r="AU4444" s="175" t="s">
        <v>157</v>
      </c>
      <c r="AV4444" s="13" t="s">
        <v>81</v>
      </c>
      <c r="AW4444" s="13" t="s">
        <v>30</v>
      </c>
      <c r="AX4444" s="13" t="s">
        <v>76</v>
      </c>
      <c r="AY4444" s="175" t="s">
        <v>150</v>
      </c>
    </row>
    <row r="4445" spans="2:51" s="13" customFormat="1" ht="11.25">
      <c r="B4445" s="173"/>
      <c r="D4445" s="174" t="s">
        <v>167</v>
      </c>
      <c r="E4445" s="175" t="s">
        <v>1</v>
      </c>
      <c r="F4445" s="176" t="s">
        <v>6450</v>
      </c>
      <c r="H4445" s="175" t="s">
        <v>1</v>
      </c>
      <c r="I4445" s="177"/>
      <c r="L4445" s="173"/>
      <c r="M4445" s="178"/>
      <c r="N4445" s="179"/>
      <c r="O4445" s="179"/>
      <c r="P4445" s="179"/>
      <c r="Q4445" s="179"/>
      <c r="R4445" s="179"/>
      <c r="S4445" s="179"/>
      <c r="T4445" s="180"/>
      <c r="AT4445" s="175" t="s">
        <v>167</v>
      </c>
      <c r="AU4445" s="175" t="s">
        <v>157</v>
      </c>
      <c r="AV4445" s="13" t="s">
        <v>81</v>
      </c>
      <c r="AW4445" s="13" t="s">
        <v>30</v>
      </c>
      <c r="AX4445" s="13" t="s">
        <v>76</v>
      </c>
      <c r="AY4445" s="175" t="s">
        <v>150</v>
      </c>
    </row>
    <row r="4446" spans="2:51" s="13" customFormat="1" ht="11.25">
      <c r="B4446" s="173"/>
      <c r="D4446" s="174" t="s">
        <v>167</v>
      </c>
      <c r="E4446" s="175" t="s">
        <v>1</v>
      </c>
      <c r="F4446" s="176" t="s">
        <v>6451</v>
      </c>
      <c r="H4446" s="175" t="s">
        <v>1</v>
      </c>
      <c r="I4446" s="177"/>
      <c r="L4446" s="173"/>
      <c r="M4446" s="178"/>
      <c r="N4446" s="179"/>
      <c r="O4446" s="179"/>
      <c r="P4446" s="179"/>
      <c r="Q4446" s="179"/>
      <c r="R4446" s="179"/>
      <c r="S4446" s="179"/>
      <c r="T4446" s="180"/>
      <c r="AT4446" s="175" t="s">
        <v>167</v>
      </c>
      <c r="AU4446" s="175" t="s">
        <v>157</v>
      </c>
      <c r="AV4446" s="13" t="s">
        <v>81</v>
      </c>
      <c r="AW4446" s="13" t="s">
        <v>30</v>
      </c>
      <c r="AX4446" s="13" t="s">
        <v>76</v>
      </c>
      <c r="AY4446" s="175" t="s">
        <v>150</v>
      </c>
    </row>
    <row r="4447" spans="2:51" s="13" customFormat="1" ht="11.25">
      <c r="B4447" s="173"/>
      <c r="D4447" s="174" t="s">
        <v>167</v>
      </c>
      <c r="E4447" s="175" t="s">
        <v>1</v>
      </c>
      <c r="F4447" s="176" t="s">
        <v>6452</v>
      </c>
      <c r="H4447" s="175" t="s">
        <v>1</v>
      </c>
      <c r="I4447" s="177"/>
      <c r="L4447" s="173"/>
      <c r="M4447" s="178"/>
      <c r="N4447" s="179"/>
      <c r="O4447" s="179"/>
      <c r="P4447" s="179"/>
      <c r="Q4447" s="179"/>
      <c r="R4447" s="179"/>
      <c r="S4447" s="179"/>
      <c r="T4447" s="180"/>
      <c r="AT4447" s="175" t="s">
        <v>167</v>
      </c>
      <c r="AU4447" s="175" t="s">
        <v>157</v>
      </c>
      <c r="AV4447" s="13" t="s">
        <v>81</v>
      </c>
      <c r="AW4447" s="13" t="s">
        <v>30</v>
      </c>
      <c r="AX4447" s="13" t="s">
        <v>76</v>
      </c>
      <c r="AY4447" s="175" t="s">
        <v>150</v>
      </c>
    </row>
    <row r="4448" spans="2:51" s="13" customFormat="1" ht="11.25">
      <c r="B4448" s="173"/>
      <c r="D4448" s="174" t="s">
        <v>167</v>
      </c>
      <c r="E4448" s="175" t="s">
        <v>1</v>
      </c>
      <c r="F4448" s="176" t="s">
        <v>6453</v>
      </c>
      <c r="H4448" s="175" t="s">
        <v>1</v>
      </c>
      <c r="I4448" s="177"/>
      <c r="L4448" s="173"/>
      <c r="M4448" s="178"/>
      <c r="N4448" s="179"/>
      <c r="O4448" s="179"/>
      <c r="P4448" s="179"/>
      <c r="Q4448" s="179"/>
      <c r="R4448" s="179"/>
      <c r="S4448" s="179"/>
      <c r="T4448" s="180"/>
      <c r="AT4448" s="175" t="s">
        <v>167</v>
      </c>
      <c r="AU4448" s="175" t="s">
        <v>157</v>
      </c>
      <c r="AV4448" s="13" t="s">
        <v>81</v>
      </c>
      <c r="AW4448" s="13" t="s">
        <v>30</v>
      </c>
      <c r="AX4448" s="13" t="s">
        <v>76</v>
      </c>
      <c r="AY4448" s="175" t="s">
        <v>150</v>
      </c>
    </row>
    <row r="4449" spans="2:51" s="13" customFormat="1" ht="22.5">
      <c r="B4449" s="173"/>
      <c r="D4449" s="174" t="s">
        <v>167</v>
      </c>
      <c r="E4449" s="175" t="s">
        <v>1</v>
      </c>
      <c r="F4449" s="176" t="s">
        <v>6454</v>
      </c>
      <c r="H4449" s="175" t="s">
        <v>1</v>
      </c>
      <c r="I4449" s="177"/>
      <c r="L4449" s="173"/>
      <c r="M4449" s="178"/>
      <c r="N4449" s="179"/>
      <c r="O4449" s="179"/>
      <c r="P4449" s="179"/>
      <c r="Q4449" s="179"/>
      <c r="R4449" s="179"/>
      <c r="S4449" s="179"/>
      <c r="T4449" s="180"/>
      <c r="AT4449" s="175" t="s">
        <v>167</v>
      </c>
      <c r="AU4449" s="175" t="s">
        <v>157</v>
      </c>
      <c r="AV4449" s="13" t="s">
        <v>81</v>
      </c>
      <c r="AW4449" s="13" t="s">
        <v>30</v>
      </c>
      <c r="AX4449" s="13" t="s">
        <v>76</v>
      </c>
      <c r="AY4449" s="175" t="s">
        <v>150</v>
      </c>
    </row>
    <row r="4450" spans="2:51" s="13" customFormat="1" ht="11.25">
      <c r="B4450" s="173"/>
      <c r="D4450" s="174" t="s">
        <v>167</v>
      </c>
      <c r="E4450" s="175" t="s">
        <v>1</v>
      </c>
      <c r="F4450" s="176" t="s">
        <v>6455</v>
      </c>
      <c r="H4450" s="175" t="s">
        <v>1</v>
      </c>
      <c r="I4450" s="177"/>
      <c r="L4450" s="173"/>
      <c r="M4450" s="178"/>
      <c r="N4450" s="179"/>
      <c r="O4450" s="179"/>
      <c r="P4450" s="179"/>
      <c r="Q4450" s="179"/>
      <c r="R4450" s="179"/>
      <c r="S4450" s="179"/>
      <c r="T4450" s="180"/>
      <c r="AT4450" s="175" t="s">
        <v>167</v>
      </c>
      <c r="AU4450" s="175" t="s">
        <v>157</v>
      </c>
      <c r="AV4450" s="13" t="s">
        <v>81</v>
      </c>
      <c r="AW4450" s="13" t="s">
        <v>30</v>
      </c>
      <c r="AX4450" s="13" t="s">
        <v>76</v>
      </c>
      <c r="AY4450" s="175" t="s">
        <v>150</v>
      </c>
    </row>
    <row r="4451" spans="2:51" s="13" customFormat="1" ht="11.25">
      <c r="B4451" s="173"/>
      <c r="D4451" s="174" t="s">
        <v>167</v>
      </c>
      <c r="E4451" s="175" t="s">
        <v>1</v>
      </c>
      <c r="F4451" s="176" t="s">
        <v>6456</v>
      </c>
      <c r="H4451" s="175" t="s">
        <v>1</v>
      </c>
      <c r="I4451" s="177"/>
      <c r="L4451" s="173"/>
      <c r="M4451" s="178"/>
      <c r="N4451" s="179"/>
      <c r="O4451" s="179"/>
      <c r="P4451" s="179"/>
      <c r="Q4451" s="179"/>
      <c r="R4451" s="179"/>
      <c r="S4451" s="179"/>
      <c r="T4451" s="180"/>
      <c r="AT4451" s="175" t="s">
        <v>167</v>
      </c>
      <c r="AU4451" s="175" t="s">
        <v>157</v>
      </c>
      <c r="AV4451" s="13" t="s">
        <v>81</v>
      </c>
      <c r="AW4451" s="13" t="s">
        <v>30</v>
      </c>
      <c r="AX4451" s="13" t="s">
        <v>76</v>
      </c>
      <c r="AY4451" s="175" t="s">
        <v>150</v>
      </c>
    </row>
    <row r="4452" spans="2:51" s="13" customFormat="1" ht="11.25">
      <c r="B4452" s="173"/>
      <c r="D4452" s="174" t="s">
        <v>167</v>
      </c>
      <c r="E4452" s="175" t="s">
        <v>1</v>
      </c>
      <c r="F4452" s="176" t="s">
        <v>6457</v>
      </c>
      <c r="H4452" s="175" t="s">
        <v>1</v>
      </c>
      <c r="I4452" s="177"/>
      <c r="L4452" s="173"/>
      <c r="M4452" s="178"/>
      <c r="N4452" s="179"/>
      <c r="O4452" s="179"/>
      <c r="P4452" s="179"/>
      <c r="Q4452" s="179"/>
      <c r="R4452" s="179"/>
      <c r="S4452" s="179"/>
      <c r="T4452" s="180"/>
      <c r="AT4452" s="175" t="s">
        <v>167</v>
      </c>
      <c r="AU4452" s="175" t="s">
        <v>157</v>
      </c>
      <c r="AV4452" s="13" t="s">
        <v>81</v>
      </c>
      <c r="AW4452" s="13" t="s">
        <v>30</v>
      </c>
      <c r="AX4452" s="13" t="s">
        <v>76</v>
      </c>
      <c r="AY4452" s="175" t="s">
        <v>150</v>
      </c>
    </row>
    <row r="4453" spans="2:51" s="13" customFormat="1" ht="33.75">
      <c r="B4453" s="173"/>
      <c r="D4453" s="174" t="s">
        <v>167</v>
      </c>
      <c r="E4453" s="175" t="s">
        <v>1</v>
      </c>
      <c r="F4453" s="176" t="s">
        <v>6458</v>
      </c>
      <c r="H4453" s="175" t="s">
        <v>1</v>
      </c>
      <c r="I4453" s="177"/>
      <c r="L4453" s="173"/>
      <c r="M4453" s="178"/>
      <c r="N4453" s="179"/>
      <c r="O4453" s="179"/>
      <c r="P4453" s="179"/>
      <c r="Q4453" s="179"/>
      <c r="R4453" s="179"/>
      <c r="S4453" s="179"/>
      <c r="T4453" s="180"/>
      <c r="AT4453" s="175" t="s">
        <v>167</v>
      </c>
      <c r="AU4453" s="175" t="s">
        <v>157</v>
      </c>
      <c r="AV4453" s="13" t="s">
        <v>81</v>
      </c>
      <c r="AW4453" s="13" t="s">
        <v>30</v>
      </c>
      <c r="AX4453" s="13" t="s">
        <v>76</v>
      </c>
      <c r="AY4453" s="175" t="s">
        <v>150</v>
      </c>
    </row>
    <row r="4454" spans="2:51" s="13" customFormat="1" ht="11.25">
      <c r="B4454" s="173"/>
      <c r="D4454" s="174" t="s">
        <v>167</v>
      </c>
      <c r="E4454" s="175" t="s">
        <v>1</v>
      </c>
      <c r="F4454" s="176" t="s">
        <v>6459</v>
      </c>
      <c r="H4454" s="175" t="s">
        <v>1</v>
      </c>
      <c r="I4454" s="177"/>
      <c r="L4454" s="173"/>
      <c r="M4454" s="178"/>
      <c r="N4454" s="179"/>
      <c r="O4454" s="179"/>
      <c r="P4454" s="179"/>
      <c r="Q4454" s="179"/>
      <c r="R4454" s="179"/>
      <c r="S4454" s="179"/>
      <c r="T4454" s="180"/>
      <c r="AT4454" s="175" t="s">
        <v>167</v>
      </c>
      <c r="AU4454" s="175" t="s">
        <v>157</v>
      </c>
      <c r="AV4454" s="13" t="s">
        <v>81</v>
      </c>
      <c r="AW4454" s="13" t="s">
        <v>30</v>
      </c>
      <c r="AX4454" s="13" t="s">
        <v>76</v>
      </c>
      <c r="AY4454" s="175" t="s">
        <v>150</v>
      </c>
    </row>
    <row r="4455" spans="2:51" s="13" customFormat="1" ht="11.25">
      <c r="B4455" s="173"/>
      <c r="D4455" s="174" t="s">
        <v>167</v>
      </c>
      <c r="E4455" s="175" t="s">
        <v>1</v>
      </c>
      <c r="F4455" s="176" t="s">
        <v>6460</v>
      </c>
      <c r="H4455" s="175" t="s">
        <v>1</v>
      </c>
      <c r="I4455" s="177"/>
      <c r="L4455" s="173"/>
      <c r="M4455" s="178"/>
      <c r="N4455" s="179"/>
      <c r="O4455" s="179"/>
      <c r="P4455" s="179"/>
      <c r="Q4455" s="179"/>
      <c r="R4455" s="179"/>
      <c r="S4455" s="179"/>
      <c r="T4455" s="180"/>
      <c r="AT4455" s="175" t="s">
        <v>167</v>
      </c>
      <c r="AU4455" s="175" t="s">
        <v>157</v>
      </c>
      <c r="AV4455" s="13" t="s">
        <v>81</v>
      </c>
      <c r="AW4455" s="13" t="s">
        <v>30</v>
      </c>
      <c r="AX4455" s="13" t="s">
        <v>76</v>
      </c>
      <c r="AY4455" s="175" t="s">
        <v>150</v>
      </c>
    </row>
    <row r="4456" spans="2:51" s="13" customFormat="1" ht="22.5">
      <c r="B4456" s="173"/>
      <c r="D4456" s="174" t="s">
        <v>167</v>
      </c>
      <c r="E4456" s="175" t="s">
        <v>1</v>
      </c>
      <c r="F4456" s="176" t="s">
        <v>6461</v>
      </c>
      <c r="H4456" s="175" t="s">
        <v>1</v>
      </c>
      <c r="I4456" s="177"/>
      <c r="L4456" s="173"/>
      <c r="M4456" s="178"/>
      <c r="N4456" s="179"/>
      <c r="O4456" s="179"/>
      <c r="P4456" s="179"/>
      <c r="Q4456" s="179"/>
      <c r="R4456" s="179"/>
      <c r="S4456" s="179"/>
      <c r="T4456" s="180"/>
      <c r="AT4456" s="175" t="s">
        <v>167</v>
      </c>
      <c r="AU4456" s="175" t="s">
        <v>157</v>
      </c>
      <c r="AV4456" s="13" t="s">
        <v>81</v>
      </c>
      <c r="AW4456" s="13" t="s">
        <v>30</v>
      </c>
      <c r="AX4456" s="13" t="s">
        <v>76</v>
      </c>
      <c r="AY4456" s="175" t="s">
        <v>150</v>
      </c>
    </row>
    <row r="4457" spans="2:51" s="13" customFormat="1" ht="11.25">
      <c r="B4457" s="173"/>
      <c r="D4457" s="174" t="s">
        <v>167</v>
      </c>
      <c r="E4457" s="175" t="s">
        <v>1</v>
      </c>
      <c r="F4457" s="176" t="s">
        <v>6462</v>
      </c>
      <c r="H4457" s="175" t="s">
        <v>1</v>
      </c>
      <c r="I4457" s="177"/>
      <c r="L4457" s="173"/>
      <c r="M4457" s="178"/>
      <c r="N4457" s="179"/>
      <c r="O4457" s="179"/>
      <c r="P4457" s="179"/>
      <c r="Q4457" s="179"/>
      <c r="R4457" s="179"/>
      <c r="S4457" s="179"/>
      <c r="T4457" s="180"/>
      <c r="AT4457" s="175" t="s">
        <v>167</v>
      </c>
      <c r="AU4457" s="175" t="s">
        <v>157</v>
      </c>
      <c r="AV4457" s="13" t="s">
        <v>81</v>
      </c>
      <c r="AW4457" s="13" t="s">
        <v>30</v>
      </c>
      <c r="AX4457" s="13" t="s">
        <v>76</v>
      </c>
      <c r="AY4457" s="175" t="s">
        <v>150</v>
      </c>
    </row>
    <row r="4458" spans="2:51" s="13" customFormat="1" ht="11.25">
      <c r="B4458" s="173"/>
      <c r="D4458" s="174" t="s">
        <v>167</v>
      </c>
      <c r="E4458" s="175" t="s">
        <v>1</v>
      </c>
      <c r="F4458" s="176" t="s">
        <v>6463</v>
      </c>
      <c r="H4458" s="175" t="s">
        <v>1</v>
      </c>
      <c r="I4458" s="177"/>
      <c r="L4458" s="173"/>
      <c r="M4458" s="178"/>
      <c r="N4458" s="179"/>
      <c r="O4458" s="179"/>
      <c r="P4458" s="179"/>
      <c r="Q4458" s="179"/>
      <c r="R4458" s="179"/>
      <c r="S4458" s="179"/>
      <c r="T4458" s="180"/>
      <c r="AT4458" s="175" t="s">
        <v>167</v>
      </c>
      <c r="AU4458" s="175" t="s">
        <v>157</v>
      </c>
      <c r="AV4458" s="13" t="s">
        <v>81</v>
      </c>
      <c r="AW4458" s="13" t="s">
        <v>30</v>
      </c>
      <c r="AX4458" s="13" t="s">
        <v>76</v>
      </c>
      <c r="AY4458" s="175" t="s">
        <v>150</v>
      </c>
    </row>
    <row r="4459" spans="2:51" s="13" customFormat="1" ht="11.25">
      <c r="B4459" s="173"/>
      <c r="D4459" s="174" t="s">
        <v>167</v>
      </c>
      <c r="E4459" s="175" t="s">
        <v>1</v>
      </c>
      <c r="F4459" s="176" t="s">
        <v>6464</v>
      </c>
      <c r="H4459" s="175" t="s">
        <v>1</v>
      </c>
      <c r="I4459" s="177"/>
      <c r="L4459" s="173"/>
      <c r="M4459" s="178"/>
      <c r="N4459" s="179"/>
      <c r="O4459" s="179"/>
      <c r="P4459" s="179"/>
      <c r="Q4459" s="179"/>
      <c r="R4459" s="179"/>
      <c r="S4459" s="179"/>
      <c r="T4459" s="180"/>
      <c r="AT4459" s="175" t="s">
        <v>167</v>
      </c>
      <c r="AU4459" s="175" t="s">
        <v>157</v>
      </c>
      <c r="AV4459" s="13" t="s">
        <v>81</v>
      </c>
      <c r="AW4459" s="13" t="s">
        <v>30</v>
      </c>
      <c r="AX4459" s="13" t="s">
        <v>76</v>
      </c>
      <c r="AY4459" s="175" t="s">
        <v>150</v>
      </c>
    </row>
    <row r="4460" spans="2:51" s="13" customFormat="1" ht="11.25">
      <c r="B4460" s="173"/>
      <c r="D4460" s="174" t="s">
        <v>167</v>
      </c>
      <c r="E4460" s="175" t="s">
        <v>1</v>
      </c>
      <c r="F4460" s="176" t="s">
        <v>6465</v>
      </c>
      <c r="H4460" s="175" t="s">
        <v>1</v>
      </c>
      <c r="I4460" s="177"/>
      <c r="L4460" s="173"/>
      <c r="M4460" s="178"/>
      <c r="N4460" s="179"/>
      <c r="O4460" s="179"/>
      <c r="P4460" s="179"/>
      <c r="Q4460" s="179"/>
      <c r="R4460" s="179"/>
      <c r="S4460" s="179"/>
      <c r="T4460" s="180"/>
      <c r="AT4460" s="175" t="s">
        <v>167</v>
      </c>
      <c r="AU4460" s="175" t="s">
        <v>157</v>
      </c>
      <c r="AV4460" s="13" t="s">
        <v>81</v>
      </c>
      <c r="AW4460" s="13" t="s">
        <v>30</v>
      </c>
      <c r="AX4460" s="13" t="s">
        <v>76</v>
      </c>
      <c r="AY4460" s="175" t="s">
        <v>150</v>
      </c>
    </row>
    <row r="4461" spans="2:51" s="13" customFormat="1" ht="11.25">
      <c r="B4461" s="173"/>
      <c r="D4461" s="174" t="s">
        <v>167</v>
      </c>
      <c r="E4461" s="175" t="s">
        <v>1</v>
      </c>
      <c r="F4461" s="176" t="s">
        <v>6466</v>
      </c>
      <c r="H4461" s="175" t="s">
        <v>1</v>
      </c>
      <c r="I4461" s="177"/>
      <c r="L4461" s="173"/>
      <c r="M4461" s="178"/>
      <c r="N4461" s="179"/>
      <c r="O4461" s="179"/>
      <c r="P4461" s="179"/>
      <c r="Q4461" s="179"/>
      <c r="R4461" s="179"/>
      <c r="S4461" s="179"/>
      <c r="T4461" s="180"/>
      <c r="AT4461" s="175" t="s">
        <v>167</v>
      </c>
      <c r="AU4461" s="175" t="s">
        <v>157</v>
      </c>
      <c r="AV4461" s="13" t="s">
        <v>81</v>
      </c>
      <c r="AW4461" s="13" t="s">
        <v>30</v>
      </c>
      <c r="AX4461" s="13" t="s">
        <v>76</v>
      </c>
      <c r="AY4461" s="175" t="s">
        <v>150</v>
      </c>
    </row>
    <row r="4462" spans="2:51" s="13" customFormat="1" ht="11.25">
      <c r="B4462" s="173"/>
      <c r="D4462" s="174" t="s">
        <v>167</v>
      </c>
      <c r="E4462" s="175" t="s">
        <v>1</v>
      </c>
      <c r="F4462" s="176" t="s">
        <v>6467</v>
      </c>
      <c r="H4462" s="175" t="s">
        <v>1</v>
      </c>
      <c r="I4462" s="177"/>
      <c r="L4462" s="173"/>
      <c r="M4462" s="178"/>
      <c r="N4462" s="179"/>
      <c r="O4462" s="179"/>
      <c r="P4462" s="179"/>
      <c r="Q4462" s="179"/>
      <c r="R4462" s="179"/>
      <c r="S4462" s="179"/>
      <c r="T4462" s="180"/>
      <c r="AT4462" s="175" t="s">
        <v>167</v>
      </c>
      <c r="AU4462" s="175" t="s">
        <v>157</v>
      </c>
      <c r="AV4462" s="13" t="s">
        <v>81</v>
      </c>
      <c r="AW4462" s="13" t="s">
        <v>30</v>
      </c>
      <c r="AX4462" s="13" t="s">
        <v>76</v>
      </c>
      <c r="AY4462" s="175" t="s">
        <v>150</v>
      </c>
    </row>
    <row r="4463" spans="2:51" s="13" customFormat="1" ht="11.25">
      <c r="B4463" s="173"/>
      <c r="D4463" s="174" t="s">
        <v>167</v>
      </c>
      <c r="E4463" s="175" t="s">
        <v>1</v>
      </c>
      <c r="F4463" s="176" t="s">
        <v>6468</v>
      </c>
      <c r="H4463" s="175" t="s">
        <v>1</v>
      </c>
      <c r="I4463" s="177"/>
      <c r="L4463" s="173"/>
      <c r="M4463" s="178"/>
      <c r="N4463" s="179"/>
      <c r="O4463" s="179"/>
      <c r="P4463" s="179"/>
      <c r="Q4463" s="179"/>
      <c r="R4463" s="179"/>
      <c r="S4463" s="179"/>
      <c r="T4463" s="180"/>
      <c r="AT4463" s="175" t="s">
        <v>167</v>
      </c>
      <c r="AU4463" s="175" t="s">
        <v>157</v>
      </c>
      <c r="AV4463" s="13" t="s">
        <v>81</v>
      </c>
      <c r="AW4463" s="13" t="s">
        <v>30</v>
      </c>
      <c r="AX4463" s="13" t="s">
        <v>76</v>
      </c>
      <c r="AY4463" s="175" t="s">
        <v>150</v>
      </c>
    </row>
    <row r="4464" spans="2:51" s="13" customFormat="1" ht="11.25">
      <c r="B4464" s="173"/>
      <c r="D4464" s="174" t="s">
        <v>167</v>
      </c>
      <c r="E4464" s="175" t="s">
        <v>1</v>
      </c>
      <c r="F4464" s="176" t="s">
        <v>6467</v>
      </c>
      <c r="H4464" s="175" t="s">
        <v>1</v>
      </c>
      <c r="I4464" s="177"/>
      <c r="L4464" s="173"/>
      <c r="M4464" s="178"/>
      <c r="N4464" s="179"/>
      <c r="O4464" s="179"/>
      <c r="P4464" s="179"/>
      <c r="Q4464" s="179"/>
      <c r="R4464" s="179"/>
      <c r="S4464" s="179"/>
      <c r="T4464" s="180"/>
      <c r="AT4464" s="175" t="s">
        <v>167</v>
      </c>
      <c r="AU4464" s="175" t="s">
        <v>157</v>
      </c>
      <c r="AV4464" s="13" t="s">
        <v>81</v>
      </c>
      <c r="AW4464" s="13" t="s">
        <v>30</v>
      </c>
      <c r="AX4464" s="13" t="s">
        <v>76</v>
      </c>
      <c r="AY4464" s="175" t="s">
        <v>150</v>
      </c>
    </row>
    <row r="4465" spans="1:65" s="13" customFormat="1" ht="11.25">
      <c r="B4465" s="173"/>
      <c r="D4465" s="174" t="s">
        <v>167</v>
      </c>
      <c r="E4465" s="175" t="s">
        <v>1</v>
      </c>
      <c r="F4465" s="176" t="s">
        <v>6469</v>
      </c>
      <c r="H4465" s="175" t="s">
        <v>1</v>
      </c>
      <c r="I4465" s="177"/>
      <c r="L4465" s="173"/>
      <c r="M4465" s="178"/>
      <c r="N4465" s="179"/>
      <c r="O4465" s="179"/>
      <c r="P4465" s="179"/>
      <c r="Q4465" s="179"/>
      <c r="R4465" s="179"/>
      <c r="S4465" s="179"/>
      <c r="T4465" s="180"/>
      <c r="AT4465" s="175" t="s">
        <v>167</v>
      </c>
      <c r="AU4465" s="175" t="s">
        <v>157</v>
      </c>
      <c r="AV4465" s="13" t="s">
        <v>81</v>
      </c>
      <c r="AW4465" s="13" t="s">
        <v>30</v>
      </c>
      <c r="AX4465" s="13" t="s">
        <v>76</v>
      </c>
      <c r="AY4465" s="175" t="s">
        <v>150</v>
      </c>
    </row>
    <row r="4466" spans="1:65" s="13" customFormat="1" ht="11.25">
      <c r="B4466" s="173"/>
      <c r="D4466" s="174" t="s">
        <v>167</v>
      </c>
      <c r="E4466" s="175" t="s">
        <v>1</v>
      </c>
      <c r="F4466" s="176" t="s">
        <v>6470</v>
      </c>
      <c r="H4466" s="175" t="s">
        <v>1</v>
      </c>
      <c r="I4466" s="177"/>
      <c r="L4466" s="173"/>
      <c r="M4466" s="178"/>
      <c r="N4466" s="179"/>
      <c r="O4466" s="179"/>
      <c r="P4466" s="179"/>
      <c r="Q4466" s="179"/>
      <c r="R4466" s="179"/>
      <c r="S4466" s="179"/>
      <c r="T4466" s="180"/>
      <c r="AT4466" s="175" t="s">
        <v>167</v>
      </c>
      <c r="AU4466" s="175" t="s">
        <v>157</v>
      </c>
      <c r="AV4466" s="13" t="s">
        <v>81</v>
      </c>
      <c r="AW4466" s="13" t="s">
        <v>30</v>
      </c>
      <c r="AX4466" s="13" t="s">
        <v>76</v>
      </c>
      <c r="AY4466" s="175" t="s">
        <v>150</v>
      </c>
    </row>
    <row r="4467" spans="1:65" s="13" customFormat="1" ht="11.25">
      <c r="B4467" s="173"/>
      <c r="D4467" s="174" t="s">
        <v>167</v>
      </c>
      <c r="E4467" s="175" t="s">
        <v>1</v>
      </c>
      <c r="F4467" s="176" t="s">
        <v>6471</v>
      </c>
      <c r="H4467" s="175" t="s">
        <v>1</v>
      </c>
      <c r="I4467" s="177"/>
      <c r="L4467" s="173"/>
      <c r="M4467" s="178"/>
      <c r="N4467" s="179"/>
      <c r="O4467" s="179"/>
      <c r="P4467" s="179"/>
      <c r="Q4467" s="179"/>
      <c r="R4467" s="179"/>
      <c r="S4467" s="179"/>
      <c r="T4467" s="180"/>
      <c r="AT4467" s="175" t="s">
        <v>167</v>
      </c>
      <c r="AU4467" s="175" t="s">
        <v>157</v>
      </c>
      <c r="AV4467" s="13" t="s">
        <v>81</v>
      </c>
      <c r="AW4467" s="13" t="s">
        <v>30</v>
      </c>
      <c r="AX4467" s="13" t="s">
        <v>76</v>
      </c>
      <c r="AY4467" s="175" t="s">
        <v>150</v>
      </c>
    </row>
    <row r="4468" spans="1:65" s="13" customFormat="1" ht="11.25">
      <c r="B4468" s="173"/>
      <c r="D4468" s="174" t="s">
        <v>167</v>
      </c>
      <c r="E4468" s="175" t="s">
        <v>1</v>
      </c>
      <c r="F4468" s="176" t="s">
        <v>6472</v>
      </c>
      <c r="H4468" s="175" t="s">
        <v>1</v>
      </c>
      <c r="I4468" s="177"/>
      <c r="L4468" s="173"/>
      <c r="M4468" s="178"/>
      <c r="N4468" s="179"/>
      <c r="O4468" s="179"/>
      <c r="P4468" s="179"/>
      <c r="Q4468" s="179"/>
      <c r="R4468" s="179"/>
      <c r="S4468" s="179"/>
      <c r="T4468" s="180"/>
      <c r="AT4468" s="175" t="s">
        <v>167</v>
      </c>
      <c r="AU4468" s="175" t="s">
        <v>157</v>
      </c>
      <c r="AV4468" s="13" t="s">
        <v>81</v>
      </c>
      <c r="AW4468" s="13" t="s">
        <v>30</v>
      </c>
      <c r="AX4468" s="13" t="s">
        <v>76</v>
      </c>
      <c r="AY4468" s="175" t="s">
        <v>150</v>
      </c>
    </row>
    <row r="4469" spans="1:65" s="13" customFormat="1" ht="11.25">
      <c r="B4469" s="173"/>
      <c r="D4469" s="174" t="s">
        <v>167</v>
      </c>
      <c r="E4469" s="175" t="s">
        <v>1</v>
      </c>
      <c r="F4469" s="176" t="s">
        <v>6473</v>
      </c>
      <c r="H4469" s="175" t="s">
        <v>1</v>
      </c>
      <c r="I4469" s="177"/>
      <c r="L4469" s="173"/>
      <c r="M4469" s="178"/>
      <c r="N4469" s="179"/>
      <c r="O4469" s="179"/>
      <c r="P4469" s="179"/>
      <c r="Q4469" s="179"/>
      <c r="R4469" s="179"/>
      <c r="S4469" s="179"/>
      <c r="T4469" s="180"/>
      <c r="AT4469" s="175" t="s">
        <v>167</v>
      </c>
      <c r="AU4469" s="175" t="s">
        <v>157</v>
      </c>
      <c r="AV4469" s="13" t="s">
        <v>81</v>
      </c>
      <c r="AW4469" s="13" t="s">
        <v>30</v>
      </c>
      <c r="AX4469" s="13" t="s">
        <v>76</v>
      </c>
      <c r="AY4469" s="175" t="s">
        <v>150</v>
      </c>
    </row>
    <row r="4470" spans="1:65" s="13" customFormat="1" ht="11.25">
      <c r="B4470" s="173"/>
      <c r="D4470" s="174" t="s">
        <v>167</v>
      </c>
      <c r="E4470" s="175" t="s">
        <v>1</v>
      </c>
      <c r="F4470" s="176" t="s">
        <v>6474</v>
      </c>
      <c r="H4470" s="175" t="s">
        <v>1</v>
      </c>
      <c r="I4470" s="177"/>
      <c r="L4470" s="173"/>
      <c r="M4470" s="178"/>
      <c r="N4470" s="179"/>
      <c r="O4470" s="179"/>
      <c r="P4470" s="179"/>
      <c r="Q4470" s="179"/>
      <c r="R4470" s="179"/>
      <c r="S4470" s="179"/>
      <c r="T4470" s="180"/>
      <c r="AT4470" s="175" t="s">
        <v>167</v>
      </c>
      <c r="AU4470" s="175" t="s">
        <v>157</v>
      </c>
      <c r="AV4470" s="13" t="s">
        <v>81</v>
      </c>
      <c r="AW4470" s="13" t="s">
        <v>30</v>
      </c>
      <c r="AX4470" s="13" t="s">
        <v>76</v>
      </c>
      <c r="AY4470" s="175" t="s">
        <v>150</v>
      </c>
    </row>
    <row r="4471" spans="1:65" s="14" customFormat="1" ht="11.25">
      <c r="B4471" s="181"/>
      <c r="D4471" s="174" t="s">
        <v>167</v>
      </c>
      <c r="E4471" s="182" t="s">
        <v>1</v>
      </c>
      <c r="F4471" s="183" t="s">
        <v>81</v>
      </c>
      <c r="H4471" s="184">
        <v>1</v>
      </c>
      <c r="I4471" s="185"/>
      <c r="L4471" s="181"/>
      <c r="M4471" s="186"/>
      <c r="N4471" s="187"/>
      <c r="O4471" s="187"/>
      <c r="P4471" s="187"/>
      <c r="Q4471" s="187"/>
      <c r="R4471" s="187"/>
      <c r="S4471" s="187"/>
      <c r="T4471" s="188"/>
      <c r="AT4471" s="182" t="s">
        <v>167</v>
      </c>
      <c r="AU4471" s="182" t="s">
        <v>157</v>
      </c>
      <c r="AV4471" s="14" t="s">
        <v>157</v>
      </c>
      <c r="AW4471" s="14" t="s">
        <v>30</v>
      </c>
      <c r="AX4471" s="14" t="s">
        <v>81</v>
      </c>
      <c r="AY4471" s="182" t="s">
        <v>150</v>
      </c>
    </row>
    <row r="4472" spans="1:65" s="2" customFormat="1" ht="24" customHeight="1">
      <c r="A4472" s="33"/>
      <c r="B4472" s="158"/>
      <c r="C4472" s="159" t="s">
        <v>6475</v>
      </c>
      <c r="D4472" s="159" t="s">
        <v>152</v>
      </c>
      <c r="E4472" s="160" t="s">
        <v>6476</v>
      </c>
      <c r="F4472" s="161" t="s">
        <v>6477</v>
      </c>
      <c r="G4472" s="162" t="s">
        <v>350</v>
      </c>
      <c r="H4472" s="163">
        <v>2</v>
      </c>
      <c r="I4472" s="164"/>
      <c r="J4472" s="163">
        <f>ROUND(I4472*H4472,3)</f>
        <v>0</v>
      </c>
      <c r="K4472" s="165"/>
      <c r="L4472" s="34"/>
      <c r="M4472" s="166" t="s">
        <v>1</v>
      </c>
      <c r="N4472" s="167" t="s">
        <v>42</v>
      </c>
      <c r="O4472" s="59"/>
      <c r="P4472" s="168">
        <f>O4472*H4472</f>
        <v>0</v>
      </c>
      <c r="Q4472" s="168">
        <v>0</v>
      </c>
      <c r="R4472" s="168">
        <f>Q4472*H4472</f>
        <v>0</v>
      </c>
      <c r="S4472" s="168">
        <v>0</v>
      </c>
      <c r="T4472" s="169">
        <f>S4472*H4472</f>
        <v>0</v>
      </c>
      <c r="U4472" s="33"/>
      <c r="V4472" s="33"/>
      <c r="W4472" s="33"/>
      <c r="X4472" s="33"/>
      <c r="Y4472" s="33"/>
      <c r="Z4472" s="33"/>
      <c r="AA4472" s="33"/>
      <c r="AB4472" s="33"/>
      <c r="AC4472" s="33"/>
      <c r="AD4472" s="33"/>
      <c r="AE4472" s="33"/>
      <c r="AR4472" s="170" t="s">
        <v>628</v>
      </c>
      <c r="AT4472" s="170" t="s">
        <v>152</v>
      </c>
      <c r="AU4472" s="170" t="s">
        <v>157</v>
      </c>
      <c r="AY4472" s="18" t="s">
        <v>150</v>
      </c>
      <c r="BE4472" s="171">
        <f>IF(N4472="základná",J4472,0)</f>
        <v>0</v>
      </c>
      <c r="BF4472" s="171">
        <f>IF(N4472="znížená",J4472,0)</f>
        <v>0</v>
      </c>
      <c r="BG4472" s="171">
        <f>IF(N4472="zákl. prenesená",J4472,0)</f>
        <v>0</v>
      </c>
      <c r="BH4472" s="171">
        <f>IF(N4472="zníž. prenesená",J4472,0)</f>
        <v>0</v>
      </c>
      <c r="BI4472" s="171">
        <f>IF(N4472="nulová",J4472,0)</f>
        <v>0</v>
      </c>
      <c r="BJ4472" s="18" t="s">
        <v>157</v>
      </c>
      <c r="BK4472" s="172">
        <f>ROUND(I4472*H4472,3)</f>
        <v>0</v>
      </c>
      <c r="BL4472" s="18" t="s">
        <v>628</v>
      </c>
      <c r="BM4472" s="170" t="s">
        <v>6478</v>
      </c>
    </row>
    <row r="4473" spans="1:65" s="2" customFormat="1" ht="24" customHeight="1">
      <c r="A4473" s="33"/>
      <c r="B4473" s="158"/>
      <c r="C4473" s="159" t="s">
        <v>6479</v>
      </c>
      <c r="D4473" s="159" t="s">
        <v>152</v>
      </c>
      <c r="E4473" s="160" t="s">
        <v>6480</v>
      </c>
      <c r="F4473" s="161" t="s">
        <v>6481</v>
      </c>
      <c r="G4473" s="162" t="s">
        <v>1609</v>
      </c>
      <c r="H4473" s="163">
        <v>1</v>
      </c>
      <c r="I4473" s="164"/>
      <c r="J4473" s="163">
        <f>ROUND(I4473*H4473,3)</f>
        <v>0</v>
      </c>
      <c r="K4473" s="165"/>
      <c r="L4473" s="34"/>
      <c r="M4473" s="166" t="s">
        <v>1</v>
      </c>
      <c r="N4473" s="167" t="s">
        <v>42</v>
      </c>
      <c r="O4473" s="59"/>
      <c r="P4473" s="168">
        <f>O4473*H4473</f>
        <v>0</v>
      </c>
      <c r="Q4473" s="168">
        <v>0</v>
      </c>
      <c r="R4473" s="168">
        <f>Q4473*H4473</f>
        <v>0</v>
      </c>
      <c r="S4473" s="168">
        <v>0</v>
      </c>
      <c r="T4473" s="169">
        <f>S4473*H4473</f>
        <v>0</v>
      </c>
      <c r="U4473" s="33"/>
      <c r="V4473" s="33"/>
      <c r="W4473" s="33"/>
      <c r="X4473" s="33"/>
      <c r="Y4473" s="33"/>
      <c r="Z4473" s="33"/>
      <c r="AA4473" s="33"/>
      <c r="AB4473" s="33"/>
      <c r="AC4473" s="33"/>
      <c r="AD4473" s="33"/>
      <c r="AE4473" s="33"/>
      <c r="AR4473" s="170" t="s">
        <v>628</v>
      </c>
      <c r="AT4473" s="170" t="s">
        <v>152</v>
      </c>
      <c r="AU4473" s="170" t="s">
        <v>157</v>
      </c>
      <c r="AY4473" s="18" t="s">
        <v>150</v>
      </c>
      <c r="BE4473" s="171">
        <f>IF(N4473="základná",J4473,0)</f>
        <v>0</v>
      </c>
      <c r="BF4473" s="171">
        <f>IF(N4473="znížená",J4473,0)</f>
        <v>0</v>
      </c>
      <c r="BG4473" s="171">
        <f>IF(N4473="zákl. prenesená",J4473,0)</f>
        <v>0</v>
      </c>
      <c r="BH4473" s="171">
        <f>IF(N4473="zníž. prenesená",J4473,0)</f>
        <v>0</v>
      </c>
      <c r="BI4473" s="171">
        <f>IF(N4473="nulová",J4473,0)</f>
        <v>0</v>
      </c>
      <c r="BJ4473" s="18" t="s">
        <v>157</v>
      </c>
      <c r="BK4473" s="172">
        <f>ROUND(I4473*H4473,3)</f>
        <v>0</v>
      </c>
      <c r="BL4473" s="18" t="s">
        <v>628</v>
      </c>
      <c r="BM4473" s="170" t="s">
        <v>6482</v>
      </c>
    </row>
    <row r="4474" spans="1:65" s="13" customFormat="1" ht="11.25">
      <c r="B4474" s="173"/>
      <c r="D4474" s="174" t="s">
        <v>167</v>
      </c>
      <c r="E4474" s="175" t="s">
        <v>1</v>
      </c>
      <c r="F4474" s="176" t="s">
        <v>6483</v>
      </c>
      <c r="H4474" s="175" t="s">
        <v>1</v>
      </c>
      <c r="I4474" s="177"/>
      <c r="L4474" s="173"/>
      <c r="M4474" s="178"/>
      <c r="N4474" s="179"/>
      <c r="O4474" s="179"/>
      <c r="P4474" s="179"/>
      <c r="Q4474" s="179"/>
      <c r="R4474" s="179"/>
      <c r="S4474" s="179"/>
      <c r="T4474" s="180"/>
      <c r="AT4474" s="175" t="s">
        <v>167</v>
      </c>
      <c r="AU4474" s="175" t="s">
        <v>157</v>
      </c>
      <c r="AV4474" s="13" t="s">
        <v>81</v>
      </c>
      <c r="AW4474" s="13" t="s">
        <v>30</v>
      </c>
      <c r="AX4474" s="13" t="s">
        <v>76</v>
      </c>
      <c r="AY4474" s="175" t="s">
        <v>150</v>
      </c>
    </row>
    <row r="4475" spans="1:65" s="13" customFormat="1" ht="11.25">
      <c r="B4475" s="173"/>
      <c r="D4475" s="174" t="s">
        <v>167</v>
      </c>
      <c r="E4475" s="175" t="s">
        <v>1</v>
      </c>
      <c r="F4475" s="176" t="s">
        <v>6484</v>
      </c>
      <c r="H4475" s="175" t="s">
        <v>1</v>
      </c>
      <c r="I4475" s="177"/>
      <c r="L4475" s="173"/>
      <c r="M4475" s="178"/>
      <c r="N4475" s="179"/>
      <c r="O4475" s="179"/>
      <c r="P4475" s="179"/>
      <c r="Q4475" s="179"/>
      <c r="R4475" s="179"/>
      <c r="S4475" s="179"/>
      <c r="T4475" s="180"/>
      <c r="AT4475" s="175" t="s">
        <v>167</v>
      </c>
      <c r="AU4475" s="175" t="s">
        <v>157</v>
      </c>
      <c r="AV4475" s="13" t="s">
        <v>81</v>
      </c>
      <c r="AW4475" s="13" t="s">
        <v>30</v>
      </c>
      <c r="AX4475" s="13" t="s">
        <v>76</v>
      </c>
      <c r="AY4475" s="175" t="s">
        <v>150</v>
      </c>
    </row>
    <row r="4476" spans="1:65" s="13" customFormat="1" ht="11.25">
      <c r="B4476" s="173"/>
      <c r="D4476" s="174" t="s">
        <v>167</v>
      </c>
      <c r="E4476" s="175" t="s">
        <v>1</v>
      </c>
      <c r="F4476" s="176" t="s">
        <v>6485</v>
      </c>
      <c r="H4476" s="175" t="s">
        <v>1</v>
      </c>
      <c r="I4476" s="177"/>
      <c r="L4476" s="173"/>
      <c r="M4476" s="178"/>
      <c r="N4476" s="179"/>
      <c r="O4476" s="179"/>
      <c r="P4476" s="179"/>
      <c r="Q4476" s="179"/>
      <c r="R4476" s="179"/>
      <c r="S4476" s="179"/>
      <c r="T4476" s="180"/>
      <c r="AT4476" s="175" t="s">
        <v>167</v>
      </c>
      <c r="AU4476" s="175" t="s">
        <v>157</v>
      </c>
      <c r="AV4476" s="13" t="s">
        <v>81</v>
      </c>
      <c r="AW4476" s="13" t="s">
        <v>30</v>
      </c>
      <c r="AX4476" s="13" t="s">
        <v>76</v>
      </c>
      <c r="AY4476" s="175" t="s">
        <v>150</v>
      </c>
    </row>
    <row r="4477" spans="1:65" s="13" customFormat="1" ht="11.25">
      <c r="B4477" s="173"/>
      <c r="D4477" s="174" t="s">
        <v>167</v>
      </c>
      <c r="E4477" s="175" t="s">
        <v>1</v>
      </c>
      <c r="F4477" s="176" t="s">
        <v>6486</v>
      </c>
      <c r="H4477" s="175" t="s">
        <v>1</v>
      </c>
      <c r="I4477" s="177"/>
      <c r="L4477" s="173"/>
      <c r="M4477" s="178"/>
      <c r="N4477" s="179"/>
      <c r="O4477" s="179"/>
      <c r="P4477" s="179"/>
      <c r="Q4477" s="179"/>
      <c r="R4477" s="179"/>
      <c r="S4477" s="179"/>
      <c r="T4477" s="180"/>
      <c r="AT4477" s="175" t="s">
        <v>167</v>
      </c>
      <c r="AU4477" s="175" t="s">
        <v>157</v>
      </c>
      <c r="AV4477" s="13" t="s">
        <v>81</v>
      </c>
      <c r="AW4477" s="13" t="s">
        <v>30</v>
      </c>
      <c r="AX4477" s="13" t="s">
        <v>76</v>
      </c>
      <c r="AY4477" s="175" t="s">
        <v>150</v>
      </c>
    </row>
    <row r="4478" spans="1:65" s="13" customFormat="1" ht="11.25">
      <c r="B4478" s="173"/>
      <c r="D4478" s="174" t="s">
        <v>167</v>
      </c>
      <c r="E4478" s="175" t="s">
        <v>1</v>
      </c>
      <c r="F4478" s="176" t="s">
        <v>6487</v>
      </c>
      <c r="H4478" s="175" t="s">
        <v>1</v>
      </c>
      <c r="I4478" s="177"/>
      <c r="L4478" s="173"/>
      <c r="M4478" s="178"/>
      <c r="N4478" s="179"/>
      <c r="O4478" s="179"/>
      <c r="P4478" s="179"/>
      <c r="Q4478" s="179"/>
      <c r="R4478" s="179"/>
      <c r="S4478" s="179"/>
      <c r="T4478" s="180"/>
      <c r="AT4478" s="175" t="s">
        <v>167</v>
      </c>
      <c r="AU4478" s="175" t="s">
        <v>157</v>
      </c>
      <c r="AV4478" s="13" t="s">
        <v>81</v>
      </c>
      <c r="AW4478" s="13" t="s">
        <v>30</v>
      </c>
      <c r="AX4478" s="13" t="s">
        <v>76</v>
      </c>
      <c r="AY4478" s="175" t="s">
        <v>150</v>
      </c>
    </row>
    <row r="4479" spans="1:65" s="13" customFormat="1" ht="11.25">
      <c r="B4479" s="173"/>
      <c r="D4479" s="174" t="s">
        <v>167</v>
      </c>
      <c r="E4479" s="175" t="s">
        <v>1</v>
      </c>
      <c r="F4479" s="176" t="s">
        <v>6488</v>
      </c>
      <c r="H4479" s="175" t="s">
        <v>1</v>
      </c>
      <c r="I4479" s="177"/>
      <c r="L4479" s="173"/>
      <c r="M4479" s="178"/>
      <c r="N4479" s="179"/>
      <c r="O4479" s="179"/>
      <c r="P4479" s="179"/>
      <c r="Q4479" s="179"/>
      <c r="R4479" s="179"/>
      <c r="S4479" s="179"/>
      <c r="T4479" s="180"/>
      <c r="AT4479" s="175" t="s">
        <v>167</v>
      </c>
      <c r="AU4479" s="175" t="s">
        <v>157</v>
      </c>
      <c r="AV4479" s="13" t="s">
        <v>81</v>
      </c>
      <c r="AW4479" s="13" t="s">
        <v>30</v>
      </c>
      <c r="AX4479" s="13" t="s">
        <v>76</v>
      </c>
      <c r="AY4479" s="175" t="s">
        <v>150</v>
      </c>
    </row>
    <row r="4480" spans="1:65" s="13" customFormat="1" ht="11.25">
      <c r="B4480" s="173"/>
      <c r="D4480" s="174" t="s">
        <v>167</v>
      </c>
      <c r="E4480" s="175" t="s">
        <v>1</v>
      </c>
      <c r="F4480" s="176" t="s">
        <v>6489</v>
      </c>
      <c r="H4480" s="175" t="s">
        <v>1</v>
      </c>
      <c r="I4480" s="177"/>
      <c r="L4480" s="173"/>
      <c r="M4480" s="178"/>
      <c r="N4480" s="179"/>
      <c r="O4480" s="179"/>
      <c r="P4480" s="179"/>
      <c r="Q4480" s="179"/>
      <c r="R4480" s="179"/>
      <c r="S4480" s="179"/>
      <c r="T4480" s="180"/>
      <c r="AT4480" s="175" t="s">
        <v>167</v>
      </c>
      <c r="AU4480" s="175" t="s">
        <v>157</v>
      </c>
      <c r="AV4480" s="13" t="s">
        <v>81</v>
      </c>
      <c r="AW4480" s="13" t="s">
        <v>30</v>
      </c>
      <c r="AX4480" s="13" t="s">
        <v>76</v>
      </c>
      <c r="AY4480" s="175" t="s">
        <v>150</v>
      </c>
    </row>
    <row r="4481" spans="1:65" s="13" customFormat="1" ht="11.25">
      <c r="B4481" s="173"/>
      <c r="D4481" s="174" t="s">
        <v>167</v>
      </c>
      <c r="E4481" s="175" t="s">
        <v>1</v>
      </c>
      <c r="F4481" s="176" t="s">
        <v>6490</v>
      </c>
      <c r="H4481" s="175" t="s">
        <v>1</v>
      </c>
      <c r="I4481" s="177"/>
      <c r="L4481" s="173"/>
      <c r="M4481" s="178"/>
      <c r="N4481" s="179"/>
      <c r="O4481" s="179"/>
      <c r="P4481" s="179"/>
      <c r="Q4481" s="179"/>
      <c r="R4481" s="179"/>
      <c r="S4481" s="179"/>
      <c r="T4481" s="180"/>
      <c r="AT4481" s="175" t="s">
        <v>167</v>
      </c>
      <c r="AU4481" s="175" t="s">
        <v>157</v>
      </c>
      <c r="AV4481" s="13" t="s">
        <v>81</v>
      </c>
      <c r="AW4481" s="13" t="s">
        <v>30</v>
      </c>
      <c r="AX4481" s="13" t="s">
        <v>76</v>
      </c>
      <c r="AY4481" s="175" t="s">
        <v>150</v>
      </c>
    </row>
    <row r="4482" spans="1:65" s="13" customFormat="1" ht="11.25">
      <c r="B4482" s="173"/>
      <c r="D4482" s="174" t="s">
        <v>167</v>
      </c>
      <c r="E4482" s="175" t="s">
        <v>1</v>
      </c>
      <c r="F4482" s="176" t="s">
        <v>6491</v>
      </c>
      <c r="H4482" s="175" t="s">
        <v>1</v>
      </c>
      <c r="I4482" s="177"/>
      <c r="L4482" s="173"/>
      <c r="M4482" s="178"/>
      <c r="N4482" s="179"/>
      <c r="O4482" s="179"/>
      <c r="P4482" s="179"/>
      <c r="Q4482" s="179"/>
      <c r="R4482" s="179"/>
      <c r="S4482" s="179"/>
      <c r="T4482" s="180"/>
      <c r="AT4482" s="175" t="s">
        <v>167</v>
      </c>
      <c r="AU4482" s="175" t="s">
        <v>157</v>
      </c>
      <c r="AV4482" s="13" t="s">
        <v>81</v>
      </c>
      <c r="AW4482" s="13" t="s">
        <v>30</v>
      </c>
      <c r="AX4482" s="13" t="s">
        <v>76</v>
      </c>
      <c r="AY4482" s="175" t="s">
        <v>150</v>
      </c>
    </row>
    <row r="4483" spans="1:65" s="13" customFormat="1" ht="11.25">
      <c r="B4483" s="173"/>
      <c r="D4483" s="174" t="s">
        <v>167</v>
      </c>
      <c r="E4483" s="175" t="s">
        <v>1</v>
      </c>
      <c r="F4483" s="176" t="s">
        <v>6492</v>
      </c>
      <c r="H4483" s="175" t="s">
        <v>1</v>
      </c>
      <c r="I4483" s="177"/>
      <c r="L4483" s="173"/>
      <c r="M4483" s="178"/>
      <c r="N4483" s="179"/>
      <c r="O4483" s="179"/>
      <c r="P4483" s="179"/>
      <c r="Q4483" s="179"/>
      <c r="R4483" s="179"/>
      <c r="S4483" s="179"/>
      <c r="T4483" s="180"/>
      <c r="AT4483" s="175" t="s">
        <v>167</v>
      </c>
      <c r="AU4483" s="175" t="s">
        <v>157</v>
      </c>
      <c r="AV4483" s="13" t="s">
        <v>81</v>
      </c>
      <c r="AW4483" s="13" t="s">
        <v>30</v>
      </c>
      <c r="AX4483" s="13" t="s">
        <v>76</v>
      </c>
      <c r="AY4483" s="175" t="s">
        <v>150</v>
      </c>
    </row>
    <row r="4484" spans="1:65" s="13" customFormat="1" ht="11.25">
      <c r="B4484" s="173"/>
      <c r="D4484" s="174" t="s">
        <v>167</v>
      </c>
      <c r="E4484" s="175" t="s">
        <v>1</v>
      </c>
      <c r="F4484" s="176" t="s">
        <v>6493</v>
      </c>
      <c r="H4484" s="175" t="s">
        <v>1</v>
      </c>
      <c r="I4484" s="177"/>
      <c r="L4484" s="173"/>
      <c r="M4484" s="178"/>
      <c r="N4484" s="179"/>
      <c r="O4484" s="179"/>
      <c r="P4484" s="179"/>
      <c r="Q4484" s="179"/>
      <c r="R4484" s="179"/>
      <c r="S4484" s="179"/>
      <c r="T4484" s="180"/>
      <c r="AT4484" s="175" t="s">
        <v>167</v>
      </c>
      <c r="AU4484" s="175" t="s">
        <v>157</v>
      </c>
      <c r="AV4484" s="13" t="s">
        <v>81</v>
      </c>
      <c r="AW4484" s="13" t="s">
        <v>30</v>
      </c>
      <c r="AX4484" s="13" t="s">
        <v>76</v>
      </c>
      <c r="AY4484" s="175" t="s">
        <v>150</v>
      </c>
    </row>
    <row r="4485" spans="1:65" s="13" customFormat="1" ht="11.25">
      <c r="B4485" s="173"/>
      <c r="D4485" s="174" t="s">
        <v>167</v>
      </c>
      <c r="E4485" s="175" t="s">
        <v>1</v>
      </c>
      <c r="F4485" s="176" t="s">
        <v>6494</v>
      </c>
      <c r="H4485" s="175" t="s">
        <v>1</v>
      </c>
      <c r="I4485" s="177"/>
      <c r="L4485" s="173"/>
      <c r="M4485" s="178"/>
      <c r="N4485" s="179"/>
      <c r="O4485" s="179"/>
      <c r="P4485" s="179"/>
      <c r="Q4485" s="179"/>
      <c r="R4485" s="179"/>
      <c r="S4485" s="179"/>
      <c r="T4485" s="180"/>
      <c r="AT4485" s="175" t="s">
        <v>167</v>
      </c>
      <c r="AU4485" s="175" t="s">
        <v>157</v>
      </c>
      <c r="AV4485" s="13" t="s">
        <v>81</v>
      </c>
      <c r="AW4485" s="13" t="s">
        <v>30</v>
      </c>
      <c r="AX4485" s="13" t="s">
        <v>76</v>
      </c>
      <c r="AY4485" s="175" t="s">
        <v>150</v>
      </c>
    </row>
    <row r="4486" spans="1:65" s="13" customFormat="1" ht="11.25">
      <c r="B4486" s="173"/>
      <c r="D4486" s="174" t="s">
        <v>167</v>
      </c>
      <c r="E4486" s="175" t="s">
        <v>1</v>
      </c>
      <c r="F4486" s="176" t="s">
        <v>6495</v>
      </c>
      <c r="H4486" s="175" t="s">
        <v>1</v>
      </c>
      <c r="I4486" s="177"/>
      <c r="L4486" s="173"/>
      <c r="M4486" s="178"/>
      <c r="N4486" s="179"/>
      <c r="O4486" s="179"/>
      <c r="P4486" s="179"/>
      <c r="Q4486" s="179"/>
      <c r="R4486" s="179"/>
      <c r="S4486" s="179"/>
      <c r="T4486" s="180"/>
      <c r="AT4486" s="175" t="s">
        <v>167</v>
      </c>
      <c r="AU4486" s="175" t="s">
        <v>157</v>
      </c>
      <c r="AV4486" s="13" t="s">
        <v>81</v>
      </c>
      <c r="AW4486" s="13" t="s">
        <v>30</v>
      </c>
      <c r="AX4486" s="13" t="s">
        <v>76</v>
      </c>
      <c r="AY4486" s="175" t="s">
        <v>150</v>
      </c>
    </row>
    <row r="4487" spans="1:65" s="13" customFormat="1" ht="11.25">
      <c r="B4487" s="173"/>
      <c r="D4487" s="174" t="s">
        <v>167</v>
      </c>
      <c r="E4487" s="175" t="s">
        <v>1</v>
      </c>
      <c r="F4487" s="176" t="s">
        <v>6496</v>
      </c>
      <c r="H4487" s="175" t="s">
        <v>1</v>
      </c>
      <c r="I4487" s="177"/>
      <c r="L4487" s="173"/>
      <c r="M4487" s="178"/>
      <c r="N4487" s="179"/>
      <c r="O4487" s="179"/>
      <c r="P4487" s="179"/>
      <c r="Q4487" s="179"/>
      <c r="R4487" s="179"/>
      <c r="S4487" s="179"/>
      <c r="T4487" s="180"/>
      <c r="AT4487" s="175" t="s">
        <v>167</v>
      </c>
      <c r="AU4487" s="175" t="s">
        <v>157</v>
      </c>
      <c r="AV4487" s="13" t="s">
        <v>81</v>
      </c>
      <c r="AW4487" s="13" t="s">
        <v>30</v>
      </c>
      <c r="AX4487" s="13" t="s">
        <v>76</v>
      </c>
      <c r="AY4487" s="175" t="s">
        <v>150</v>
      </c>
    </row>
    <row r="4488" spans="1:65" s="14" customFormat="1" ht="11.25">
      <c r="B4488" s="181"/>
      <c r="D4488" s="174" t="s">
        <v>167</v>
      </c>
      <c r="E4488" s="182" t="s">
        <v>1</v>
      </c>
      <c r="F4488" s="183" t="s">
        <v>81</v>
      </c>
      <c r="H4488" s="184">
        <v>1</v>
      </c>
      <c r="I4488" s="185"/>
      <c r="L4488" s="181"/>
      <c r="M4488" s="186"/>
      <c r="N4488" s="187"/>
      <c r="O4488" s="187"/>
      <c r="P4488" s="187"/>
      <c r="Q4488" s="187"/>
      <c r="R4488" s="187"/>
      <c r="S4488" s="187"/>
      <c r="T4488" s="188"/>
      <c r="AT4488" s="182" t="s">
        <v>167</v>
      </c>
      <c r="AU4488" s="182" t="s">
        <v>157</v>
      </c>
      <c r="AV4488" s="14" t="s">
        <v>157</v>
      </c>
      <c r="AW4488" s="14" t="s">
        <v>30</v>
      </c>
      <c r="AX4488" s="14" t="s">
        <v>81</v>
      </c>
      <c r="AY4488" s="182" t="s">
        <v>150</v>
      </c>
    </row>
    <row r="4489" spans="1:65" s="2" customFormat="1" ht="24" customHeight="1">
      <c r="A4489" s="33"/>
      <c r="B4489" s="158"/>
      <c r="C4489" s="159" t="s">
        <v>6497</v>
      </c>
      <c r="D4489" s="159" t="s">
        <v>152</v>
      </c>
      <c r="E4489" s="160" t="s">
        <v>6498</v>
      </c>
      <c r="F4489" s="161" t="s">
        <v>6499</v>
      </c>
      <c r="G4489" s="162" t="s">
        <v>350</v>
      </c>
      <c r="H4489" s="163">
        <v>1</v>
      </c>
      <c r="I4489" s="164"/>
      <c r="J4489" s="163">
        <f>ROUND(I4489*H4489,3)</f>
        <v>0</v>
      </c>
      <c r="K4489" s="165"/>
      <c r="L4489" s="34"/>
      <c r="M4489" s="166" t="s">
        <v>1</v>
      </c>
      <c r="N4489" s="167" t="s">
        <v>42</v>
      </c>
      <c r="O4489" s="59"/>
      <c r="P4489" s="168">
        <f>O4489*H4489</f>
        <v>0</v>
      </c>
      <c r="Q4489" s="168">
        <v>0</v>
      </c>
      <c r="R4489" s="168">
        <f>Q4489*H4489</f>
        <v>0</v>
      </c>
      <c r="S4489" s="168">
        <v>0</v>
      </c>
      <c r="T4489" s="169">
        <f>S4489*H4489</f>
        <v>0</v>
      </c>
      <c r="U4489" s="33"/>
      <c r="V4489" s="33"/>
      <c r="W4489" s="33"/>
      <c r="X4489" s="33"/>
      <c r="Y4489" s="33"/>
      <c r="Z4489" s="33"/>
      <c r="AA4489" s="33"/>
      <c r="AB4489" s="33"/>
      <c r="AC4489" s="33"/>
      <c r="AD4489" s="33"/>
      <c r="AE4489" s="33"/>
      <c r="AR4489" s="170" t="s">
        <v>628</v>
      </c>
      <c r="AT4489" s="170" t="s">
        <v>152</v>
      </c>
      <c r="AU4489" s="170" t="s">
        <v>157</v>
      </c>
      <c r="AY4489" s="18" t="s">
        <v>150</v>
      </c>
      <c r="BE4489" s="171">
        <f>IF(N4489="základná",J4489,0)</f>
        <v>0</v>
      </c>
      <c r="BF4489" s="171">
        <f>IF(N4489="znížená",J4489,0)</f>
        <v>0</v>
      </c>
      <c r="BG4489" s="171">
        <f>IF(N4489="zákl. prenesená",J4489,0)</f>
        <v>0</v>
      </c>
      <c r="BH4489" s="171">
        <f>IF(N4489="zníž. prenesená",J4489,0)</f>
        <v>0</v>
      </c>
      <c r="BI4489" s="171">
        <f>IF(N4489="nulová",J4489,0)</f>
        <v>0</v>
      </c>
      <c r="BJ4489" s="18" t="s">
        <v>157</v>
      </c>
      <c r="BK4489" s="172">
        <f>ROUND(I4489*H4489,3)</f>
        <v>0</v>
      </c>
      <c r="BL4489" s="18" t="s">
        <v>628</v>
      </c>
      <c r="BM4489" s="170" t="s">
        <v>6500</v>
      </c>
    </row>
    <row r="4490" spans="1:65" s="12" customFormat="1" ht="22.9" customHeight="1">
      <c r="B4490" s="145"/>
      <c r="D4490" s="146" t="s">
        <v>75</v>
      </c>
      <c r="E4490" s="156" t="s">
        <v>6501</v>
      </c>
      <c r="F4490" s="156" t="s">
        <v>6502</v>
      </c>
      <c r="I4490" s="148"/>
      <c r="J4490" s="157">
        <f>BK4490</f>
        <v>0</v>
      </c>
      <c r="L4490" s="145"/>
      <c r="M4490" s="150"/>
      <c r="N4490" s="151"/>
      <c r="O4490" s="151"/>
      <c r="P4490" s="152">
        <f>SUM(P4491:P4517)</f>
        <v>0</v>
      </c>
      <c r="Q4490" s="151"/>
      <c r="R4490" s="152">
        <f>SUM(R4491:R4517)</f>
        <v>0</v>
      </c>
      <c r="S4490" s="151"/>
      <c r="T4490" s="153">
        <f>SUM(T4491:T4517)</f>
        <v>0</v>
      </c>
      <c r="AR4490" s="146" t="s">
        <v>81</v>
      </c>
      <c r="AT4490" s="154" t="s">
        <v>75</v>
      </c>
      <c r="AU4490" s="154" t="s">
        <v>81</v>
      </c>
      <c r="AY4490" s="146" t="s">
        <v>150</v>
      </c>
      <c r="BK4490" s="155">
        <f>SUM(BK4491:BK4517)</f>
        <v>0</v>
      </c>
    </row>
    <row r="4491" spans="1:65" s="2" customFormat="1" ht="36" customHeight="1">
      <c r="A4491" s="33"/>
      <c r="B4491" s="158"/>
      <c r="C4491" s="159" t="s">
        <v>6503</v>
      </c>
      <c r="D4491" s="159" t="s">
        <v>152</v>
      </c>
      <c r="E4491" s="160" t="s">
        <v>6504</v>
      </c>
      <c r="F4491" s="161" t="s">
        <v>6505</v>
      </c>
      <c r="G4491" s="162" t="s">
        <v>1609</v>
      </c>
      <c r="H4491" s="163">
        <v>1</v>
      </c>
      <c r="I4491" s="164"/>
      <c r="J4491" s="163">
        <f>ROUND(I4491*H4491,3)</f>
        <v>0</v>
      </c>
      <c r="K4491" s="165"/>
      <c r="L4491" s="34"/>
      <c r="M4491" s="166" t="s">
        <v>1</v>
      </c>
      <c r="N4491" s="167" t="s">
        <v>42</v>
      </c>
      <c r="O4491" s="59"/>
      <c r="P4491" s="168">
        <f>O4491*H4491</f>
        <v>0</v>
      </c>
      <c r="Q4491" s="168">
        <v>0</v>
      </c>
      <c r="R4491" s="168">
        <f>Q4491*H4491</f>
        <v>0</v>
      </c>
      <c r="S4491" s="168">
        <v>0</v>
      </c>
      <c r="T4491" s="169">
        <f>S4491*H4491</f>
        <v>0</v>
      </c>
      <c r="U4491" s="33"/>
      <c r="V4491" s="33"/>
      <c r="W4491" s="33"/>
      <c r="X4491" s="33"/>
      <c r="Y4491" s="33"/>
      <c r="Z4491" s="33"/>
      <c r="AA4491" s="33"/>
      <c r="AB4491" s="33"/>
      <c r="AC4491" s="33"/>
      <c r="AD4491" s="33"/>
      <c r="AE4491" s="33"/>
      <c r="AR4491" s="170" t="s">
        <v>156</v>
      </c>
      <c r="AT4491" s="170" t="s">
        <v>152</v>
      </c>
      <c r="AU4491" s="170" t="s">
        <v>157</v>
      </c>
      <c r="AY4491" s="18" t="s">
        <v>150</v>
      </c>
      <c r="BE4491" s="171">
        <f>IF(N4491="základná",J4491,0)</f>
        <v>0</v>
      </c>
      <c r="BF4491" s="171">
        <f>IF(N4491="znížená",J4491,0)</f>
        <v>0</v>
      </c>
      <c r="BG4491" s="171">
        <f>IF(N4491="zákl. prenesená",J4491,0)</f>
        <v>0</v>
      </c>
      <c r="BH4491" s="171">
        <f>IF(N4491="zníž. prenesená",J4491,0)</f>
        <v>0</v>
      </c>
      <c r="BI4491" s="171">
        <f>IF(N4491="nulová",J4491,0)</f>
        <v>0</v>
      </c>
      <c r="BJ4491" s="18" t="s">
        <v>157</v>
      </c>
      <c r="BK4491" s="172">
        <f>ROUND(I4491*H4491,3)</f>
        <v>0</v>
      </c>
      <c r="BL4491" s="18" t="s">
        <v>156</v>
      </c>
      <c r="BM4491" s="170" t="s">
        <v>6506</v>
      </c>
    </row>
    <row r="4492" spans="1:65" s="13" customFormat="1" ht="22.5">
      <c r="B4492" s="173"/>
      <c r="D4492" s="174" t="s">
        <v>167</v>
      </c>
      <c r="E4492" s="175" t="s">
        <v>1</v>
      </c>
      <c r="F4492" s="176" t="s">
        <v>6507</v>
      </c>
      <c r="H4492" s="175" t="s">
        <v>1</v>
      </c>
      <c r="I4492" s="177"/>
      <c r="L4492" s="173"/>
      <c r="M4492" s="178"/>
      <c r="N4492" s="179"/>
      <c r="O4492" s="179"/>
      <c r="P4492" s="179"/>
      <c r="Q4492" s="179"/>
      <c r="R4492" s="179"/>
      <c r="S4492" s="179"/>
      <c r="T4492" s="180"/>
      <c r="AT4492" s="175" t="s">
        <v>167</v>
      </c>
      <c r="AU4492" s="175" t="s">
        <v>157</v>
      </c>
      <c r="AV4492" s="13" t="s">
        <v>81</v>
      </c>
      <c r="AW4492" s="13" t="s">
        <v>30</v>
      </c>
      <c r="AX4492" s="13" t="s">
        <v>76</v>
      </c>
      <c r="AY4492" s="175" t="s">
        <v>150</v>
      </c>
    </row>
    <row r="4493" spans="1:65" s="13" customFormat="1" ht="11.25">
      <c r="B4493" s="173"/>
      <c r="D4493" s="174" t="s">
        <v>167</v>
      </c>
      <c r="E4493" s="175" t="s">
        <v>1</v>
      </c>
      <c r="F4493" s="176" t="s">
        <v>6508</v>
      </c>
      <c r="H4493" s="175" t="s">
        <v>1</v>
      </c>
      <c r="I4493" s="177"/>
      <c r="L4493" s="173"/>
      <c r="M4493" s="178"/>
      <c r="N4493" s="179"/>
      <c r="O4493" s="179"/>
      <c r="P4493" s="179"/>
      <c r="Q4493" s="179"/>
      <c r="R4493" s="179"/>
      <c r="S4493" s="179"/>
      <c r="T4493" s="180"/>
      <c r="AT4493" s="175" t="s">
        <v>167</v>
      </c>
      <c r="AU4493" s="175" t="s">
        <v>157</v>
      </c>
      <c r="AV4493" s="13" t="s">
        <v>81</v>
      </c>
      <c r="AW4493" s="13" t="s">
        <v>30</v>
      </c>
      <c r="AX4493" s="13" t="s">
        <v>76</v>
      </c>
      <c r="AY4493" s="175" t="s">
        <v>150</v>
      </c>
    </row>
    <row r="4494" spans="1:65" s="13" customFormat="1" ht="11.25">
      <c r="B4494" s="173"/>
      <c r="D4494" s="174" t="s">
        <v>167</v>
      </c>
      <c r="E4494" s="175" t="s">
        <v>1</v>
      </c>
      <c r="F4494" s="176" t="s">
        <v>6509</v>
      </c>
      <c r="H4494" s="175" t="s">
        <v>1</v>
      </c>
      <c r="I4494" s="177"/>
      <c r="L4494" s="173"/>
      <c r="M4494" s="178"/>
      <c r="N4494" s="179"/>
      <c r="O4494" s="179"/>
      <c r="P4494" s="179"/>
      <c r="Q4494" s="179"/>
      <c r="R4494" s="179"/>
      <c r="S4494" s="179"/>
      <c r="T4494" s="180"/>
      <c r="AT4494" s="175" t="s">
        <v>167</v>
      </c>
      <c r="AU4494" s="175" t="s">
        <v>157</v>
      </c>
      <c r="AV4494" s="13" t="s">
        <v>81</v>
      </c>
      <c r="AW4494" s="13" t="s">
        <v>30</v>
      </c>
      <c r="AX4494" s="13" t="s">
        <v>76</v>
      </c>
      <c r="AY4494" s="175" t="s">
        <v>150</v>
      </c>
    </row>
    <row r="4495" spans="1:65" s="13" customFormat="1" ht="11.25">
      <c r="B4495" s="173"/>
      <c r="D4495" s="174" t="s">
        <v>167</v>
      </c>
      <c r="E4495" s="175" t="s">
        <v>1</v>
      </c>
      <c r="F4495" s="176" t="s">
        <v>6510</v>
      </c>
      <c r="H4495" s="175" t="s">
        <v>1</v>
      </c>
      <c r="I4495" s="177"/>
      <c r="L4495" s="173"/>
      <c r="M4495" s="178"/>
      <c r="N4495" s="179"/>
      <c r="O4495" s="179"/>
      <c r="P4495" s="179"/>
      <c r="Q4495" s="179"/>
      <c r="R4495" s="179"/>
      <c r="S4495" s="179"/>
      <c r="T4495" s="180"/>
      <c r="AT4495" s="175" t="s">
        <v>167</v>
      </c>
      <c r="AU4495" s="175" t="s">
        <v>157</v>
      </c>
      <c r="AV4495" s="13" t="s">
        <v>81</v>
      </c>
      <c r="AW4495" s="13" t="s">
        <v>30</v>
      </c>
      <c r="AX4495" s="13" t="s">
        <v>76</v>
      </c>
      <c r="AY4495" s="175" t="s">
        <v>150</v>
      </c>
    </row>
    <row r="4496" spans="1:65" s="13" customFormat="1" ht="11.25">
      <c r="B4496" s="173"/>
      <c r="D4496" s="174" t="s">
        <v>167</v>
      </c>
      <c r="E4496" s="175" t="s">
        <v>1</v>
      </c>
      <c r="F4496" s="176" t="s">
        <v>6511</v>
      </c>
      <c r="H4496" s="175" t="s">
        <v>1</v>
      </c>
      <c r="I4496" s="177"/>
      <c r="L4496" s="173"/>
      <c r="M4496" s="178"/>
      <c r="N4496" s="179"/>
      <c r="O4496" s="179"/>
      <c r="P4496" s="179"/>
      <c r="Q4496" s="179"/>
      <c r="R4496" s="179"/>
      <c r="S4496" s="179"/>
      <c r="T4496" s="180"/>
      <c r="AT4496" s="175" t="s">
        <v>167</v>
      </c>
      <c r="AU4496" s="175" t="s">
        <v>157</v>
      </c>
      <c r="AV4496" s="13" t="s">
        <v>81</v>
      </c>
      <c r="AW4496" s="13" t="s">
        <v>30</v>
      </c>
      <c r="AX4496" s="13" t="s">
        <v>76</v>
      </c>
      <c r="AY4496" s="175" t="s">
        <v>150</v>
      </c>
    </row>
    <row r="4497" spans="2:51" s="13" customFormat="1" ht="11.25">
      <c r="B4497" s="173"/>
      <c r="D4497" s="174" t="s">
        <v>167</v>
      </c>
      <c r="E4497" s="175" t="s">
        <v>1</v>
      </c>
      <c r="F4497" s="176" t="s">
        <v>6512</v>
      </c>
      <c r="H4497" s="175" t="s">
        <v>1</v>
      </c>
      <c r="I4497" s="177"/>
      <c r="L4497" s="173"/>
      <c r="M4497" s="178"/>
      <c r="N4497" s="179"/>
      <c r="O4497" s="179"/>
      <c r="P4497" s="179"/>
      <c r="Q4497" s="179"/>
      <c r="R4497" s="179"/>
      <c r="S4497" s="179"/>
      <c r="T4497" s="180"/>
      <c r="AT4497" s="175" t="s">
        <v>167</v>
      </c>
      <c r="AU4497" s="175" t="s">
        <v>157</v>
      </c>
      <c r="AV4497" s="13" t="s">
        <v>81</v>
      </c>
      <c r="AW4497" s="13" t="s">
        <v>30</v>
      </c>
      <c r="AX4497" s="13" t="s">
        <v>76</v>
      </c>
      <c r="AY4497" s="175" t="s">
        <v>150</v>
      </c>
    </row>
    <row r="4498" spans="2:51" s="13" customFormat="1" ht="11.25">
      <c r="B4498" s="173"/>
      <c r="D4498" s="174" t="s">
        <v>167</v>
      </c>
      <c r="E4498" s="175" t="s">
        <v>1</v>
      </c>
      <c r="F4498" s="176" t="s">
        <v>6513</v>
      </c>
      <c r="H4498" s="175" t="s">
        <v>1</v>
      </c>
      <c r="I4498" s="177"/>
      <c r="L4498" s="173"/>
      <c r="M4498" s="178"/>
      <c r="N4498" s="179"/>
      <c r="O4498" s="179"/>
      <c r="P4498" s="179"/>
      <c r="Q4498" s="179"/>
      <c r="R4498" s="179"/>
      <c r="S4498" s="179"/>
      <c r="T4498" s="180"/>
      <c r="AT4498" s="175" t="s">
        <v>167</v>
      </c>
      <c r="AU4498" s="175" t="s">
        <v>157</v>
      </c>
      <c r="AV4498" s="13" t="s">
        <v>81</v>
      </c>
      <c r="AW4498" s="13" t="s">
        <v>30</v>
      </c>
      <c r="AX4498" s="13" t="s">
        <v>76</v>
      </c>
      <c r="AY4498" s="175" t="s">
        <v>150</v>
      </c>
    </row>
    <row r="4499" spans="2:51" s="13" customFormat="1" ht="11.25">
      <c r="B4499" s="173"/>
      <c r="D4499" s="174" t="s">
        <v>167</v>
      </c>
      <c r="E4499" s="175" t="s">
        <v>1</v>
      </c>
      <c r="F4499" s="176" t="s">
        <v>6514</v>
      </c>
      <c r="H4499" s="175" t="s">
        <v>1</v>
      </c>
      <c r="I4499" s="177"/>
      <c r="L4499" s="173"/>
      <c r="M4499" s="178"/>
      <c r="N4499" s="179"/>
      <c r="O4499" s="179"/>
      <c r="P4499" s="179"/>
      <c r="Q4499" s="179"/>
      <c r="R4499" s="179"/>
      <c r="S4499" s="179"/>
      <c r="T4499" s="180"/>
      <c r="AT4499" s="175" t="s">
        <v>167</v>
      </c>
      <c r="AU4499" s="175" t="s">
        <v>157</v>
      </c>
      <c r="AV4499" s="13" t="s">
        <v>81</v>
      </c>
      <c r="AW4499" s="13" t="s">
        <v>30</v>
      </c>
      <c r="AX4499" s="13" t="s">
        <v>76</v>
      </c>
      <c r="AY4499" s="175" t="s">
        <v>150</v>
      </c>
    </row>
    <row r="4500" spans="2:51" s="13" customFormat="1" ht="11.25">
      <c r="B4500" s="173"/>
      <c r="D4500" s="174" t="s">
        <v>167</v>
      </c>
      <c r="E4500" s="175" t="s">
        <v>1</v>
      </c>
      <c r="F4500" s="176" t="s">
        <v>6515</v>
      </c>
      <c r="H4500" s="175" t="s">
        <v>1</v>
      </c>
      <c r="I4500" s="177"/>
      <c r="L4500" s="173"/>
      <c r="M4500" s="178"/>
      <c r="N4500" s="179"/>
      <c r="O4500" s="179"/>
      <c r="P4500" s="179"/>
      <c r="Q4500" s="179"/>
      <c r="R4500" s="179"/>
      <c r="S4500" s="179"/>
      <c r="T4500" s="180"/>
      <c r="AT4500" s="175" t="s">
        <v>167</v>
      </c>
      <c r="AU4500" s="175" t="s">
        <v>157</v>
      </c>
      <c r="AV4500" s="13" t="s">
        <v>81</v>
      </c>
      <c r="AW4500" s="13" t="s">
        <v>30</v>
      </c>
      <c r="AX4500" s="13" t="s">
        <v>76</v>
      </c>
      <c r="AY4500" s="175" t="s">
        <v>150</v>
      </c>
    </row>
    <row r="4501" spans="2:51" s="13" customFormat="1" ht="11.25">
      <c r="B4501" s="173"/>
      <c r="D4501" s="174" t="s">
        <v>167</v>
      </c>
      <c r="E4501" s="175" t="s">
        <v>1</v>
      </c>
      <c r="F4501" s="176" t="s">
        <v>6516</v>
      </c>
      <c r="H4501" s="175" t="s">
        <v>1</v>
      </c>
      <c r="I4501" s="177"/>
      <c r="L4501" s="173"/>
      <c r="M4501" s="178"/>
      <c r="N4501" s="179"/>
      <c r="O4501" s="179"/>
      <c r="P4501" s="179"/>
      <c r="Q4501" s="179"/>
      <c r="R4501" s="179"/>
      <c r="S4501" s="179"/>
      <c r="T4501" s="180"/>
      <c r="AT4501" s="175" t="s">
        <v>167</v>
      </c>
      <c r="AU4501" s="175" t="s">
        <v>157</v>
      </c>
      <c r="AV4501" s="13" t="s">
        <v>81</v>
      </c>
      <c r="AW4501" s="13" t="s">
        <v>30</v>
      </c>
      <c r="AX4501" s="13" t="s">
        <v>76</v>
      </c>
      <c r="AY4501" s="175" t="s">
        <v>150</v>
      </c>
    </row>
    <row r="4502" spans="2:51" s="13" customFormat="1" ht="11.25">
      <c r="B4502" s="173"/>
      <c r="D4502" s="174" t="s">
        <v>167</v>
      </c>
      <c r="E4502" s="175" t="s">
        <v>1</v>
      </c>
      <c r="F4502" s="176" t="s">
        <v>6517</v>
      </c>
      <c r="H4502" s="175" t="s">
        <v>1</v>
      </c>
      <c r="I4502" s="177"/>
      <c r="L4502" s="173"/>
      <c r="M4502" s="178"/>
      <c r="N4502" s="179"/>
      <c r="O4502" s="179"/>
      <c r="P4502" s="179"/>
      <c r="Q4502" s="179"/>
      <c r="R4502" s="179"/>
      <c r="S4502" s="179"/>
      <c r="T4502" s="180"/>
      <c r="AT4502" s="175" t="s">
        <v>167</v>
      </c>
      <c r="AU4502" s="175" t="s">
        <v>157</v>
      </c>
      <c r="AV4502" s="13" t="s">
        <v>81</v>
      </c>
      <c r="AW4502" s="13" t="s">
        <v>30</v>
      </c>
      <c r="AX4502" s="13" t="s">
        <v>76</v>
      </c>
      <c r="AY4502" s="175" t="s">
        <v>150</v>
      </c>
    </row>
    <row r="4503" spans="2:51" s="13" customFormat="1" ht="11.25">
      <c r="B4503" s="173"/>
      <c r="D4503" s="174" t="s">
        <v>167</v>
      </c>
      <c r="E4503" s="175" t="s">
        <v>1</v>
      </c>
      <c r="F4503" s="176" t="s">
        <v>6518</v>
      </c>
      <c r="H4503" s="175" t="s">
        <v>1</v>
      </c>
      <c r="I4503" s="177"/>
      <c r="L4503" s="173"/>
      <c r="M4503" s="178"/>
      <c r="N4503" s="179"/>
      <c r="O4503" s="179"/>
      <c r="P4503" s="179"/>
      <c r="Q4503" s="179"/>
      <c r="R4503" s="179"/>
      <c r="S4503" s="179"/>
      <c r="T4503" s="180"/>
      <c r="AT4503" s="175" t="s">
        <v>167</v>
      </c>
      <c r="AU4503" s="175" t="s">
        <v>157</v>
      </c>
      <c r="AV4503" s="13" t="s">
        <v>81</v>
      </c>
      <c r="AW4503" s="13" t="s">
        <v>30</v>
      </c>
      <c r="AX4503" s="13" t="s">
        <v>76</v>
      </c>
      <c r="AY4503" s="175" t="s">
        <v>150</v>
      </c>
    </row>
    <row r="4504" spans="2:51" s="13" customFormat="1" ht="11.25">
      <c r="B4504" s="173"/>
      <c r="D4504" s="174" t="s">
        <v>167</v>
      </c>
      <c r="E4504" s="175" t="s">
        <v>1</v>
      </c>
      <c r="F4504" s="176" t="s">
        <v>6519</v>
      </c>
      <c r="H4504" s="175" t="s">
        <v>1</v>
      </c>
      <c r="I4504" s="177"/>
      <c r="L4504" s="173"/>
      <c r="M4504" s="178"/>
      <c r="N4504" s="179"/>
      <c r="O4504" s="179"/>
      <c r="P4504" s="179"/>
      <c r="Q4504" s="179"/>
      <c r="R4504" s="179"/>
      <c r="S4504" s="179"/>
      <c r="T4504" s="180"/>
      <c r="AT4504" s="175" t="s">
        <v>167</v>
      </c>
      <c r="AU4504" s="175" t="s">
        <v>157</v>
      </c>
      <c r="AV4504" s="13" t="s">
        <v>81</v>
      </c>
      <c r="AW4504" s="13" t="s">
        <v>30</v>
      </c>
      <c r="AX4504" s="13" t="s">
        <v>76</v>
      </c>
      <c r="AY4504" s="175" t="s">
        <v>150</v>
      </c>
    </row>
    <row r="4505" spans="2:51" s="13" customFormat="1" ht="11.25">
      <c r="B4505" s="173"/>
      <c r="D4505" s="174" t="s">
        <v>167</v>
      </c>
      <c r="E4505" s="175" t="s">
        <v>1</v>
      </c>
      <c r="F4505" s="176" t="s">
        <v>6520</v>
      </c>
      <c r="H4505" s="175" t="s">
        <v>1</v>
      </c>
      <c r="I4505" s="177"/>
      <c r="L4505" s="173"/>
      <c r="M4505" s="178"/>
      <c r="N4505" s="179"/>
      <c r="O4505" s="179"/>
      <c r="P4505" s="179"/>
      <c r="Q4505" s="179"/>
      <c r="R4505" s="179"/>
      <c r="S4505" s="179"/>
      <c r="T4505" s="180"/>
      <c r="AT4505" s="175" t="s">
        <v>167</v>
      </c>
      <c r="AU4505" s="175" t="s">
        <v>157</v>
      </c>
      <c r="AV4505" s="13" t="s">
        <v>81</v>
      </c>
      <c r="AW4505" s="13" t="s">
        <v>30</v>
      </c>
      <c r="AX4505" s="13" t="s">
        <v>76</v>
      </c>
      <c r="AY4505" s="175" t="s">
        <v>150</v>
      </c>
    </row>
    <row r="4506" spans="2:51" s="13" customFormat="1" ht="22.5">
      <c r="B4506" s="173"/>
      <c r="D4506" s="174" t="s">
        <v>167</v>
      </c>
      <c r="E4506" s="175" t="s">
        <v>1</v>
      </c>
      <c r="F4506" s="176" t="s">
        <v>6521</v>
      </c>
      <c r="H4506" s="175" t="s">
        <v>1</v>
      </c>
      <c r="I4506" s="177"/>
      <c r="L4506" s="173"/>
      <c r="M4506" s="178"/>
      <c r="N4506" s="179"/>
      <c r="O4506" s="179"/>
      <c r="P4506" s="179"/>
      <c r="Q4506" s="179"/>
      <c r="R4506" s="179"/>
      <c r="S4506" s="179"/>
      <c r="T4506" s="180"/>
      <c r="AT4506" s="175" t="s">
        <v>167</v>
      </c>
      <c r="AU4506" s="175" t="s">
        <v>157</v>
      </c>
      <c r="AV4506" s="13" t="s">
        <v>81</v>
      </c>
      <c r="AW4506" s="13" t="s">
        <v>30</v>
      </c>
      <c r="AX4506" s="13" t="s">
        <v>76</v>
      </c>
      <c r="AY4506" s="175" t="s">
        <v>150</v>
      </c>
    </row>
    <row r="4507" spans="2:51" s="13" customFormat="1" ht="11.25">
      <c r="B4507" s="173"/>
      <c r="D4507" s="174" t="s">
        <v>167</v>
      </c>
      <c r="E4507" s="175" t="s">
        <v>1</v>
      </c>
      <c r="F4507" s="176" t="s">
        <v>6522</v>
      </c>
      <c r="H4507" s="175" t="s">
        <v>1</v>
      </c>
      <c r="I4507" s="177"/>
      <c r="L4507" s="173"/>
      <c r="M4507" s="178"/>
      <c r="N4507" s="179"/>
      <c r="O4507" s="179"/>
      <c r="P4507" s="179"/>
      <c r="Q4507" s="179"/>
      <c r="R4507" s="179"/>
      <c r="S4507" s="179"/>
      <c r="T4507" s="180"/>
      <c r="AT4507" s="175" t="s">
        <v>167</v>
      </c>
      <c r="AU4507" s="175" t="s">
        <v>157</v>
      </c>
      <c r="AV4507" s="13" t="s">
        <v>81</v>
      </c>
      <c r="AW4507" s="13" t="s">
        <v>30</v>
      </c>
      <c r="AX4507" s="13" t="s">
        <v>76</v>
      </c>
      <c r="AY4507" s="175" t="s">
        <v>150</v>
      </c>
    </row>
    <row r="4508" spans="2:51" s="13" customFormat="1" ht="11.25">
      <c r="B4508" s="173"/>
      <c r="D4508" s="174" t="s">
        <v>167</v>
      </c>
      <c r="E4508" s="175" t="s">
        <v>1</v>
      </c>
      <c r="F4508" s="176" t="s">
        <v>6523</v>
      </c>
      <c r="H4508" s="175" t="s">
        <v>1</v>
      </c>
      <c r="I4508" s="177"/>
      <c r="L4508" s="173"/>
      <c r="M4508" s="178"/>
      <c r="N4508" s="179"/>
      <c r="O4508" s="179"/>
      <c r="P4508" s="179"/>
      <c r="Q4508" s="179"/>
      <c r="R4508" s="179"/>
      <c r="S4508" s="179"/>
      <c r="T4508" s="180"/>
      <c r="AT4508" s="175" t="s">
        <v>167</v>
      </c>
      <c r="AU4508" s="175" t="s">
        <v>157</v>
      </c>
      <c r="AV4508" s="13" t="s">
        <v>81</v>
      </c>
      <c r="AW4508" s="13" t="s">
        <v>30</v>
      </c>
      <c r="AX4508" s="13" t="s">
        <v>76</v>
      </c>
      <c r="AY4508" s="175" t="s">
        <v>150</v>
      </c>
    </row>
    <row r="4509" spans="2:51" s="13" customFormat="1" ht="11.25">
      <c r="B4509" s="173"/>
      <c r="D4509" s="174" t="s">
        <v>167</v>
      </c>
      <c r="E4509" s="175" t="s">
        <v>1</v>
      </c>
      <c r="F4509" s="176" t="s">
        <v>6524</v>
      </c>
      <c r="H4509" s="175" t="s">
        <v>1</v>
      </c>
      <c r="I4509" s="177"/>
      <c r="L4509" s="173"/>
      <c r="M4509" s="178"/>
      <c r="N4509" s="179"/>
      <c r="O4509" s="179"/>
      <c r="P4509" s="179"/>
      <c r="Q4509" s="179"/>
      <c r="R4509" s="179"/>
      <c r="S4509" s="179"/>
      <c r="T4509" s="180"/>
      <c r="AT4509" s="175" t="s">
        <v>167</v>
      </c>
      <c r="AU4509" s="175" t="s">
        <v>157</v>
      </c>
      <c r="AV4509" s="13" t="s">
        <v>81</v>
      </c>
      <c r="AW4509" s="13" t="s">
        <v>30</v>
      </c>
      <c r="AX4509" s="13" t="s">
        <v>76</v>
      </c>
      <c r="AY4509" s="175" t="s">
        <v>150</v>
      </c>
    </row>
    <row r="4510" spans="2:51" s="13" customFormat="1" ht="11.25">
      <c r="B4510" s="173"/>
      <c r="D4510" s="174" t="s">
        <v>167</v>
      </c>
      <c r="E4510" s="175" t="s">
        <v>1</v>
      </c>
      <c r="F4510" s="176" t="s">
        <v>6525</v>
      </c>
      <c r="H4510" s="175" t="s">
        <v>1</v>
      </c>
      <c r="I4510" s="177"/>
      <c r="L4510" s="173"/>
      <c r="M4510" s="178"/>
      <c r="N4510" s="179"/>
      <c r="O4510" s="179"/>
      <c r="P4510" s="179"/>
      <c r="Q4510" s="179"/>
      <c r="R4510" s="179"/>
      <c r="S4510" s="179"/>
      <c r="T4510" s="180"/>
      <c r="AT4510" s="175" t="s">
        <v>167</v>
      </c>
      <c r="AU4510" s="175" t="s">
        <v>157</v>
      </c>
      <c r="AV4510" s="13" t="s">
        <v>81</v>
      </c>
      <c r="AW4510" s="13" t="s">
        <v>30</v>
      </c>
      <c r="AX4510" s="13" t="s">
        <v>76</v>
      </c>
      <c r="AY4510" s="175" t="s">
        <v>150</v>
      </c>
    </row>
    <row r="4511" spans="2:51" s="13" customFormat="1" ht="11.25">
      <c r="B4511" s="173"/>
      <c r="D4511" s="174" t="s">
        <v>167</v>
      </c>
      <c r="E4511" s="175" t="s">
        <v>1</v>
      </c>
      <c r="F4511" s="176" t="s">
        <v>6526</v>
      </c>
      <c r="H4511" s="175" t="s">
        <v>1</v>
      </c>
      <c r="I4511" s="177"/>
      <c r="L4511" s="173"/>
      <c r="M4511" s="178"/>
      <c r="N4511" s="179"/>
      <c r="O4511" s="179"/>
      <c r="P4511" s="179"/>
      <c r="Q4511" s="179"/>
      <c r="R4511" s="179"/>
      <c r="S4511" s="179"/>
      <c r="T4511" s="180"/>
      <c r="AT4511" s="175" t="s">
        <v>167</v>
      </c>
      <c r="AU4511" s="175" t="s">
        <v>157</v>
      </c>
      <c r="AV4511" s="13" t="s">
        <v>81</v>
      </c>
      <c r="AW4511" s="13" t="s">
        <v>30</v>
      </c>
      <c r="AX4511" s="13" t="s">
        <v>76</v>
      </c>
      <c r="AY4511" s="175" t="s">
        <v>150</v>
      </c>
    </row>
    <row r="4512" spans="2:51" s="13" customFormat="1" ht="11.25">
      <c r="B4512" s="173"/>
      <c r="D4512" s="174" t="s">
        <v>167</v>
      </c>
      <c r="E4512" s="175" t="s">
        <v>1</v>
      </c>
      <c r="F4512" s="176" t="s">
        <v>6527</v>
      </c>
      <c r="H4512" s="175" t="s">
        <v>1</v>
      </c>
      <c r="I4512" s="177"/>
      <c r="L4512" s="173"/>
      <c r="M4512" s="178"/>
      <c r="N4512" s="179"/>
      <c r="O4512" s="179"/>
      <c r="P4512" s="179"/>
      <c r="Q4512" s="179"/>
      <c r="R4512" s="179"/>
      <c r="S4512" s="179"/>
      <c r="T4512" s="180"/>
      <c r="AT4512" s="175" t="s">
        <v>167</v>
      </c>
      <c r="AU4512" s="175" t="s">
        <v>157</v>
      </c>
      <c r="AV4512" s="13" t="s">
        <v>81</v>
      </c>
      <c r="AW4512" s="13" t="s">
        <v>30</v>
      </c>
      <c r="AX4512" s="13" t="s">
        <v>76</v>
      </c>
      <c r="AY4512" s="175" t="s">
        <v>150</v>
      </c>
    </row>
    <row r="4513" spans="1:65" s="14" customFormat="1" ht="11.25">
      <c r="B4513" s="181"/>
      <c r="D4513" s="174" t="s">
        <v>167</v>
      </c>
      <c r="E4513" s="182" t="s">
        <v>1</v>
      </c>
      <c r="F4513" s="183" t="s">
        <v>81</v>
      </c>
      <c r="H4513" s="184">
        <v>1</v>
      </c>
      <c r="I4513" s="185"/>
      <c r="L4513" s="181"/>
      <c r="M4513" s="186"/>
      <c r="N4513" s="187"/>
      <c r="O4513" s="187"/>
      <c r="P4513" s="187"/>
      <c r="Q4513" s="187"/>
      <c r="R4513" s="187"/>
      <c r="S4513" s="187"/>
      <c r="T4513" s="188"/>
      <c r="AT4513" s="182" t="s">
        <v>167</v>
      </c>
      <c r="AU4513" s="182" t="s">
        <v>157</v>
      </c>
      <c r="AV4513" s="14" t="s">
        <v>157</v>
      </c>
      <c r="AW4513" s="14" t="s">
        <v>30</v>
      </c>
      <c r="AX4513" s="14" t="s">
        <v>81</v>
      </c>
      <c r="AY4513" s="182" t="s">
        <v>150</v>
      </c>
    </row>
    <row r="4514" spans="1:65" s="2" customFormat="1" ht="16.5" customHeight="1">
      <c r="A4514" s="33"/>
      <c r="B4514" s="158"/>
      <c r="C4514" s="159" t="s">
        <v>6528</v>
      </c>
      <c r="D4514" s="159" t="s">
        <v>152</v>
      </c>
      <c r="E4514" s="160" t="s">
        <v>6529</v>
      </c>
      <c r="F4514" s="161" t="s">
        <v>6530</v>
      </c>
      <c r="G4514" s="162" t="s">
        <v>350</v>
      </c>
      <c r="H4514" s="163">
        <v>5</v>
      </c>
      <c r="I4514" s="164"/>
      <c r="J4514" s="163">
        <f>ROUND(I4514*H4514,3)</f>
        <v>0</v>
      </c>
      <c r="K4514" s="165"/>
      <c r="L4514" s="34"/>
      <c r="M4514" s="166" t="s">
        <v>1</v>
      </c>
      <c r="N4514" s="167" t="s">
        <v>42</v>
      </c>
      <c r="O4514" s="59"/>
      <c r="P4514" s="168">
        <f>O4514*H4514</f>
        <v>0</v>
      </c>
      <c r="Q4514" s="168">
        <v>0</v>
      </c>
      <c r="R4514" s="168">
        <f>Q4514*H4514</f>
        <v>0</v>
      </c>
      <c r="S4514" s="168">
        <v>0</v>
      </c>
      <c r="T4514" s="169">
        <f>S4514*H4514</f>
        <v>0</v>
      </c>
      <c r="U4514" s="33"/>
      <c r="V4514" s="33"/>
      <c r="W4514" s="33"/>
      <c r="X4514" s="33"/>
      <c r="Y4514" s="33"/>
      <c r="Z4514" s="33"/>
      <c r="AA4514" s="33"/>
      <c r="AB4514" s="33"/>
      <c r="AC4514" s="33"/>
      <c r="AD4514" s="33"/>
      <c r="AE4514" s="33"/>
      <c r="AR4514" s="170" t="s">
        <v>156</v>
      </c>
      <c r="AT4514" s="170" t="s">
        <v>152</v>
      </c>
      <c r="AU4514" s="170" t="s">
        <v>157</v>
      </c>
      <c r="AY4514" s="18" t="s">
        <v>150</v>
      </c>
      <c r="BE4514" s="171">
        <f>IF(N4514="základná",J4514,0)</f>
        <v>0</v>
      </c>
      <c r="BF4514" s="171">
        <f>IF(N4514="znížená",J4514,0)</f>
        <v>0</v>
      </c>
      <c r="BG4514" s="171">
        <f>IF(N4514="zákl. prenesená",J4514,0)</f>
        <v>0</v>
      </c>
      <c r="BH4514" s="171">
        <f>IF(N4514="zníž. prenesená",J4514,0)</f>
        <v>0</v>
      </c>
      <c r="BI4514" s="171">
        <f>IF(N4514="nulová",J4514,0)</f>
        <v>0</v>
      </c>
      <c r="BJ4514" s="18" t="s">
        <v>157</v>
      </c>
      <c r="BK4514" s="172">
        <f>ROUND(I4514*H4514,3)</f>
        <v>0</v>
      </c>
      <c r="BL4514" s="18" t="s">
        <v>156</v>
      </c>
      <c r="BM4514" s="170" t="s">
        <v>6531</v>
      </c>
    </row>
    <row r="4515" spans="1:65" s="2" customFormat="1" ht="16.5" customHeight="1">
      <c r="A4515" s="33"/>
      <c r="B4515" s="158"/>
      <c r="C4515" s="159" t="s">
        <v>6532</v>
      </c>
      <c r="D4515" s="159" t="s">
        <v>152</v>
      </c>
      <c r="E4515" s="160" t="s">
        <v>6533</v>
      </c>
      <c r="F4515" s="161" t="s">
        <v>6534</v>
      </c>
      <c r="G4515" s="162" t="s">
        <v>350</v>
      </c>
      <c r="H4515" s="163">
        <v>2</v>
      </c>
      <c r="I4515" s="164"/>
      <c r="J4515" s="163">
        <f>ROUND(I4515*H4515,3)</f>
        <v>0</v>
      </c>
      <c r="K4515" s="165"/>
      <c r="L4515" s="34"/>
      <c r="M4515" s="166" t="s">
        <v>1</v>
      </c>
      <c r="N4515" s="167" t="s">
        <v>42</v>
      </c>
      <c r="O4515" s="59"/>
      <c r="P4515" s="168">
        <f>O4515*H4515</f>
        <v>0</v>
      </c>
      <c r="Q4515" s="168">
        <v>0</v>
      </c>
      <c r="R4515" s="168">
        <f>Q4515*H4515</f>
        <v>0</v>
      </c>
      <c r="S4515" s="168">
        <v>0</v>
      </c>
      <c r="T4515" s="169">
        <f>S4515*H4515</f>
        <v>0</v>
      </c>
      <c r="U4515" s="33"/>
      <c r="V4515" s="33"/>
      <c r="W4515" s="33"/>
      <c r="X4515" s="33"/>
      <c r="Y4515" s="33"/>
      <c r="Z4515" s="33"/>
      <c r="AA4515" s="33"/>
      <c r="AB4515" s="33"/>
      <c r="AC4515" s="33"/>
      <c r="AD4515" s="33"/>
      <c r="AE4515" s="33"/>
      <c r="AR4515" s="170" t="s">
        <v>156</v>
      </c>
      <c r="AT4515" s="170" t="s">
        <v>152</v>
      </c>
      <c r="AU4515" s="170" t="s">
        <v>157</v>
      </c>
      <c r="AY4515" s="18" t="s">
        <v>150</v>
      </c>
      <c r="BE4515" s="171">
        <f>IF(N4515="základná",J4515,0)</f>
        <v>0</v>
      </c>
      <c r="BF4515" s="171">
        <f>IF(N4515="znížená",J4515,0)</f>
        <v>0</v>
      </c>
      <c r="BG4515" s="171">
        <f>IF(N4515="zákl. prenesená",J4515,0)</f>
        <v>0</v>
      </c>
      <c r="BH4515" s="171">
        <f>IF(N4515="zníž. prenesená",J4515,0)</f>
        <v>0</v>
      </c>
      <c r="BI4515" s="171">
        <f>IF(N4515="nulová",J4515,0)</f>
        <v>0</v>
      </c>
      <c r="BJ4515" s="18" t="s">
        <v>157</v>
      </c>
      <c r="BK4515" s="172">
        <f>ROUND(I4515*H4515,3)</f>
        <v>0</v>
      </c>
      <c r="BL4515" s="18" t="s">
        <v>156</v>
      </c>
      <c r="BM4515" s="170" t="s">
        <v>6535</v>
      </c>
    </row>
    <row r="4516" spans="1:65" s="2" customFormat="1" ht="16.5" customHeight="1">
      <c r="A4516" s="33"/>
      <c r="B4516" s="158"/>
      <c r="C4516" s="159" t="s">
        <v>6536</v>
      </c>
      <c r="D4516" s="159" t="s">
        <v>152</v>
      </c>
      <c r="E4516" s="160" t="s">
        <v>6537</v>
      </c>
      <c r="F4516" s="161" t="s">
        <v>6538</v>
      </c>
      <c r="G4516" s="162" t="s">
        <v>350</v>
      </c>
      <c r="H4516" s="163">
        <v>1</v>
      </c>
      <c r="I4516" s="164"/>
      <c r="J4516" s="163">
        <f>ROUND(I4516*H4516,3)</f>
        <v>0</v>
      </c>
      <c r="K4516" s="165"/>
      <c r="L4516" s="34"/>
      <c r="M4516" s="166" t="s">
        <v>1</v>
      </c>
      <c r="N4516" s="167" t="s">
        <v>42</v>
      </c>
      <c r="O4516" s="59"/>
      <c r="P4516" s="168">
        <f>O4516*H4516</f>
        <v>0</v>
      </c>
      <c r="Q4516" s="168">
        <v>0</v>
      </c>
      <c r="R4516" s="168">
        <f>Q4516*H4516</f>
        <v>0</v>
      </c>
      <c r="S4516" s="168">
        <v>0</v>
      </c>
      <c r="T4516" s="169">
        <f>S4516*H4516</f>
        <v>0</v>
      </c>
      <c r="U4516" s="33"/>
      <c r="V4516" s="33"/>
      <c r="W4516" s="33"/>
      <c r="X4516" s="33"/>
      <c r="Y4516" s="33"/>
      <c r="Z4516" s="33"/>
      <c r="AA4516" s="33"/>
      <c r="AB4516" s="33"/>
      <c r="AC4516" s="33"/>
      <c r="AD4516" s="33"/>
      <c r="AE4516" s="33"/>
      <c r="AR4516" s="170" t="s">
        <v>156</v>
      </c>
      <c r="AT4516" s="170" t="s">
        <v>152</v>
      </c>
      <c r="AU4516" s="170" t="s">
        <v>157</v>
      </c>
      <c r="AY4516" s="18" t="s">
        <v>150</v>
      </c>
      <c r="BE4516" s="171">
        <f>IF(N4516="základná",J4516,0)</f>
        <v>0</v>
      </c>
      <c r="BF4516" s="171">
        <f>IF(N4516="znížená",J4516,0)</f>
        <v>0</v>
      </c>
      <c r="BG4516" s="171">
        <f>IF(N4516="zákl. prenesená",J4516,0)</f>
        <v>0</v>
      </c>
      <c r="BH4516" s="171">
        <f>IF(N4516="zníž. prenesená",J4516,0)</f>
        <v>0</v>
      </c>
      <c r="BI4516" s="171">
        <f>IF(N4516="nulová",J4516,0)</f>
        <v>0</v>
      </c>
      <c r="BJ4516" s="18" t="s">
        <v>157</v>
      </c>
      <c r="BK4516" s="172">
        <f>ROUND(I4516*H4516,3)</f>
        <v>0</v>
      </c>
      <c r="BL4516" s="18" t="s">
        <v>156</v>
      </c>
      <c r="BM4516" s="170" t="s">
        <v>6539</v>
      </c>
    </row>
    <row r="4517" spans="1:65" s="2" customFormat="1" ht="16.5" customHeight="1">
      <c r="A4517" s="33"/>
      <c r="B4517" s="158"/>
      <c r="C4517" s="159" t="s">
        <v>6540</v>
      </c>
      <c r="D4517" s="159" t="s">
        <v>152</v>
      </c>
      <c r="E4517" s="160" t="s">
        <v>6541</v>
      </c>
      <c r="F4517" s="161" t="s">
        <v>6542</v>
      </c>
      <c r="G4517" s="162" t="s">
        <v>1609</v>
      </c>
      <c r="H4517" s="163">
        <v>1</v>
      </c>
      <c r="I4517" s="164"/>
      <c r="J4517" s="163">
        <f>ROUND(I4517*H4517,3)</f>
        <v>0</v>
      </c>
      <c r="K4517" s="165"/>
      <c r="L4517" s="34"/>
      <c r="M4517" s="166" t="s">
        <v>1</v>
      </c>
      <c r="N4517" s="167" t="s">
        <v>42</v>
      </c>
      <c r="O4517" s="59"/>
      <c r="P4517" s="168">
        <f>O4517*H4517</f>
        <v>0</v>
      </c>
      <c r="Q4517" s="168">
        <v>0</v>
      </c>
      <c r="R4517" s="168">
        <f>Q4517*H4517</f>
        <v>0</v>
      </c>
      <c r="S4517" s="168">
        <v>0</v>
      </c>
      <c r="T4517" s="169">
        <f>S4517*H4517</f>
        <v>0</v>
      </c>
      <c r="U4517" s="33"/>
      <c r="V4517" s="33"/>
      <c r="W4517" s="33"/>
      <c r="X4517" s="33"/>
      <c r="Y4517" s="33"/>
      <c r="Z4517" s="33"/>
      <c r="AA4517" s="33"/>
      <c r="AB4517" s="33"/>
      <c r="AC4517" s="33"/>
      <c r="AD4517" s="33"/>
      <c r="AE4517" s="33"/>
      <c r="AR4517" s="170" t="s">
        <v>156</v>
      </c>
      <c r="AT4517" s="170" t="s">
        <v>152</v>
      </c>
      <c r="AU4517" s="170" t="s">
        <v>157</v>
      </c>
      <c r="AY4517" s="18" t="s">
        <v>150</v>
      </c>
      <c r="BE4517" s="171">
        <f>IF(N4517="základná",J4517,0)</f>
        <v>0</v>
      </c>
      <c r="BF4517" s="171">
        <f>IF(N4517="znížená",J4517,0)</f>
        <v>0</v>
      </c>
      <c r="BG4517" s="171">
        <f>IF(N4517="zákl. prenesená",J4517,0)</f>
        <v>0</v>
      </c>
      <c r="BH4517" s="171">
        <f>IF(N4517="zníž. prenesená",J4517,0)</f>
        <v>0</v>
      </c>
      <c r="BI4517" s="171">
        <f>IF(N4517="nulová",J4517,0)</f>
        <v>0</v>
      </c>
      <c r="BJ4517" s="18" t="s">
        <v>157</v>
      </c>
      <c r="BK4517" s="172">
        <f>ROUND(I4517*H4517,3)</f>
        <v>0</v>
      </c>
      <c r="BL4517" s="18" t="s">
        <v>156</v>
      </c>
      <c r="BM4517" s="170" t="s">
        <v>6543</v>
      </c>
    </row>
    <row r="4518" spans="1:65" s="12" customFormat="1" ht="25.9" customHeight="1">
      <c r="B4518" s="145"/>
      <c r="D4518" s="146" t="s">
        <v>75</v>
      </c>
      <c r="E4518" s="147" t="s">
        <v>6544</v>
      </c>
      <c r="F4518" s="147" t="s">
        <v>6545</v>
      </c>
      <c r="I4518" s="148"/>
      <c r="J4518" s="149">
        <f>BK4518</f>
        <v>0</v>
      </c>
      <c r="L4518" s="145"/>
      <c r="M4518" s="150"/>
      <c r="N4518" s="151"/>
      <c r="O4518" s="151"/>
      <c r="P4518" s="152">
        <f>P4519</f>
        <v>0</v>
      </c>
      <c r="Q4518" s="151"/>
      <c r="R4518" s="152">
        <f>R4519</f>
        <v>0</v>
      </c>
      <c r="S4518" s="151"/>
      <c r="T4518" s="153">
        <f>T4519</f>
        <v>0</v>
      </c>
      <c r="AR4518" s="146" t="s">
        <v>177</v>
      </c>
      <c r="AT4518" s="154" t="s">
        <v>75</v>
      </c>
      <c r="AU4518" s="154" t="s">
        <v>76</v>
      </c>
      <c r="AY4518" s="146" t="s">
        <v>150</v>
      </c>
      <c r="BK4518" s="155">
        <f>BK4519</f>
        <v>0</v>
      </c>
    </row>
    <row r="4519" spans="1:65" s="12" customFormat="1" ht="22.9" customHeight="1">
      <c r="B4519" s="145"/>
      <c r="D4519" s="146" t="s">
        <v>75</v>
      </c>
      <c r="E4519" s="156" t="s">
        <v>6546</v>
      </c>
      <c r="F4519" s="156" t="s">
        <v>6547</v>
      </c>
      <c r="I4519" s="148"/>
      <c r="J4519" s="157">
        <f>BK4519</f>
        <v>0</v>
      </c>
      <c r="L4519" s="145"/>
      <c r="M4519" s="150"/>
      <c r="N4519" s="151"/>
      <c r="O4519" s="151"/>
      <c r="P4519" s="152">
        <f>SUM(P4520:P4521)</f>
        <v>0</v>
      </c>
      <c r="Q4519" s="151"/>
      <c r="R4519" s="152">
        <f>SUM(R4520:R4521)</f>
        <v>0</v>
      </c>
      <c r="S4519" s="151"/>
      <c r="T4519" s="153">
        <f>SUM(T4520:T4521)</f>
        <v>0</v>
      </c>
      <c r="AR4519" s="146" t="s">
        <v>177</v>
      </c>
      <c r="AT4519" s="154" t="s">
        <v>75</v>
      </c>
      <c r="AU4519" s="154" t="s">
        <v>81</v>
      </c>
      <c r="AY4519" s="146" t="s">
        <v>150</v>
      </c>
      <c r="BK4519" s="155">
        <f>SUM(BK4520:BK4521)</f>
        <v>0</v>
      </c>
    </row>
    <row r="4520" spans="1:65" s="2" customFormat="1" ht="24" customHeight="1">
      <c r="A4520" s="33"/>
      <c r="B4520" s="158"/>
      <c r="C4520" s="159" t="s">
        <v>6548</v>
      </c>
      <c r="D4520" s="159" t="s">
        <v>152</v>
      </c>
      <c r="E4520" s="160" t="s">
        <v>6549</v>
      </c>
      <c r="F4520" s="161" t="s">
        <v>6550</v>
      </c>
      <c r="G4520" s="162" t="s">
        <v>1609</v>
      </c>
      <c r="H4520" s="163">
        <v>1</v>
      </c>
      <c r="I4520" s="164"/>
      <c r="J4520" s="163">
        <f>ROUND(I4520*H4520,3)</f>
        <v>0</v>
      </c>
      <c r="K4520" s="165"/>
      <c r="L4520" s="34"/>
      <c r="M4520" s="166" t="s">
        <v>1</v>
      </c>
      <c r="N4520" s="167" t="s">
        <v>42</v>
      </c>
      <c r="O4520" s="59"/>
      <c r="P4520" s="168">
        <f>O4520*H4520</f>
        <v>0</v>
      </c>
      <c r="Q4520" s="168">
        <v>0</v>
      </c>
      <c r="R4520" s="168">
        <f>Q4520*H4520</f>
        <v>0</v>
      </c>
      <c r="S4520" s="168">
        <v>0</v>
      </c>
      <c r="T4520" s="169">
        <f>S4520*H4520</f>
        <v>0</v>
      </c>
      <c r="U4520" s="33"/>
      <c r="V4520" s="33"/>
      <c r="W4520" s="33"/>
      <c r="X4520" s="33"/>
      <c r="Y4520" s="33"/>
      <c r="Z4520" s="33"/>
      <c r="AA4520" s="33"/>
      <c r="AB4520" s="33"/>
      <c r="AC4520" s="33"/>
      <c r="AD4520" s="33"/>
      <c r="AE4520" s="33"/>
      <c r="AR4520" s="170" t="s">
        <v>5164</v>
      </c>
      <c r="AT4520" s="170" t="s">
        <v>152</v>
      </c>
      <c r="AU4520" s="170" t="s">
        <v>157</v>
      </c>
      <c r="AY4520" s="18" t="s">
        <v>150</v>
      </c>
      <c r="BE4520" s="171">
        <f>IF(N4520="základná",J4520,0)</f>
        <v>0</v>
      </c>
      <c r="BF4520" s="171">
        <f>IF(N4520="znížená",J4520,0)</f>
        <v>0</v>
      </c>
      <c r="BG4520" s="171">
        <f>IF(N4520="zákl. prenesená",J4520,0)</f>
        <v>0</v>
      </c>
      <c r="BH4520" s="171">
        <f>IF(N4520="zníž. prenesená",J4520,0)</f>
        <v>0</v>
      </c>
      <c r="BI4520" s="171">
        <f>IF(N4520="nulová",J4520,0)</f>
        <v>0</v>
      </c>
      <c r="BJ4520" s="18" t="s">
        <v>157</v>
      </c>
      <c r="BK4520" s="172">
        <f>ROUND(I4520*H4520,3)</f>
        <v>0</v>
      </c>
      <c r="BL4520" s="18" t="s">
        <v>5164</v>
      </c>
      <c r="BM4520" s="170" t="s">
        <v>6551</v>
      </c>
    </row>
    <row r="4521" spans="1:65" s="2" customFormat="1" ht="16.5" customHeight="1">
      <c r="A4521" s="33"/>
      <c r="B4521" s="158"/>
      <c r="C4521" s="159" t="s">
        <v>6552</v>
      </c>
      <c r="D4521" s="159" t="s">
        <v>152</v>
      </c>
      <c r="E4521" s="160" t="s">
        <v>6553</v>
      </c>
      <c r="F4521" s="161" t="s">
        <v>6554</v>
      </c>
      <c r="G4521" s="162" t="s">
        <v>1609</v>
      </c>
      <c r="H4521" s="163">
        <v>1</v>
      </c>
      <c r="I4521" s="164"/>
      <c r="J4521" s="163">
        <f>ROUND(I4521*H4521,3)</f>
        <v>0</v>
      </c>
      <c r="K4521" s="165"/>
      <c r="L4521" s="34"/>
      <c r="M4521" s="217" t="s">
        <v>1</v>
      </c>
      <c r="N4521" s="218" t="s">
        <v>42</v>
      </c>
      <c r="O4521" s="219"/>
      <c r="P4521" s="220">
        <f>O4521*H4521</f>
        <v>0</v>
      </c>
      <c r="Q4521" s="220">
        <v>0</v>
      </c>
      <c r="R4521" s="220">
        <f>Q4521*H4521</f>
        <v>0</v>
      </c>
      <c r="S4521" s="220">
        <v>0</v>
      </c>
      <c r="T4521" s="221">
        <f>S4521*H4521</f>
        <v>0</v>
      </c>
      <c r="U4521" s="33"/>
      <c r="V4521" s="33"/>
      <c r="W4521" s="33"/>
      <c r="X4521" s="33"/>
      <c r="Y4521" s="33"/>
      <c r="Z4521" s="33"/>
      <c r="AA4521" s="33"/>
      <c r="AB4521" s="33"/>
      <c r="AC4521" s="33"/>
      <c r="AD4521" s="33"/>
      <c r="AE4521" s="33"/>
      <c r="AR4521" s="170" t="s">
        <v>5164</v>
      </c>
      <c r="AT4521" s="170" t="s">
        <v>152</v>
      </c>
      <c r="AU4521" s="170" t="s">
        <v>157</v>
      </c>
      <c r="AY4521" s="18" t="s">
        <v>150</v>
      </c>
      <c r="BE4521" s="171">
        <f>IF(N4521="základná",J4521,0)</f>
        <v>0</v>
      </c>
      <c r="BF4521" s="171">
        <f>IF(N4521="znížená",J4521,0)</f>
        <v>0</v>
      </c>
      <c r="BG4521" s="171">
        <f>IF(N4521="zákl. prenesená",J4521,0)</f>
        <v>0</v>
      </c>
      <c r="BH4521" s="171">
        <f>IF(N4521="zníž. prenesená",J4521,0)</f>
        <v>0</v>
      </c>
      <c r="BI4521" s="171">
        <f>IF(N4521="nulová",J4521,0)</f>
        <v>0</v>
      </c>
      <c r="BJ4521" s="18" t="s">
        <v>157</v>
      </c>
      <c r="BK4521" s="172">
        <f>ROUND(I4521*H4521,3)</f>
        <v>0</v>
      </c>
      <c r="BL4521" s="18" t="s">
        <v>5164</v>
      </c>
      <c r="BM4521" s="170" t="s">
        <v>6555</v>
      </c>
    </row>
    <row r="4522" spans="1:65" s="2" customFormat="1" ht="6.95" customHeight="1">
      <c r="A4522" s="33"/>
      <c r="B4522" s="48"/>
      <c r="C4522" s="49"/>
      <c r="D4522" s="49"/>
      <c r="E4522" s="49"/>
      <c r="F4522" s="49"/>
      <c r="G4522" s="49"/>
      <c r="H4522" s="49"/>
      <c r="I4522" s="117"/>
      <c r="J4522" s="49"/>
      <c r="K4522" s="49"/>
      <c r="L4522" s="34"/>
      <c r="M4522" s="33"/>
      <c r="O4522" s="33"/>
      <c r="P4522" s="33"/>
      <c r="Q4522" s="33"/>
      <c r="R4522" s="33"/>
      <c r="S4522" s="33"/>
      <c r="T4522" s="33"/>
      <c r="U4522" s="33"/>
      <c r="V4522" s="33"/>
      <c r="W4522" s="33"/>
      <c r="X4522" s="33"/>
      <c r="Y4522" s="33"/>
      <c r="Z4522" s="33"/>
      <c r="AA4522" s="33"/>
      <c r="AB4522" s="33"/>
      <c r="AC4522" s="33"/>
      <c r="AD4522" s="33"/>
      <c r="AE4522" s="33"/>
    </row>
  </sheetData>
  <autoFilter ref="C158:K4521"/>
  <mergeCells count="9">
    <mergeCell ref="E87:H87"/>
    <mergeCell ref="E149:H149"/>
    <mergeCell ref="E151:H15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Rekonštrukcia budovy ...</vt:lpstr>
      <vt:lpstr>'1 - Rekonštrukcia budovy ...'!Názvy_tlače</vt:lpstr>
      <vt:lpstr>'Rekapitulácia stavby'!Názvy_tlače</vt:lpstr>
      <vt:lpstr>'1 - Rekonštrukcia budovy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Katrína Martinusová</dc:creator>
  <cp:lastModifiedBy>Eva</cp:lastModifiedBy>
  <dcterms:created xsi:type="dcterms:W3CDTF">2019-09-20T12:55:28Z</dcterms:created>
  <dcterms:modified xsi:type="dcterms:W3CDTF">2019-09-23T15:19:54Z</dcterms:modified>
</cp:coreProperties>
</file>