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4 Žilin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P20" i="1" l="1"/>
  <c r="P15" i="1" l="1"/>
  <c r="P16" i="1"/>
  <c r="P17" i="1"/>
  <c r="P18" i="1"/>
  <c r="G19" i="1"/>
  <c r="G18" i="1"/>
  <c r="G17" i="1"/>
  <c r="G16" i="1"/>
  <c r="G15" i="1"/>
  <c r="G14" i="1"/>
  <c r="G13" i="1"/>
  <c r="P14" i="1" l="1"/>
  <c r="P13" i="1"/>
  <c r="M20" i="1" l="1"/>
  <c r="Q14" i="1" l="1"/>
  <c r="Q13" i="1"/>
  <c r="Q12" i="1" l="1"/>
  <c r="P22" i="1" l="1"/>
  <c r="P21" i="1" l="1"/>
</calcChain>
</file>

<file path=xl/sharedStrings.xml><?xml version="1.0" encoding="utf-8"?>
<sst xmlns="http://schemas.openxmlformats.org/spreadsheetml/2006/main" count="125" uniqueCount="99">
  <si>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</si>
  <si>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</si>
  <si>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</si>
  <si>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</si>
  <si>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</si>
  <si>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</si>
  <si>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</si>
  <si>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</si>
  <si>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</si>
  <si>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</si>
  <si>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</si>
  <si>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</si>
  <si>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</si>
  <si>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</si>
  <si>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</si>
  <si>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</si>
  <si>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</si>
  <si>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</si>
  <si>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</si>
  <si>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</si>
  <si>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</si>
  <si>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</si>
  <si>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</si>
  <si>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</si>
  <si>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</si>
  <si>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</si>
  <si>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</si>
  <si>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</si>
  <si>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</si>
  <si>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</si>
  <si>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</si>
  <si>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</si>
  <si>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</si>
  <si>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</si>
  <si>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</si>
  <si>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</si>
  <si>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</si>
  <si>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</si>
  <si>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</si>
  <si>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</si>
  <si>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</si>
  <si>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</si>
  <si>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</si>
  <si>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</si>
  <si>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</si>
  <si>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</si>
  <si>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</si>
  <si>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</si>
  <si>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</si>
  <si>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</si>
  <si>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</si>
  <si>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</si>
  <si>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</si>
  <si>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</si>
  <si>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</si>
  <si>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</si>
  <si>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</si>
  <si>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</si>
  <si>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</si>
  <si>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</si>
  <si>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</si>
  <si>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</si>
  <si>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</si>
  <si>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</si>
  <si>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</si>
  <si>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</si>
  <si>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</si>
  <si>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</si>
  <si>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</si>
  <si>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</si>
  <si>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</si>
  <si>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1,2,4a,4d,6,7</t>
  </si>
  <si>
    <t>VU-50</t>
  </si>
  <si>
    <t>60</t>
  </si>
  <si>
    <t>ihličnaté (m3)</t>
  </si>
  <si>
    <t>listnaté (m3)</t>
  </si>
  <si>
    <t xml:space="preserve">Názov projektu: </t>
  </si>
  <si>
    <t>Názov predmetu zákazky:</t>
  </si>
  <si>
    <t>Lesnícke služby v ťažbovom procese na zlepšenie hniezdnych príležitostí a so zameraním na vytváranie vhodných biotopov pre hlucháňa hôrneho</t>
  </si>
  <si>
    <t xml:space="preserve">Názov DNS: </t>
  </si>
  <si>
    <t>50</t>
  </si>
  <si>
    <t>1,4a,4d,7</t>
  </si>
  <si>
    <t>LO Turie</t>
  </si>
  <si>
    <t>SL160-275A1</t>
  </si>
  <si>
    <t>SL160-275A2</t>
  </si>
  <si>
    <t>SL160-275A3</t>
  </si>
  <si>
    <t>SL160-281A1</t>
  </si>
  <si>
    <t>SL160-281A2</t>
  </si>
  <si>
    <t>SL160-282A0</t>
  </si>
  <si>
    <t>220 | 400 | -</t>
  </si>
  <si>
    <t>210 | 400 | -</t>
  </si>
  <si>
    <t>200 | 1150 | -</t>
  </si>
  <si>
    <t>45</t>
  </si>
  <si>
    <t>140 | 400 | -</t>
  </si>
  <si>
    <t>90 | 850 | -</t>
  </si>
  <si>
    <t>80 | 220 | -</t>
  </si>
  <si>
    <t>Zlepšenie stavu lesných porastov pre hlucháňa na ostatných OZ (OZ Sever) - kód projektu 085BB550001</t>
  </si>
  <si>
    <t>Lesnícke služby v ťažbovom procese na zlepšenie biotopov pre hlucháňa hôrneho pre OZ Sever, LS Žilina - výzva č. 14/2023</t>
  </si>
  <si>
    <t>Zmluva č. DNS-H/14/23/09/02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</si>
</sst>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32" xfId="0" applyNumberFormat="1" applyFont="1" applyFill="1" applyBorder="1" applyAlignment="1" applyProtection="1">
      <alignment horizontal="center" vertical="center"/>
      <protection locked="0"/>
    </xf>
    <xf numFmtId="2" fontId="6" fillId="3" borderId="33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36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7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40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right" vertical="center" wrapText="1"/>
    </xf>
    <xf numFmtId="2" fontId="15" fillId="0" borderId="40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5" xfId="0" applyNumberFormat="1" applyFont="1" applyBorder="1" applyAlignment="1">
      <alignment horizontal="left" vertical="center"/>
    </xf>
    <xf numFmtId="0" fontId="15" fillId="0" borderId="46" xfId="0" applyNumberFormat="1" applyFont="1" applyBorder="1" applyAlignment="1">
      <alignment horizontal="left" vertical="center"/>
    </xf>
    <xf numFmtId="0" fontId="15" fillId="0" borderId="31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2" xfId="0" applyNumberFormat="1" applyFont="1" applyBorder="1" applyAlignment="1">
      <alignment horizontal="left" vertical="center" wrapText="1"/>
    </xf>
    <xf numFmtId="4" fontId="15" fillId="0" borderId="32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left" vertical="center" wrapText="1"/>
    </xf>
    <xf numFmtId="4" fontId="15" fillId="0" borderId="35" xfId="0" applyNumberFormat="1" applyFont="1" applyBorder="1" applyAlignment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2" fontId="15" fillId="0" borderId="42" xfId="0" applyNumberFormat="1" applyFont="1" applyBorder="1" applyAlignment="1">
      <alignment horizontal="right" vertical="center"/>
    </xf>
    <xf numFmtId="0" fontId="15" fillId="0" borderId="42" xfId="0" applyNumberFormat="1" applyFont="1" applyBorder="1" applyAlignment="1">
      <alignment horizontal="center" vertical="center"/>
    </xf>
    <xf numFmtId="0" fontId="15" fillId="0" borderId="42" xfId="0" applyNumberFormat="1" applyFont="1" applyBorder="1" applyAlignment="1">
      <alignment horizontal="right" vertical="center" wrapText="1"/>
    </xf>
    <xf numFmtId="2" fontId="15" fillId="0" borderId="42" xfId="0" applyNumberFormat="1" applyFont="1" applyBorder="1" applyAlignment="1">
      <alignment horizontal="right" vertical="center" wrapText="1"/>
    </xf>
    <xf numFmtId="0" fontId="18" fillId="0" borderId="43" xfId="0" applyNumberFormat="1" applyFont="1" applyBorder="1" applyAlignment="1">
      <alignment horizontal="center" vertical="center"/>
    </xf>
    <xf numFmtId="4" fontId="21" fillId="0" borderId="49" xfId="0" applyNumberFormat="1" applyFont="1" applyBorder="1" applyAlignment="1">
      <alignment horizontal="right" vertical="center" indent="1"/>
    </xf>
    <xf numFmtId="2" fontId="15" fillId="0" borderId="40" xfId="0" applyNumberFormat="1" applyFont="1" applyBorder="1" applyAlignment="1">
      <alignment horizontal="right" vertical="center"/>
    </xf>
    <xf numFmtId="0" fontId="18" fillId="0" borderId="39" xfId="0" applyNumberFormat="1" applyFont="1" applyBorder="1" applyAlignment="1">
      <alignment horizontal="center" vertical="center"/>
    </xf>
    <xf numFmtId="4" fontId="21" fillId="0" borderId="41" xfId="0" applyNumberFormat="1" applyFont="1" applyBorder="1" applyAlignment="1">
      <alignment horizontal="right" vertical="center" indent="1"/>
    </xf>
    <xf numFmtId="2" fontId="15" fillId="0" borderId="50" xfId="0" applyNumberFormat="1" applyFont="1" applyBorder="1" applyAlignment="1">
      <alignment horizontal="right" vertical="center"/>
    </xf>
    <xf numFmtId="0" fontId="15" fillId="0" borderId="50" xfId="0" applyNumberFormat="1" applyFont="1" applyBorder="1" applyAlignment="1">
      <alignment horizontal="center" vertical="center"/>
    </xf>
    <xf numFmtId="0" fontId="15" fillId="0" borderId="50" xfId="0" applyNumberFormat="1" applyFont="1" applyBorder="1" applyAlignment="1">
      <alignment horizontal="right" vertical="center" wrapText="1"/>
    </xf>
    <xf numFmtId="2" fontId="15" fillId="0" borderId="50" xfId="0" applyNumberFormat="1" applyFont="1" applyBorder="1" applyAlignment="1">
      <alignment horizontal="right" vertical="center" wrapText="1"/>
    </xf>
    <xf numFmtId="0" fontId="18" fillId="0" borderId="51" xfId="0" applyNumberFormat="1" applyFont="1" applyBorder="1" applyAlignment="1">
      <alignment horizontal="center" vertical="center"/>
    </xf>
    <xf numFmtId="4" fontId="21" fillId="0" borderId="52" xfId="0" applyNumberFormat="1" applyFont="1" applyBorder="1" applyAlignment="1">
      <alignment horizontal="right" vertical="center" indent="1"/>
    </xf>
    <xf numFmtId="14" fontId="10" fillId="3" borderId="32" xfId="0" applyNumberFormat="1" applyFont="1" applyFill="1" applyBorder="1" applyAlignment="1" applyProtection="1">
      <alignment vertical="center"/>
    </xf>
    <xf numFmtId="14" fontId="10" fillId="3" borderId="1" xfId="0" applyNumberFormat="1" applyFont="1" applyFill="1" applyBorder="1" applyAlignment="1" applyProtection="1">
      <alignment vertical="center"/>
    </xf>
    <xf numFmtId="14" fontId="10" fillId="3" borderId="35" xfId="0" applyNumberFormat="1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44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topLeftCell="A2" zoomScaleNormal="100" zoomScaleSheetLayoutView="100" workbookViewId="0">
      <selection activeCell="A9" sqref="A9:A11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2" t="s">
        <v>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23" t="s">
        <v>77</v>
      </c>
      <c r="B3" s="123"/>
      <c r="C3" s="125" t="s">
        <v>97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4"/>
    </row>
    <row r="4" spans="1:18" ht="24.75" customHeight="1" x14ac:dyDescent="0.25">
      <c r="A4" s="124" t="s">
        <v>79</v>
      </c>
      <c r="B4" s="124"/>
      <c r="C4" s="124" t="s">
        <v>78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4"/>
    </row>
    <row r="5" spans="1:18" x14ac:dyDescent="0.25">
      <c r="A5" s="122" t="s">
        <v>76</v>
      </c>
      <c r="B5" s="122"/>
      <c r="C5" s="70" t="s">
        <v>96</v>
      </c>
      <c r="D5" s="70"/>
      <c r="E5" s="70"/>
      <c r="F5" s="70"/>
      <c r="G5" s="70"/>
      <c r="H5" s="70"/>
      <c r="I5" s="71"/>
      <c r="J5" s="71"/>
      <c r="K5" s="71"/>
      <c r="L5" s="71"/>
      <c r="M5" s="71"/>
      <c r="N5" s="71"/>
      <c r="O5" s="71"/>
      <c r="P5" s="16"/>
    </row>
    <row r="6" spans="1:18" x14ac:dyDescent="0.25">
      <c r="A6" s="18" t="s">
        <v>0</v>
      </c>
      <c r="B6" s="105" t="s">
        <v>70</v>
      </c>
      <c r="C6" s="105"/>
      <c r="D6" s="105"/>
      <c r="E6" s="105"/>
      <c r="F6" s="105"/>
      <c r="G6" s="105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6"/>
      <c r="C7" s="106"/>
      <c r="D7" s="106"/>
      <c r="E7" s="106"/>
      <c r="F7" s="106"/>
      <c r="G7" s="106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3" t="s">
        <v>98</v>
      </c>
      <c r="B8" s="104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28.5" customHeight="1" thickBot="1" x14ac:dyDescent="0.3">
      <c r="A9" s="119" t="s">
        <v>7</v>
      </c>
      <c r="B9" s="107" t="s">
        <v>1</v>
      </c>
      <c r="C9" s="69" t="s">
        <v>51</v>
      </c>
      <c r="D9" s="132" t="s">
        <v>68</v>
      </c>
      <c r="E9" s="126" t="s">
        <v>2</v>
      </c>
      <c r="F9" s="127"/>
      <c r="G9" s="127"/>
      <c r="H9" s="113" t="s">
        <v>3</v>
      </c>
      <c r="I9" s="113" t="s">
        <v>4</v>
      </c>
      <c r="J9" s="142" t="s">
        <v>5</v>
      </c>
      <c r="K9" s="143"/>
      <c r="L9" s="116" t="s">
        <v>6</v>
      </c>
      <c r="M9" s="110" t="s">
        <v>52</v>
      </c>
      <c r="N9" s="132" t="s">
        <v>58</v>
      </c>
      <c r="O9" s="146" t="s">
        <v>56</v>
      </c>
      <c r="P9" s="128" t="s">
        <v>57</v>
      </c>
    </row>
    <row r="10" spans="1:18" ht="21.75" customHeight="1" x14ac:dyDescent="0.25">
      <c r="A10" s="120"/>
      <c r="B10" s="108"/>
      <c r="C10" s="113" t="s">
        <v>65</v>
      </c>
      <c r="D10" s="133"/>
      <c r="E10" s="65" t="s">
        <v>8</v>
      </c>
      <c r="F10" s="62" t="s">
        <v>9</v>
      </c>
      <c r="G10" s="130" t="s">
        <v>10</v>
      </c>
      <c r="H10" s="114"/>
      <c r="I10" s="114"/>
      <c r="J10" s="144" t="s">
        <v>74</v>
      </c>
      <c r="K10" s="144" t="s">
        <v>75</v>
      </c>
      <c r="L10" s="117"/>
      <c r="M10" s="111"/>
      <c r="N10" s="133"/>
      <c r="O10" s="147"/>
      <c r="P10" s="129"/>
    </row>
    <row r="11" spans="1:18" ht="50.25" customHeight="1" thickBot="1" x14ac:dyDescent="0.3">
      <c r="A11" s="121"/>
      <c r="B11" s="109"/>
      <c r="C11" s="115"/>
      <c r="D11" s="134"/>
      <c r="E11" s="64"/>
      <c r="F11" s="63"/>
      <c r="G11" s="131"/>
      <c r="H11" s="115"/>
      <c r="I11" s="115"/>
      <c r="J11" s="145"/>
      <c r="K11" s="145"/>
      <c r="L11" s="118"/>
      <c r="M11" s="112"/>
      <c r="N11" s="134"/>
      <c r="O11" s="147"/>
      <c r="P11" s="129"/>
    </row>
    <row r="12" spans="1:18" ht="9.75" customHeight="1" thickBot="1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76" customFormat="1" ht="14.25" x14ac:dyDescent="0.2">
      <c r="A13" s="66" t="s">
        <v>82</v>
      </c>
      <c r="B13" s="72" t="s">
        <v>83</v>
      </c>
      <c r="C13" s="81" t="s">
        <v>81</v>
      </c>
      <c r="D13" s="99"/>
      <c r="E13" s="90">
        <v>21</v>
      </c>
      <c r="F13" s="90">
        <v>0</v>
      </c>
      <c r="G13" s="90">
        <f t="shared" ref="G13:G18" si="0">SUM(E13,F13)</f>
        <v>21</v>
      </c>
      <c r="H13" s="59" t="s">
        <v>72</v>
      </c>
      <c r="I13" s="60" t="s">
        <v>80</v>
      </c>
      <c r="J13" s="61">
        <v>0.12</v>
      </c>
      <c r="K13" s="61">
        <v>0</v>
      </c>
      <c r="L13" s="91" t="s">
        <v>89</v>
      </c>
      <c r="M13" s="92">
        <v>887.81050000000005</v>
      </c>
      <c r="N13" s="73" t="s">
        <v>59</v>
      </c>
      <c r="O13" s="40"/>
      <c r="P13" s="41">
        <f>G13*O13</f>
        <v>0</v>
      </c>
      <c r="Q13" s="74" t="str">
        <f>IF( P13=0," ", IF(100-((L13/P13)*100)&gt;20,"viac ako 20%",0))</f>
        <v xml:space="preserve"> </v>
      </c>
      <c r="R13" s="75"/>
    </row>
    <row r="14" spans="1:18" s="76" customFormat="1" ht="14.25" x14ac:dyDescent="0.2">
      <c r="A14" s="67" t="s">
        <v>82</v>
      </c>
      <c r="B14" s="77" t="s">
        <v>84</v>
      </c>
      <c r="C14" s="82" t="s">
        <v>81</v>
      </c>
      <c r="D14" s="100"/>
      <c r="E14" s="84">
        <v>105</v>
      </c>
      <c r="F14" s="84">
        <v>0</v>
      </c>
      <c r="G14" s="84">
        <f t="shared" si="0"/>
        <v>105</v>
      </c>
      <c r="H14" s="85" t="s">
        <v>72</v>
      </c>
      <c r="I14" s="86" t="s">
        <v>73</v>
      </c>
      <c r="J14" s="87">
        <v>0.05</v>
      </c>
      <c r="K14" s="87">
        <v>0</v>
      </c>
      <c r="L14" s="88" t="s">
        <v>90</v>
      </c>
      <c r="M14" s="89">
        <v>5810.7996999999996</v>
      </c>
      <c r="N14" s="78" t="s">
        <v>59</v>
      </c>
      <c r="O14" s="39"/>
      <c r="P14" s="42">
        <f>G14*O14</f>
        <v>0</v>
      </c>
      <c r="Q14" s="74" t="str">
        <f>IF( P14=0," ", IF(100-((L14/P14)*100)&gt;20,"viac ako 20%",0))</f>
        <v xml:space="preserve"> </v>
      </c>
      <c r="R14" s="75"/>
    </row>
    <row r="15" spans="1:18" s="76" customFormat="1" ht="14.25" x14ac:dyDescent="0.2">
      <c r="A15" s="67" t="s">
        <v>82</v>
      </c>
      <c r="B15" s="77" t="s">
        <v>85</v>
      </c>
      <c r="C15" s="82" t="s">
        <v>81</v>
      </c>
      <c r="D15" s="100"/>
      <c r="E15" s="84">
        <v>5</v>
      </c>
      <c r="F15" s="84">
        <v>0</v>
      </c>
      <c r="G15" s="84">
        <f t="shared" si="0"/>
        <v>5</v>
      </c>
      <c r="H15" s="85" t="s">
        <v>72</v>
      </c>
      <c r="I15" s="86" t="s">
        <v>73</v>
      </c>
      <c r="J15" s="87">
        <v>0.02</v>
      </c>
      <c r="K15" s="87">
        <v>0</v>
      </c>
      <c r="L15" s="88" t="s">
        <v>91</v>
      </c>
      <c r="M15" s="89">
        <v>275.41989999999998</v>
      </c>
      <c r="N15" s="78" t="s">
        <v>59</v>
      </c>
      <c r="O15" s="39"/>
      <c r="P15" s="42">
        <f t="shared" ref="P15:P18" si="1">G15*O15</f>
        <v>0</v>
      </c>
      <c r="Q15" s="74"/>
      <c r="R15" s="75"/>
    </row>
    <row r="16" spans="1:18" s="76" customFormat="1" ht="14.25" x14ac:dyDescent="0.2">
      <c r="A16" s="67" t="s">
        <v>82</v>
      </c>
      <c r="B16" s="77" t="s">
        <v>86</v>
      </c>
      <c r="C16" s="82" t="s">
        <v>71</v>
      </c>
      <c r="D16" s="100"/>
      <c r="E16" s="84">
        <v>90</v>
      </c>
      <c r="F16" s="84">
        <v>3</v>
      </c>
      <c r="G16" s="84">
        <f t="shared" si="0"/>
        <v>93</v>
      </c>
      <c r="H16" s="85" t="s">
        <v>72</v>
      </c>
      <c r="I16" s="86" t="s">
        <v>92</v>
      </c>
      <c r="J16" s="87">
        <v>0.09</v>
      </c>
      <c r="K16" s="87">
        <v>0.02</v>
      </c>
      <c r="L16" s="88" t="s">
        <v>93</v>
      </c>
      <c r="M16" s="89">
        <v>4190.0883999999996</v>
      </c>
      <c r="N16" s="78" t="s">
        <v>59</v>
      </c>
      <c r="O16" s="39"/>
      <c r="P16" s="42">
        <f t="shared" si="1"/>
        <v>0</v>
      </c>
      <c r="Q16" s="74"/>
      <c r="R16" s="75"/>
    </row>
    <row r="17" spans="1:18" s="76" customFormat="1" ht="14.25" x14ac:dyDescent="0.2">
      <c r="A17" s="67" t="s">
        <v>82</v>
      </c>
      <c r="B17" s="77" t="s">
        <v>87</v>
      </c>
      <c r="C17" s="82" t="s">
        <v>81</v>
      </c>
      <c r="D17" s="100"/>
      <c r="E17" s="84">
        <v>4</v>
      </c>
      <c r="F17" s="84">
        <v>1</v>
      </c>
      <c r="G17" s="84">
        <f t="shared" si="0"/>
        <v>5</v>
      </c>
      <c r="H17" s="85" t="s">
        <v>72</v>
      </c>
      <c r="I17" s="86" t="s">
        <v>92</v>
      </c>
      <c r="J17" s="87">
        <v>0.03</v>
      </c>
      <c r="K17" s="87">
        <v>0.03</v>
      </c>
      <c r="L17" s="88" t="s">
        <v>94</v>
      </c>
      <c r="M17" s="89">
        <v>233.00190000000001</v>
      </c>
      <c r="N17" s="78" t="s">
        <v>59</v>
      </c>
      <c r="O17" s="39"/>
      <c r="P17" s="42">
        <f t="shared" si="1"/>
        <v>0</v>
      </c>
      <c r="Q17" s="74"/>
      <c r="R17" s="75"/>
    </row>
    <row r="18" spans="1:18" s="76" customFormat="1" thickBot="1" x14ac:dyDescent="0.25">
      <c r="A18" s="68" t="s">
        <v>82</v>
      </c>
      <c r="B18" s="79" t="s">
        <v>88</v>
      </c>
      <c r="C18" s="83" t="s">
        <v>71</v>
      </c>
      <c r="D18" s="101"/>
      <c r="E18" s="93">
        <v>36</v>
      </c>
      <c r="F18" s="93">
        <v>6</v>
      </c>
      <c r="G18" s="93">
        <f t="shared" si="0"/>
        <v>42</v>
      </c>
      <c r="H18" s="94" t="s">
        <v>72</v>
      </c>
      <c r="I18" s="95" t="s">
        <v>73</v>
      </c>
      <c r="J18" s="96">
        <v>0.08</v>
      </c>
      <c r="K18" s="96">
        <v>0.04</v>
      </c>
      <c r="L18" s="97" t="s">
        <v>95</v>
      </c>
      <c r="M18" s="98">
        <v>2069.6813000000002</v>
      </c>
      <c r="N18" s="80" t="s">
        <v>59</v>
      </c>
      <c r="O18" s="43"/>
      <c r="P18" s="44">
        <f t="shared" si="1"/>
        <v>0</v>
      </c>
      <c r="Q18" s="74"/>
      <c r="R18" s="75"/>
    </row>
    <row r="19" spans="1:18" ht="15.75" thickBot="1" x14ac:dyDescent="0.3">
      <c r="A19" s="47"/>
      <c r="B19" s="48"/>
      <c r="C19" s="49"/>
      <c r="D19" s="50"/>
      <c r="E19" s="50"/>
      <c r="F19" s="51"/>
      <c r="G19" s="52">
        <f>SUM(G13:G18)</f>
        <v>271</v>
      </c>
      <c r="I19" s="53"/>
      <c r="J19" s="48"/>
      <c r="K19" s="48"/>
      <c r="L19" s="49"/>
      <c r="M19" s="54"/>
      <c r="N19" s="54"/>
      <c r="O19" s="55"/>
      <c r="P19" s="56"/>
      <c r="Q19" s="12"/>
    </row>
    <row r="20" spans="1:18" ht="60.75" thickBot="1" x14ac:dyDescent="0.3">
      <c r="A20" s="57"/>
      <c r="B20" s="24"/>
      <c r="C20" s="24"/>
      <c r="D20" s="24"/>
      <c r="E20" s="24"/>
      <c r="F20" s="24"/>
      <c r="G20" s="24"/>
      <c r="H20" s="24"/>
      <c r="I20" s="24"/>
      <c r="J20" s="24"/>
      <c r="K20" s="138" t="s">
        <v>12</v>
      </c>
      <c r="L20" s="138"/>
      <c r="M20" s="23">
        <f>SUM(M13:M18)</f>
        <v>13466.801699999998</v>
      </c>
      <c r="N20" s="58"/>
      <c r="O20" s="36" t="s">
        <v>69</v>
      </c>
      <c r="P20" s="37">
        <f>SUM(P13:P18)</f>
        <v>0</v>
      </c>
      <c r="Q20" s="12"/>
    </row>
    <row r="21" spans="1:18" ht="15.75" thickBot="1" x14ac:dyDescent="0.3">
      <c r="A21" s="139" t="s">
        <v>13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1"/>
      <c r="P21" s="23">
        <f>P22-P20</f>
        <v>0</v>
      </c>
    </row>
    <row r="22" spans="1:18" ht="15.75" thickBot="1" x14ac:dyDescent="0.3">
      <c r="A22" s="139" t="s">
        <v>14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1"/>
      <c r="P22" s="23">
        <f>IF("nie"=MID(I30,1,3),P20,(P20*1.2))</f>
        <v>0</v>
      </c>
    </row>
    <row r="23" spans="1:18" x14ac:dyDescent="0.25">
      <c r="A23" s="148" t="s">
        <v>15</v>
      </c>
      <c r="B23" s="148"/>
      <c r="C23" s="148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x14ac:dyDescent="0.25">
      <c r="A24" s="162" t="s">
        <v>63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18" ht="25.5" customHeight="1" x14ac:dyDescent="0.25">
      <c r="A25" s="26" t="s">
        <v>55</v>
      </c>
      <c r="B25" s="26"/>
      <c r="C25" s="26"/>
      <c r="D25" s="26"/>
      <c r="E25" s="32"/>
      <c r="F25" s="26"/>
      <c r="G25" s="26"/>
      <c r="H25" s="27" t="s">
        <v>53</v>
      </c>
      <c r="I25" s="26"/>
      <c r="J25" s="26"/>
      <c r="K25" s="28"/>
      <c r="L25" s="28"/>
      <c r="M25" s="28"/>
      <c r="N25" s="28"/>
      <c r="O25" s="28"/>
      <c r="P25" s="28"/>
    </row>
    <row r="26" spans="1:18" ht="15" customHeight="1" x14ac:dyDescent="0.25">
      <c r="A26" s="153" t="s">
        <v>64</v>
      </c>
      <c r="B26" s="154"/>
      <c r="C26" s="154"/>
      <c r="D26" s="154"/>
      <c r="E26" s="154"/>
      <c r="F26" s="155"/>
      <c r="G26" s="149" t="s">
        <v>54</v>
      </c>
      <c r="H26" s="29" t="s">
        <v>16</v>
      </c>
      <c r="I26" s="150"/>
      <c r="J26" s="151"/>
      <c r="K26" s="151"/>
      <c r="L26" s="151"/>
      <c r="M26" s="151"/>
      <c r="N26" s="151"/>
      <c r="O26" s="151"/>
      <c r="P26" s="152"/>
    </row>
    <row r="27" spans="1:18" x14ac:dyDescent="0.25">
      <c r="A27" s="156"/>
      <c r="B27" s="157"/>
      <c r="C27" s="157"/>
      <c r="D27" s="157"/>
      <c r="E27" s="157"/>
      <c r="F27" s="158"/>
      <c r="G27" s="149"/>
      <c r="H27" s="29" t="s">
        <v>17</v>
      </c>
      <c r="I27" s="150"/>
      <c r="J27" s="151"/>
      <c r="K27" s="151"/>
      <c r="L27" s="151"/>
      <c r="M27" s="151"/>
      <c r="N27" s="151"/>
      <c r="O27" s="151"/>
      <c r="P27" s="152"/>
    </row>
    <row r="28" spans="1:18" ht="18" customHeight="1" x14ac:dyDescent="0.25">
      <c r="A28" s="156"/>
      <c r="B28" s="157"/>
      <c r="C28" s="157"/>
      <c r="D28" s="157"/>
      <c r="E28" s="157"/>
      <c r="F28" s="158"/>
      <c r="G28" s="149"/>
      <c r="H28" s="29" t="s">
        <v>18</v>
      </c>
      <c r="I28" s="150"/>
      <c r="J28" s="151"/>
      <c r="K28" s="151"/>
      <c r="L28" s="151"/>
      <c r="M28" s="151"/>
      <c r="N28" s="151"/>
      <c r="O28" s="151"/>
      <c r="P28" s="152"/>
    </row>
    <row r="29" spans="1:18" x14ac:dyDescent="0.25">
      <c r="A29" s="156"/>
      <c r="B29" s="157"/>
      <c r="C29" s="157"/>
      <c r="D29" s="157"/>
      <c r="E29" s="157"/>
      <c r="F29" s="158"/>
      <c r="G29" s="149"/>
      <c r="H29" s="29" t="s">
        <v>19</v>
      </c>
      <c r="I29" s="150"/>
      <c r="J29" s="151"/>
      <c r="K29" s="151"/>
      <c r="L29" s="151"/>
      <c r="M29" s="151"/>
      <c r="N29" s="151"/>
      <c r="O29" s="151"/>
      <c r="P29" s="152"/>
    </row>
    <row r="30" spans="1:18" x14ac:dyDescent="0.25">
      <c r="A30" s="156"/>
      <c r="B30" s="157"/>
      <c r="C30" s="157"/>
      <c r="D30" s="157"/>
      <c r="E30" s="157"/>
      <c r="F30" s="158"/>
      <c r="G30" s="149"/>
      <c r="H30" s="29" t="s">
        <v>20</v>
      </c>
      <c r="I30" s="150"/>
      <c r="J30" s="151"/>
      <c r="K30" s="151"/>
      <c r="L30" s="151"/>
      <c r="M30" s="151"/>
      <c r="N30" s="151"/>
      <c r="O30" s="151"/>
      <c r="P30" s="152"/>
    </row>
    <row r="31" spans="1:18" x14ac:dyDescent="0.25">
      <c r="A31" s="156"/>
      <c r="B31" s="157"/>
      <c r="C31" s="157"/>
      <c r="D31" s="157"/>
      <c r="E31" s="157"/>
      <c r="F31" s="158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56"/>
      <c r="B32" s="157"/>
      <c r="C32" s="157"/>
      <c r="D32" s="157"/>
      <c r="E32" s="157"/>
      <c r="F32" s="158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59"/>
      <c r="B33" s="160"/>
      <c r="C33" s="160"/>
      <c r="D33" s="160"/>
      <c r="E33" s="160"/>
      <c r="F33" s="161"/>
      <c r="G33" s="28"/>
      <c r="H33" s="22"/>
      <c r="I33" s="16"/>
      <c r="J33" s="22"/>
      <c r="K33" s="22" t="s">
        <v>21</v>
      </c>
      <c r="L33" s="22"/>
      <c r="M33" s="135"/>
      <c r="N33" s="136"/>
      <c r="O33" s="137"/>
      <c r="P33" s="22"/>
    </row>
    <row r="34" spans="1:16" x14ac:dyDescent="0.25">
      <c r="A34" s="28"/>
      <c r="B34" s="28"/>
      <c r="C34" s="28"/>
      <c r="D34" s="28"/>
      <c r="E34" s="28"/>
      <c r="F34" s="28"/>
      <c r="G34" s="28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5">
      <c r="A35" s="19"/>
      <c r="B35" s="19"/>
      <c r="C35" s="19"/>
      <c r="D35" s="19"/>
      <c r="E35" s="19"/>
      <c r="F35" s="19"/>
      <c r="G35" s="19"/>
      <c r="H35" s="22"/>
      <c r="I35" s="22"/>
      <c r="J35" s="22"/>
      <c r="K35" s="22"/>
      <c r="L35" s="22"/>
      <c r="M35" s="22"/>
      <c r="N35" s="22"/>
      <c r="O35" s="22"/>
      <c r="P35" s="22"/>
    </row>
  </sheetData>
  <sheetProtection selectLockedCells="1"/>
  <mergeCells count="38">
    <mergeCell ref="I27:P27"/>
    <mergeCell ref="I28:P28"/>
    <mergeCell ref="I29:P29"/>
    <mergeCell ref="A26:F33"/>
    <mergeCell ref="A24:P24"/>
    <mergeCell ref="I30:P30"/>
    <mergeCell ref="P9:P11"/>
    <mergeCell ref="G10:G11"/>
    <mergeCell ref="N9:N11"/>
    <mergeCell ref="D9:D11"/>
    <mergeCell ref="M33:O33"/>
    <mergeCell ref="K20:L20"/>
    <mergeCell ref="A21:O21"/>
    <mergeCell ref="A22:O22"/>
    <mergeCell ref="H9:H11"/>
    <mergeCell ref="J9:K9"/>
    <mergeCell ref="J10:J11"/>
    <mergeCell ref="K10:K11"/>
    <mergeCell ref="O9:O11"/>
    <mergeCell ref="A23:C23"/>
    <mergeCell ref="G26:G30"/>
    <mergeCell ref="I26:P26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7" t="s">
        <v>49</v>
      </c>
      <c r="M2" s="167"/>
    </row>
    <row r="3" spans="1:14" x14ac:dyDescent="0.25">
      <c r="A3" s="5" t="s">
        <v>23</v>
      </c>
      <c r="B3" s="164" t="s">
        <v>24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25</v>
      </c>
      <c r="B4" s="164" t="s">
        <v>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7</v>
      </c>
      <c r="B5" s="164" t="s">
        <v>27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1</v>
      </c>
      <c r="B6" s="164" t="s">
        <v>28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29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6"/>
    </row>
    <row r="8" spans="1:14" x14ac:dyDescent="0.25">
      <c r="A8" s="5" t="s">
        <v>11</v>
      </c>
      <c r="B8" s="164" t="s">
        <v>30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31</v>
      </c>
      <c r="B9" s="164" t="s">
        <v>32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33</v>
      </c>
      <c r="B10" s="164" t="s">
        <v>34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35</v>
      </c>
      <c r="B11" s="164" t="s">
        <v>36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37</v>
      </c>
      <c r="B12" s="164" t="s">
        <v>38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39</v>
      </c>
      <c r="B13" s="164" t="s">
        <v>40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4</v>
      </c>
      <c r="B14" s="164" t="s">
        <v>50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41</v>
      </c>
      <c r="B15" s="164" t="s">
        <v>42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43</v>
      </c>
      <c r="B16" s="164" t="s">
        <v>44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45</v>
      </c>
      <c r="B17" s="164" t="s">
        <v>46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47</v>
      </c>
      <c r="B18" s="164" t="s">
        <v>48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30" t="s">
        <v>60</v>
      </c>
      <c r="B19" s="163" t="s">
        <v>61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2023-07-18T04:35:41Z</cp:lastPrinted>
  <dcterms:created xsi:type="dcterms:W3CDTF">2012-08-13T12:29:09Z</dcterms:created>
  <dcterms:modified xsi:type="dcterms:W3CDTF">2023-08-24T10:51:12Z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