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300" tabRatio="883" activeTab="0"/>
  </bookViews>
  <sheets>
    <sheet name="2022 - Rekapitulácia objekt" sheetId="1" r:id="rId1"/>
    <sheet name="2022-002.01 - Rozpočet" sheetId="2" r:id="rId2"/>
    <sheet name="2022-002.02 - Rozpočet" sheetId="3" r:id="rId3"/>
    <sheet name="2022-002.03 - Rozpočet" sheetId="4" r:id="rId4"/>
    <sheet name="2022-002.04 - Rozpočet" sheetId="5" r:id="rId5"/>
    <sheet name="2022-002.05 - Rozpočet" sheetId="6" r:id="rId6"/>
    <sheet name="2022-002.06 - Rozpočet" sheetId="7" r:id="rId7"/>
  </sheets>
  <definedNames>
    <definedName name="_xlnm.Print_Titles" localSheetId="0">'2022 - Rekapitulácia objekt'!$1:$9</definedName>
    <definedName name="_xlnm.Print_Titles" localSheetId="1">'2022-002.01 - Rozpočet'!$1:$13</definedName>
    <definedName name="_xlnm.Print_Titles" localSheetId="2">'2022-002.02 - Rozpočet'!$1:$13</definedName>
    <definedName name="_xlnm.Print_Titles" localSheetId="3">'2022-002.03 - Rozpočet'!$1:$13</definedName>
    <definedName name="_xlnm.Print_Titles" localSheetId="4">'2022-002.04 - Rozpočet'!$1:$13</definedName>
    <definedName name="_xlnm.Print_Titles" localSheetId="5">'2022-002.05 - Rozpočet'!$1:$13</definedName>
  </definedNames>
  <calcPr fullCalcOnLoad="1"/>
</workbook>
</file>

<file path=xl/sharedStrings.xml><?xml version="1.0" encoding="utf-8"?>
<sst xmlns="http://schemas.openxmlformats.org/spreadsheetml/2006/main" count="458" uniqueCount="238">
  <si>
    <t>Objednávateľ:</t>
  </si>
  <si>
    <t>Zhotoviteľ:</t>
  </si>
  <si>
    <t xml:space="preserve">Spracoval: </t>
  </si>
  <si>
    <t xml:space="preserve">Miesto: </t>
  </si>
  <si>
    <t>Kód</t>
  </si>
  <si>
    <t>Zákazka</t>
  </si>
  <si>
    <t>Cena bez DPH</t>
  </si>
  <si>
    <t>DPH</t>
  </si>
  <si>
    <t>Cena s DPH</t>
  </si>
  <si>
    <t>HZS</t>
  </si>
  <si>
    <t>2022-002</t>
  </si>
  <si>
    <t xml:space="preserve">    Montáž   </t>
  </si>
  <si>
    <t xml:space="preserve">    Snimače otačok   </t>
  </si>
  <si>
    <t xml:space="preserve">    Hladinomery    </t>
  </si>
  <si>
    <t>Celkom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</si>
  <si>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</si>
  <si>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</si>
  <si>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</si>
  <si>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</si>
  <si>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</si>
  <si>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</si>
  <si>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</si>
  <si>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</si>
  <si>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</si>
  <si>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</si>
  <si>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</si>
  <si>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</si>
  <si>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</si>
  <si>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</si>
  <si>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</si>
  <si>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</si>
  <si>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3570165200</t>
  </si>
  <si>
    <t xml:space="preserve">Rozvádzač rekonštrukcia jestvujucich rozvádzačov   </t>
  </si>
  <si>
    <t>ks</t>
  </si>
  <si>
    <t xml:space="preserve">Celkom   </t>
  </si>
  <si>
    <t>M</t>
  </si>
  <si>
    <t xml:space="preserve">Práce a dodávky M   </t>
  </si>
  <si>
    <t>21-M</t>
  </si>
  <si>
    <t xml:space="preserve">Elektromontáže   </t>
  </si>
  <si>
    <t>%</t>
  </si>
  <si>
    <t>m</t>
  </si>
  <si>
    <t>Objekt:   Montáž</t>
  </si>
  <si>
    <t>210010024.S</t>
  </si>
  <si>
    <t xml:space="preserve">Rúrka ohybná elektroinštalačná z PVC typ FXP 16, uložená pevne   </t>
  </si>
  <si>
    <t>345710009000</t>
  </si>
  <si>
    <t xml:space="preserve">Rúrka ohybná vlnitá pancierová PVC-U, FXP D 16   </t>
  </si>
  <si>
    <t>345710017700</t>
  </si>
  <si>
    <t xml:space="preserve">Spojka nasúvacia PVC-U SM 16   </t>
  </si>
  <si>
    <t>210010025.S</t>
  </si>
  <si>
    <t xml:space="preserve">Rúrka ohybná elektroinštalačná z PVC typ FXP 20, uložená pevne   </t>
  </si>
  <si>
    <t>345710009100</t>
  </si>
  <si>
    <t xml:space="preserve">Rúrka ohybná vlnitá pancierová PVC-U, FXP D 20   </t>
  </si>
  <si>
    <t>345710017800</t>
  </si>
  <si>
    <t xml:space="preserve">Spojka nasúvacia PVC-U SM 20   </t>
  </si>
  <si>
    <t>210010026.S</t>
  </si>
  <si>
    <t xml:space="preserve">Rúrka ohybná elektroinštalačná z PVC typ FXP 25, uložená pevne   </t>
  </si>
  <si>
    <t xml:space="preserve">34 * 1,5   </t>
  </si>
  <si>
    <t>345710009200</t>
  </si>
  <si>
    <t xml:space="preserve">Rúrka ohybná vlnitá pancierová PVC-U, FXP D 25   </t>
  </si>
  <si>
    <t>345710017900</t>
  </si>
  <si>
    <t xml:space="preserve">Spojka nasúvacia PVC-U SM 25   </t>
  </si>
  <si>
    <t>345710037400</t>
  </si>
  <si>
    <t xml:space="preserve">Príchytka pre rúrku z PVC CL 25   </t>
  </si>
  <si>
    <t>210010351.S</t>
  </si>
  <si>
    <t xml:space="preserve">Krabicová rozvodka z lisovaného izolantu vrátane ukončenia káblov a zapojenia vodičov typ 6455-11 do 4 m   </t>
  </si>
  <si>
    <t>345410013000</t>
  </si>
  <si>
    <t xml:space="preserve">Krabica rozvodná PVC na stenu 6455-11 šxvxh 124x112x50 mm   </t>
  </si>
  <si>
    <t>210010551.S</t>
  </si>
  <si>
    <t xml:space="preserve">Rúrka ohybná elektroinštalačná bezhalogenová a UV stabilná typ 2320, uložená pevne   </t>
  </si>
  <si>
    <t>345710008360</t>
  </si>
  <si>
    <t xml:space="preserve">Rúrka ohybná UV stabilná s nízkou mechanickou odolnosťou z PE čierna 2320/LPE-1 F1.DU, D 20 mm, KOPOS   </t>
  </si>
  <si>
    <t>345710019320.S</t>
  </si>
  <si>
    <t xml:space="preserve">Spojka 0220 z PC-ABS pre bezhalogénové elektroinštal. rúrky, D 20 mm   </t>
  </si>
  <si>
    <t>345710038320</t>
  </si>
  <si>
    <t xml:space="preserve">Príchytka plastová 5320HF FB pre bezhalogénové EN rúrky D 20 mm, čierna PC-ABS, KOPOS   </t>
  </si>
  <si>
    <t>210020302.S</t>
  </si>
  <si>
    <t xml:space="preserve">Káblový žľab - káblový nosný systém, pozink., vrátane príslušenstva, 62/50 mm bez veka vrátane podpery   </t>
  </si>
  <si>
    <t>345750008600.S</t>
  </si>
  <si>
    <t xml:space="preserve">Žľab káblový, šxv 62x50 mm, z pozinkovanej ocele   </t>
  </si>
  <si>
    <t>345750042800.S</t>
  </si>
  <si>
    <t xml:space="preserve">Nosník pre káblový žľab šírky 62 mm, z pozinkovanej ocele   </t>
  </si>
  <si>
    <t>345750047600.S</t>
  </si>
  <si>
    <t xml:space="preserve">Spojka pre káblový žľab šírky 50 mm, z pozinkovanej ocele   </t>
  </si>
  <si>
    <t>345750054400.S</t>
  </si>
  <si>
    <t xml:space="preserve">Spojovacia sada pre káblový žlab, M6   </t>
  </si>
  <si>
    <t>súb.</t>
  </si>
  <si>
    <t>210020305</t>
  </si>
  <si>
    <t xml:space="preserve">Káblový žľab pozink. vrátane príslušenstva, 150/50 mm vrátane veka a podp.   </t>
  </si>
  <si>
    <t>KZL000000150</t>
  </si>
  <si>
    <t xml:space="preserve">Žľab káblový M2 150/50 150x50mm 2m drôtený galvanicky zinkovaný   </t>
  </si>
  <si>
    <t xml:space="preserve">GZ - galvanický zinokEfektívne využitie žlabu: 4470mm2   </t>
  </si>
  <si>
    <t>KZL000007379</t>
  </si>
  <si>
    <t xml:space="preserve">Spojka žľabu SZM 1-R 44mm galvanicky zinkovaná   </t>
  </si>
  <si>
    <t>345750043000.S</t>
  </si>
  <si>
    <t xml:space="preserve">Nosník pre káblový žľab šírky 125 mm, z pozinkovanej ocele   </t>
  </si>
  <si>
    <t>210020308</t>
  </si>
  <si>
    <t xml:space="preserve">Káblový žľab  pozink. vrátane príslušenstva, 250/50 mm bez veka vrátane podp.   </t>
  </si>
  <si>
    <t>KZL000000148</t>
  </si>
  <si>
    <t xml:space="preserve">Žľab káblový M2 250/50 250x50mm 2m drôtený galvanicky zinkovaný   </t>
  </si>
  <si>
    <t xml:space="preserve">GZ - galvanický zinokEfektívne využitie žlabu: 7620mm2   </t>
  </si>
  <si>
    <t>210020651</t>
  </si>
  <si>
    <t xml:space="preserve">Oceľová nosná konštrukcia pre prístroje a el. zariad. hmotnosti do 5 kg   </t>
  </si>
  <si>
    <t>1323103000</t>
  </si>
  <si>
    <t xml:space="preserve">Tyč oceľová jemná prierezu L rovnoramenný uholník oceľ ozn. STN 11 373, podľa EN alebo EN ISO S235JRG1 30x30x4 mm   </t>
  </si>
  <si>
    <t>t</t>
  </si>
  <si>
    <t>2462153500</t>
  </si>
  <si>
    <t xml:space="preserve">Farba syntetická  suríková S 2005   </t>
  </si>
  <si>
    <t>kg</t>
  </si>
  <si>
    <t>2464203000</t>
  </si>
  <si>
    <t xml:space="preserve">Riedidlo do olejovo-syntetickej farby S 6006   </t>
  </si>
  <si>
    <t>3121081300</t>
  </si>
  <si>
    <t xml:space="preserve">Elektróda E-R117 055023 D 2,5 mm   </t>
  </si>
  <si>
    <t>tks</t>
  </si>
  <si>
    <t>210100001.S</t>
  </si>
  <si>
    <t xml:space="preserve">Ukončenie vodičov v rozvádzač. vrátane zapojenia a vodičovej koncovky do 2,5 mm2   </t>
  </si>
  <si>
    <t>354310017400.S</t>
  </si>
  <si>
    <t xml:space="preserve">Káblové oko medené lisovacie CU 1,5x3 KU-L   </t>
  </si>
  <si>
    <t>210100002.S</t>
  </si>
  <si>
    <t xml:space="preserve">Ukončenie vodičov v rozvádzač. vrátane zapojenia a vodičovej koncovky do 6 mm2   </t>
  </si>
  <si>
    <t>354310018000.S</t>
  </si>
  <si>
    <t xml:space="preserve">Káblové oko medené lisovacie CU 4x6 KU-L   </t>
  </si>
  <si>
    <t>210800107.S</t>
  </si>
  <si>
    <t xml:space="preserve">Kábel medený uložený voľne CYKY 450/750 V 3x1,5   </t>
  </si>
  <si>
    <t>341110000700.S</t>
  </si>
  <si>
    <t xml:space="preserve">Kábel medený CYKY 3x1,5 mm2   </t>
  </si>
  <si>
    <t>210800113.S</t>
  </si>
  <si>
    <t xml:space="preserve">Kábel medený uložený voľne CYKY 450/750 V 4x1,5   </t>
  </si>
  <si>
    <t>341110001300.S</t>
  </si>
  <si>
    <t xml:space="preserve">Kábel medený CYKY 4x1,5 mm2   </t>
  </si>
  <si>
    <t>210800114.S</t>
  </si>
  <si>
    <t xml:space="preserve">Kábel medený uložený voľne CYKY 450/750 V 4x2,5   </t>
  </si>
  <si>
    <t>341110001400.S</t>
  </si>
  <si>
    <t xml:space="preserve">Kábel medený CYKY 4x2,5 mm2   </t>
  </si>
  <si>
    <t>210800115.S</t>
  </si>
  <si>
    <t xml:space="preserve">Kábel medený uložený voľne CYKY 450/750 V 4x4   </t>
  </si>
  <si>
    <t>341110001500.S</t>
  </si>
  <si>
    <t xml:space="preserve">Kábel medený CYKY 4x4 mm2   </t>
  </si>
  <si>
    <t>210800116.S</t>
  </si>
  <si>
    <t xml:space="preserve">Kábel medený uložený voľne CYKY 450/750 V 4x6   </t>
  </si>
  <si>
    <t>341110001600.S</t>
  </si>
  <si>
    <t xml:space="preserve">Kábel medený CYKY 4x6 mm2   </t>
  </si>
  <si>
    <t>210800117.S</t>
  </si>
  <si>
    <t xml:space="preserve">Kábel medený uložený voľne CYKY 450/750 V 4x10   </t>
  </si>
  <si>
    <t>341110001700.S</t>
  </si>
  <si>
    <t xml:space="preserve">Kábel medený CYKY 4x10 mm2   </t>
  </si>
  <si>
    <t>210800119.S</t>
  </si>
  <si>
    <t xml:space="preserve">Kábel medený uložený voľne CYKY 450/750 V 5x1,5   </t>
  </si>
  <si>
    <t>341110001900.S</t>
  </si>
  <si>
    <t xml:space="preserve">Kábel medený CYKY 5x1,5 mm2   </t>
  </si>
  <si>
    <t>210800128.S</t>
  </si>
  <si>
    <t xml:space="preserve">Kábel medený uložený voľne CYKY 450/750 V 12x1,5   </t>
  </si>
  <si>
    <t>341110002800.S</t>
  </si>
  <si>
    <t xml:space="preserve">Kábel medený CYKY 12x1,5 mm2   </t>
  </si>
  <si>
    <t>210800613.S</t>
  </si>
  <si>
    <t xml:space="preserve">Vodič medený uložený voľne H07V-K (CYA)  450/750 V 6   </t>
  </si>
  <si>
    <t>341310009100.S</t>
  </si>
  <si>
    <t xml:space="preserve">Vodič medený flexibilný H07V-K 6 mm2   </t>
  </si>
  <si>
    <t>210872121.S</t>
  </si>
  <si>
    <t xml:space="preserve">Kábel signálny uložený pevne JYTY 250 V 3x1   </t>
  </si>
  <si>
    <t>341210001500.S</t>
  </si>
  <si>
    <t xml:space="preserve">Kábel medený signálny JYTY 3x1 mm2   </t>
  </si>
  <si>
    <t>PM</t>
  </si>
  <si>
    <t xml:space="preserve">Podružný materiál   </t>
  </si>
  <si>
    <t>PPV</t>
  </si>
  <si>
    <t xml:space="preserve">Podiel pridružených výkonov   </t>
  </si>
  <si>
    <t xml:space="preserve">Hodinové zúčtovacie sadzby   </t>
  </si>
  <si>
    <t>HZS000112</t>
  </si>
  <si>
    <t xml:space="preserve">Zapájanie v prevádzke.zapájanie v rozbvíádzači,skušobná prevádzka   </t>
  </si>
  <si>
    <t>hod</t>
  </si>
  <si>
    <t>10028</t>
  </si>
  <si>
    <t xml:space="preserve">Vývodka pl. M20x1,5 sv.si   </t>
  </si>
  <si>
    <t>KS</t>
  </si>
  <si>
    <t>10029</t>
  </si>
  <si>
    <t xml:space="preserve">Vývodka pl. M25x1,5 sv.si   </t>
  </si>
  <si>
    <t>20198</t>
  </si>
  <si>
    <t xml:space="preserve">Vývodka pl. M32x1,5 si   </t>
  </si>
  <si>
    <t>53807</t>
  </si>
  <si>
    <t xml:space="preserve">Matica v-tec M40x1,5   </t>
  </si>
  <si>
    <t>KVP000000020</t>
  </si>
  <si>
    <t xml:space="preserve">Páska viazacia 839.54300 4,8x290mm čierna 100ks   </t>
  </si>
  <si>
    <t>KVP000000018</t>
  </si>
  <si>
    <t xml:space="preserve">Páska viazacia 839.54190 4,8x180mm čierna 100ks   </t>
  </si>
  <si>
    <t>HZS000112.S</t>
  </si>
  <si>
    <t xml:space="preserve">Demontáž inštalácie   </t>
  </si>
  <si>
    <t>Objekt:   Snimače otačok</t>
  </si>
  <si>
    <t>3883282200</t>
  </si>
  <si>
    <t xml:space="preserve">Snímač otačok spodnej hlavy kapsoveho dopravníka   </t>
  </si>
  <si>
    <t xml:space="preserve">Objekt:   Hladinomery </t>
  </si>
  <si>
    <t>3883281500</t>
  </si>
  <si>
    <t xml:space="preserve">Hladinomer SILOMAX PT 230V AC   </t>
  </si>
  <si>
    <t>HZS000111</t>
  </si>
  <si>
    <t>Tatranská sladovňa s.r.o., Murgašova 1, 058 80 Poprad</t>
  </si>
  <si>
    <t>Poprad</t>
  </si>
  <si>
    <t>Objednávateľ:  Tatranská sladovňa s.r.o., Murgašova 1, 058 80 Poprad</t>
  </si>
  <si>
    <t xml:space="preserve">Zhotoviteľ:    </t>
  </si>
  <si>
    <t xml:space="preserve">Spracoval:    </t>
  </si>
  <si>
    <t>36-M</t>
  </si>
  <si>
    <t xml:space="preserve">Riadenie a automatizácia   </t>
  </si>
  <si>
    <t xml:space="preserve">Uvedenie do prevádzky   </t>
  </si>
  <si>
    <t>Miesto:  Poprad</t>
  </si>
  <si>
    <t>Inteligentná inovácia a automatizácia technológie vo výrobe sladu</t>
  </si>
  <si>
    <t>Objednávateľ:   Tatranská sladovňa s.r.o., Murgašova 1, 058 80 Poprad</t>
  </si>
  <si>
    <t>Miesto: Poprad</t>
  </si>
  <si>
    <t>Objekt:   Systém riadenia</t>
  </si>
  <si>
    <t>2022-002.01</t>
  </si>
  <si>
    <t>2022-002.02</t>
  </si>
  <si>
    <t>2022-002.03</t>
  </si>
  <si>
    <t>2022-002.04</t>
  </si>
  <si>
    <t>2022-002.05</t>
  </si>
  <si>
    <t>2022-002.06</t>
  </si>
  <si>
    <t xml:space="preserve">    Systém riadenia</t>
  </si>
  <si>
    <t>PLC</t>
  </si>
  <si>
    <t>Moduly DI</t>
  </si>
  <si>
    <t>Moduly DO</t>
  </si>
  <si>
    <t>Komunikácia 485 inteligentné automatické váhy</t>
  </si>
  <si>
    <t xml:space="preserve">Moduly AI (analóg) </t>
  </si>
  <si>
    <t>Frekvenčný menič, komunikácia power link - hvozd 75kW</t>
  </si>
  <si>
    <t>Frekvenčný menič, komunikácia power link - klíčiareň 11kW</t>
  </si>
  <si>
    <t>Automatizácia procesu, knižnica, proces UI (umelej inteligencie váh)</t>
  </si>
  <si>
    <t>Vizualizácia automatizácie.NET</t>
  </si>
  <si>
    <t>kpl</t>
  </si>
  <si>
    <t>Licencia.NET pvi</t>
  </si>
  <si>
    <t>ROZPOČET ELEKTROINŠTALÁCIA</t>
  </si>
  <si>
    <t>Projekt:</t>
  </si>
  <si>
    <t>Technologický celok: Inovatívna automatizovaná technológia výroby sladu</t>
  </si>
  <si>
    <t>V .................................., dňa .................................</t>
  </si>
  <si>
    <t>..................................</t>
  </si>
  <si>
    <t>Pečiatka a podpis uchádzača</t>
  </si>
  <si>
    <t>Objekt:   Projekt skutočného vyhotovenia elektroinštalácie</t>
  </si>
  <si>
    <t xml:space="preserve">    Projekt skutočného vyhotovenia elektroinštalácie</t>
  </si>
  <si>
    <t xml:space="preserve">Projekt skutočného vyhotovenia ELI   </t>
  </si>
  <si>
    <t>hod.</t>
  </si>
  <si>
    <t xml:space="preserve">    Rozvadzač RM1 </t>
  </si>
  <si>
    <t>Objekt:   Rozvadzač RM1</t>
  </si>
  <si>
    <t xml:space="preserve">Rozvadzač RM1 </t>
  </si>
  <si>
    <t xml:space="preserve">Dátum: </t>
  </si>
  <si>
    <t xml:space="preserve">Dátum:   </t>
  </si>
  <si>
    <t xml:space="preserve">Dátum: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</si>
</sst>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,##0;\-#,##0"/>
    <numFmt numFmtId="166" formatCode="#,##0.000;\-#,##0.000"/>
    <numFmt numFmtId="167" formatCode="\P\r\a\vd\a;&quot;Pravda&quot;;&quot;Nepravda&quot;"/>
    <numFmt numFmtId="168" formatCode="[$€-2]\ #\ ##,000_);[Red]\([$¥€-2]\ #\ ##,000\)"/>
    <numFmt numFmtId="169" formatCode="#,##0.00_ ;\-#,##0.00\ "/>
  </numFmts>
  <fonts count="59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sz val="10"/>
      <color indexed="18"/>
      <name val="Arial CE"/>
      <family val="0"/>
    </font>
    <font>
      <sz val="8"/>
      <color indexed="61"/>
      <name val="Arial CE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164" fontId="4" fillId="0" borderId="11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65" fontId="5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164" fontId="5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6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166" fontId="16" fillId="0" borderId="10" xfId="0" applyNumberFormat="1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6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5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166" fontId="5" fillId="0" borderId="10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166" fontId="20" fillId="0" borderId="0" xfId="0" applyNumberFormat="1" applyFont="1" applyAlignment="1">
      <alignment horizontal="right" vertical="center"/>
    </xf>
    <xf numFmtId="0" fontId="1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65" fontId="5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164" fontId="5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/>
      <protection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6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166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6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 wrapText="1"/>
      <protection/>
    </xf>
    <xf numFmtId="0" fontId="10" fillId="0" borderId="13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 wrapText="1"/>
      <protection/>
    </xf>
    <xf numFmtId="0" fontId="10" fillId="0" borderId="14" xfId="0" applyFont="1" applyBorder="1" applyAlignment="1" applyProtection="1">
      <alignment horizontal="left" wrapText="1"/>
      <protection/>
    </xf>
    <xf numFmtId="164" fontId="10" fillId="0" borderId="14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6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/>
    </xf>
    <xf numFmtId="166" fontId="5" fillId="34" borderId="10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5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16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166" fontId="15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166" fontId="18" fillId="0" borderId="0" xfId="0" applyNumberFormat="1" applyFont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right" vertical="center"/>
    </xf>
    <xf numFmtId="165" fontId="16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166" fontId="16" fillId="0" borderId="10" xfId="0" applyNumberFormat="1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166" fontId="19" fillId="0" borderId="0" xfId="0" applyNumberFormat="1" applyFont="1" applyAlignment="1">
      <alignment horizontal="right" vertical="center"/>
    </xf>
    <xf numFmtId="166" fontId="5" fillId="34" borderId="10" xfId="0" applyNumberFormat="1" applyFont="1" applyFill="1" applyBorder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166" fontId="17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 applyProtection="1">
      <alignment horizontal="left" vertical="center"/>
      <protection/>
    </xf>
    <xf numFmtId="4" fontId="5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horizontal="left" vertical="center"/>
      <protection/>
    </xf>
    <xf numFmtId="4" fontId="14" fillId="33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9" fontId="16" fillId="0" borderId="10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B19" sqref="B19"/>
    </sheetView>
  </sheetViews>
  <sheetFormatPr defaultColWidth="10.5" defaultRowHeight="12" customHeight="1"/>
  <cols>
    <col min="1" max="1" width="14.33203125" style="2" customWidth="1"/>
    <col min="2" max="2" width="83.83203125" style="2" customWidth="1"/>
    <col min="3" max="3" width="17.83203125" style="2" customWidth="1"/>
    <col min="4" max="4" width="15.5" style="2" customWidth="1"/>
    <col min="5" max="5" width="17.83203125" style="2" customWidth="1"/>
    <col min="6" max="16384" width="10.5" style="1" customWidth="1"/>
  </cols>
  <sheetData>
    <row r="1" spans="1:5" s="2" customFormat="1" ht="27.75" customHeight="1">
      <c r="A1" s="138" t="s">
        <v>222</v>
      </c>
      <c r="B1" s="138"/>
      <c r="C1" s="138"/>
      <c r="D1" s="138"/>
      <c r="E1" s="138"/>
    </row>
    <row r="2" spans="1:5" s="2" customFormat="1" ht="6.75" customHeight="1">
      <c r="A2" s="3"/>
      <c r="B2" s="4"/>
      <c r="C2" s="4"/>
      <c r="D2" s="4"/>
      <c r="E2" s="4"/>
    </row>
    <row r="3" spans="1:5" s="2" customFormat="1" ht="12.75" customHeight="1">
      <c r="A3" s="5" t="s">
        <v>223</v>
      </c>
      <c r="B3" s="70" t="s">
        <v>200</v>
      </c>
      <c r="C3" s="3"/>
      <c r="D3" s="3"/>
      <c r="E3" s="7"/>
    </row>
    <row r="4" spans="1:5" s="2" customFormat="1" ht="12" customHeight="1">
      <c r="A4" s="78" t="s">
        <v>224</v>
      </c>
      <c r="B4" s="9"/>
      <c r="C4" s="8"/>
      <c r="D4" s="8"/>
      <c r="E4" s="9"/>
    </row>
    <row r="5" spans="1:5" s="2" customFormat="1" ht="12.75" customHeight="1">
      <c r="A5" s="10" t="s">
        <v>0</v>
      </c>
      <c r="B5" s="74" t="s">
        <v>191</v>
      </c>
      <c r="C5" s="10"/>
      <c r="D5" s="10"/>
      <c r="E5" s="11"/>
    </row>
    <row r="6" spans="1:5" s="2" customFormat="1" ht="13.5" customHeight="1">
      <c r="A6" s="10" t="s">
        <v>1</v>
      </c>
      <c r="B6" s="11"/>
      <c r="C6" s="10"/>
      <c r="D6" s="11"/>
      <c r="E6" s="11" t="s">
        <v>2</v>
      </c>
    </row>
    <row r="7" spans="1:5" s="2" customFormat="1" ht="13.5" customHeight="1">
      <c r="A7" s="11" t="s">
        <v>3</v>
      </c>
      <c r="B7" s="74" t="s">
        <v>192</v>
      </c>
      <c r="C7" s="12"/>
      <c r="D7" s="11"/>
      <c r="E7" s="74" t="s">
        <v>235</v>
      </c>
    </row>
    <row r="8" spans="1:5" s="2" customFormat="1" ht="6.75" customHeight="1">
      <c r="A8" s="3"/>
      <c r="B8" s="4"/>
      <c r="C8" s="4"/>
      <c r="D8" s="4"/>
      <c r="E8" s="4"/>
    </row>
    <row r="9" spans="1:5" s="2" customFormat="1" ht="23.25" customHeight="1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</row>
    <row r="10" spans="1:5" s="2" customFormat="1" ht="6.75" customHeight="1">
      <c r="A10" s="3"/>
      <c r="B10" s="4"/>
      <c r="C10" s="4"/>
      <c r="D10" s="4"/>
      <c r="E10" s="4"/>
    </row>
    <row r="11" spans="1:5" s="2" customFormat="1" ht="11.25">
      <c r="A11" s="71" t="s">
        <v>10</v>
      </c>
      <c r="B11" s="73" t="s">
        <v>200</v>
      </c>
      <c r="C11" s="15">
        <f>C18</f>
        <v>0</v>
      </c>
      <c r="D11" s="14">
        <f>D18</f>
        <v>0</v>
      </c>
      <c r="E11" s="14">
        <f>E18</f>
        <v>0</v>
      </c>
    </row>
    <row r="12" spans="1:5" s="2" customFormat="1" ht="10.5">
      <c r="A12" s="75" t="s">
        <v>204</v>
      </c>
      <c r="B12" s="72" t="s">
        <v>232</v>
      </c>
      <c r="C12" s="17">
        <f>'2022-002.01 - Rozpočet'!G16</f>
        <v>0</v>
      </c>
      <c r="D12" s="17">
        <f aca="true" t="shared" si="0" ref="D12:D17">E12-C12</f>
        <v>0</v>
      </c>
      <c r="E12" s="17">
        <f aca="true" t="shared" si="1" ref="E12:E17">C12*1.2</f>
        <v>0</v>
      </c>
    </row>
    <row r="13" spans="1:5" s="2" customFormat="1" ht="10.5">
      <c r="A13" s="75" t="s">
        <v>205</v>
      </c>
      <c r="B13" s="16" t="s">
        <v>11</v>
      </c>
      <c r="C13" s="17">
        <f>'2022-002.02 - Rozpočet'!G89</f>
        <v>0</v>
      </c>
      <c r="D13" s="17">
        <f t="shared" si="0"/>
        <v>0</v>
      </c>
      <c r="E13" s="17">
        <f t="shared" si="1"/>
        <v>0</v>
      </c>
    </row>
    <row r="14" spans="1:5" s="2" customFormat="1" ht="10.5">
      <c r="A14" s="75" t="s">
        <v>206</v>
      </c>
      <c r="B14" s="16" t="s">
        <v>12</v>
      </c>
      <c r="C14" s="17">
        <f>'2022-002.03 - Rozpočet'!G15</f>
        <v>0</v>
      </c>
      <c r="D14" s="17">
        <f t="shared" si="0"/>
        <v>0</v>
      </c>
      <c r="E14" s="17">
        <f t="shared" si="1"/>
        <v>0</v>
      </c>
    </row>
    <row r="15" spans="1:5" s="2" customFormat="1" ht="10.5">
      <c r="A15" s="75" t="s">
        <v>207</v>
      </c>
      <c r="B15" s="16" t="s">
        <v>13</v>
      </c>
      <c r="C15" s="17">
        <f>'2022-002.04 - Rozpočet'!G15</f>
        <v>0</v>
      </c>
      <c r="D15" s="17">
        <f t="shared" si="0"/>
        <v>0</v>
      </c>
      <c r="E15" s="17">
        <f t="shared" si="1"/>
        <v>0</v>
      </c>
    </row>
    <row r="16" spans="1:5" s="2" customFormat="1" ht="10.5">
      <c r="A16" s="75" t="s">
        <v>208</v>
      </c>
      <c r="B16" s="16" t="s">
        <v>229</v>
      </c>
      <c r="C16" s="17">
        <f>'2022-002.05 - Rozpočet'!G16</f>
        <v>0</v>
      </c>
      <c r="D16" s="17">
        <f t="shared" si="0"/>
        <v>0</v>
      </c>
      <c r="E16" s="17">
        <f t="shared" si="1"/>
        <v>0</v>
      </c>
    </row>
    <row r="17" spans="1:5" s="2" customFormat="1" ht="10.5">
      <c r="A17" s="76" t="s">
        <v>209</v>
      </c>
      <c r="B17" s="76" t="s">
        <v>210</v>
      </c>
      <c r="C17" s="77">
        <f>'2022-002.06 - Rozpočet'!G26</f>
        <v>0</v>
      </c>
      <c r="D17" s="17">
        <f t="shared" si="0"/>
        <v>0</v>
      </c>
      <c r="E17" s="17">
        <f t="shared" si="1"/>
        <v>0</v>
      </c>
    </row>
    <row r="18" spans="1:5" s="2" customFormat="1" ht="30.75" customHeight="1">
      <c r="A18" s="6"/>
      <c r="B18" s="6" t="s">
        <v>14</v>
      </c>
      <c r="C18" s="18">
        <f>SUM(C12:C17)</f>
        <v>0</v>
      </c>
      <c r="D18" s="18">
        <f>SUM(D12:D17)</f>
        <v>0</v>
      </c>
      <c r="E18" s="19">
        <f>SUM(E12:E17)</f>
        <v>0</v>
      </c>
    </row>
    <row r="21" ht="12" customHeight="1">
      <c r="A21" s="80" t="s">
        <v>225</v>
      </c>
    </row>
    <row r="22" ht="12" customHeight="1">
      <c r="C22" s="80"/>
    </row>
    <row r="23" ht="12" customHeight="1">
      <c r="C23" s="80"/>
    </row>
    <row r="24" ht="12" customHeight="1">
      <c r="C24" s="80" t="s">
        <v>226</v>
      </c>
    </row>
    <row r="25" ht="12" customHeight="1">
      <c r="C25" s="80" t="s">
        <v>227</v>
      </c>
    </row>
  </sheetData>
  <sheetProtection/>
  <mergeCells count="1">
    <mergeCell ref="A1:E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9" sqref="H9"/>
    </sheetView>
  </sheetViews>
  <sheetFormatPr defaultColWidth="10.5" defaultRowHeight="12" customHeight="1"/>
  <cols>
    <col min="1" max="1" width="7.5" style="40" customWidth="1"/>
    <col min="2" max="2" width="16.33203125" style="41" customWidth="1"/>
    <col min="3" max="3" width="49.16015625" style="41" customWidth="1"/>
    <col min="4" max="4" width="4.66015625" style="41" customWidth="1"/>
    <col min="5" max="6" width="10.83203125" style="42" customWidth="1"/>
    <col min="7" max="7" width="14.5" style="43" customWidth="1"/>
    <col min="8" max="16384" width="10.5" style="1" customWidth="1"/>
  </cols>
  <sheetData>
    <row r="1" spans="1:7" s="2" customFormat="1" ht="27.75" customHeight="1">
      <c r="A1" s="139" t="s">
        <v>222</v>
      </c>
      <c r="B1" s="139"/>
      <c r="C1" s="139"/>
      <c r="D1" s="139"/>
      <c r="E1" s="139"/>
      <c r="F1" s="139"/>
      <c r="G1" s="139"/>
    </row>
    <row r="2" spans="1:7" s="2" customFormat="1" ht="12.75" customHeight="1">
      <c r="A2" s="79" t="s">
        <v>223</v>
      </c>
      <c r="B2" s="50" t="s">
        <v>200</v>
      </c>
      <c r="C2" s="7"/>
      <c r="D2" s="7"/>
      <c r="E2" s="7"/>
      <c r="F2" s="7"/>
      <c r="G2" s="7"/>
    </row>
    <row r="3" spans="1:7" s="2" customFormat="1" ht="12.75" customHeight="1">
      <c r="A3" s="79" t="s">
        <v>224</v>
      </c>
      <c r="B3" s="70"/>
      <c r="C3" s="7"/>
      <c r="D3" s="7"/>
      <c r="E3" s="7"/>
      <c r="F3" s="7"/>
      <c r="G3" s="7"/>
    </row>
    <row r="4" spans="1:7" s="2" customFormat="1" ht="12.75" customHeight="1">
      <c r="A4" s="20" t="s">
        <v>233</v>
      </c>
      <c r="B4" s="7"/>
      <c r="C4" s="7"/>
      <c r="D4" s="7"/>
      <c r="E4" s="7"/>
      <c r="F4" s="7"/>
      <c r="G4" s="7"/>
    </row>
    <row r="5" spans="1:7" s="2" customFormat="1" ht="13.5" customHeight="1">
      <c r="A5" s="21"/>
      <c r="B5" s="21"/>
      <c r="C5" s="21"/>
      <c r="D5" s="7"/>
      <c r="E5" s="7"/>
      <c r="F5" s="7"/>
      <c r="G5" s="7"/>
    </row>
    <row r="6" spans="1:7" s="2" customFormat="1" ht="6.75" customHeight="1">
      <c r="A6" s="22"/>
      <c r="B6" s="23"/>
      <c r="C6" s="23"/>
      <c r="D6" s="23"/>
      <c r="E6" s="24"/>
      <c r="F6" s="24"/>
      <c r="G6" s="25"/>
    </row>
    <row r="7" spans="1:7" s="2" customFormat="1" ht="12.75" customHeight="1">
      <c r="A7" s="51" t="s">
        <v>201</v>
      </c>
      <c r="B7" s="7"/>
      <c r="C7" s="7"/>
      <c r="D7" s="7"/>
      <c r="E7" s="7"/>
      <c r="F7" s="7"/>
      <c r="G7" s="7"/>
    </row>
    <row r="8" spans="1:7" s="2" customFormat="1" ht="13.5" customHeight="1">
      <c r="A8" s="7" t="s">
        <v>15</v>
      </c>
      <c r="B8" s="7"/>
      <c r="C8" s="7"/>
      <c r="D8" s="7"/>
      <c r="E8" s="140" t="s">
        <v>16</v>
      </c>
      <c r="F8" s="141"/>
      <c r="G8" s="141"/>
    </row>
    <row r="9" spans="1:7" s="2" customFormat="1" ht="13.5" customHeight="1">
      <c r="A9" s="51" t="s">
        <v>199</v>
      </c>
      <c r="B9" s="23"/>
      <c r="C9" s="23"/>
      <c r="D9" s="23"/>
      <c r="E9" s="140" t="s">
        <v>236</v>
      </c>
      <c r="F9" s="142"/>
      <c r="G9" s="142"/>
    </row>
    <row r="10" spans="1:7" s="2" customFormat="1" ht="6" customHeight="1">
      <c r="A10" s="26"/>
      <c r="B10" s="26"/>
      <c r="C10" s="26"/>
      <c r="D10" s="26"/>
      <c r="E10" s="26"/>
      <c r="F10" s="26"/>
      <c r="G10" s="26"/>
    </row>
    <row r="11" spans="1:7" s="2" customFormat="1" ht="24" customHeight="1">
      <c r="A11" s="27" t="s">
        <v>17</v>
      </c>
      <c r="B11" s="27" t="s">
        <v>18</v>
      </c>
      <c r="C11" s="27" t="s">
        <v>19</v>
      </c>
      <c r="D11" s="27" t="s">
        <v>20</v>
      </c>
      <c r="E11" s="27" t="s">
        <v>21</v>
      </c>
      <c r="F11" s="27" t="s">
        <v>22</v>
      </c>
      <c r="G11" s="27" t="s">
        <v>23</v>
      </c>
    </row>
    <row r="12" spans="1:7" s="2" customFormat="1" ht="12.75" customHeight="1" hidden="1">
      <c r="A12" s="27" t="s">
        <v>24</v>
      </c>
      <c r="B12" s="27" t="s">
        <v>25</v>
      </c>
      <c r="C12" s="27" t="s">
        <v>26</v>
      </c>
      <c r="D12" s="27" t="s">
        <v>27</v>
      </c>
      <c r="E12" s="27" t="s">
        <v>28</v>
      </c>
      <c r="F12" s="27" t="s">
        <v>29</v>
      </c>
      <c r="G12" s="27" t="s">
        <v>30</v>
      </c>
    </row>
    <row r="13" spans="1:7" s="2" customFormat="1" ht="4.5" customHeight="1">
      <c r="A13" s="26"/>
      <c r="B13" s="26"/>
      <c r="C13" s="26"/>
      <c r="D13" s="26"/>
      <c r="E13" s="26"/>
      <c r="F13" s="26"/>
      <c r="G13" s="26"/>
    </row>
    <row r="14" spans="1:7" s="2" customFormat="1" ht="30.75" customHeight="1">
      <c r="A14" s="28"/>
      <c r="B14" s="29" t="s">
        <v>9</v>
      </c>
      <c r="C14" s="29" t="s">
        <v>234</v>
      </c>
      <c r="D14" s="29"/>
      <c r="E14" s="30"/>
      <c r="F14" s="30"/>
      <c r="G14" s="31">
        <f>SUM(G15)</f>
        <v>0</v>
      </c>
    </row>
    <row r="15" spans="1:7" s="2" customFormat="1" ht="13.5" customHeight="1">
      <c r="A15" s="32">
        <v>1</v>
      </c>
      <c r="B15" s="33" t="s">
        <v>31</v>
      </c>
      <c r="C15" s="33" t="s">
        <v>32</v>
      </c>
      <c r="D15" s="33" t="s">
        <v>33</v>
      </c>
      <c r="E15" s="34">
        <v>1</v>
      </c>
      <c r="F15" s="34"/>
      <c r="G15" s="35">
        <f>ROUND(F15*E15,0)</f>
        <v>0</v>
      </c>
    </row>
    <row r="16" spans="1:7" s="2" customFormat="1" ht="28.5" customHeight="1">
      <c r="A16" s="36"/>
      <c r="B16" s="37"/>
      <c r="C16" s="37" t="s">
        <v>34</v>
      </c>
      <c r="D16" s="37"/>
      <c r="E16" s="38"/>
      <c r="F16" s="38"/>
      <c r="G16" s="39">
        <f>G14</f>
        <v>0</v>
      </c>
    </row>
    <row r="20" ht="12" customHeight="1">
      <c r="A20" s="81" t="s">
        <v>225</v>
      </c>
    </row>
    <row r="23" ht="12" customHeight="1">
      <c r="F23" s="83" t="s">
        <v>226</v>
      </c>
    </row>
    <row r="24" ht="12" customHeight="1">
      <c r="F24" s="83" t="s">
        <v>227</v>
      </c>
    </row>
  </sheetData>
  <sheetProtection/>
  <mergeCells count="3">
    <mergeCell ref="A1:G1"/>
    <mergeCell ref="E8:G8"/>
    <mergeCell ref="E9:G9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4:G15 G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9" sqref="H9"/>
    </sheetView>
  </sheetViews>
  <sheetFormatPr defaultColWidth="10.5" defaultRowHeight="12" customHeight="1"/>
  <cols>
    <col min="1" max="1" width="7.5" style="121" customWidth="1"/>
    <col min="2" max="2" width="16.33203125" style="118" customWidth="1"/>
    <col min="3" max="3" width="49.16015625" style="118" customWidth="1"/>
    <col min="4" max="4" width="4.66015625" style="118" customWidth="1"/>
    <col min="5" max="6" width="10.83203125" style="119" customWidth="1"/>
    <col min="7" max="7" width="14.5" style="134" customWidth="1"/>
    <col min="8" max="16384" width="10.5" style="120" customWidth="1"/>
  </cols>
  <sheetData>
    <row r="1" spans="1:7" s="88" customFormat="1" ht="27.75" customHeight="1">
      <c r="A1" s="139" t="s">
        <v>222</v>
      </c>
      <c r="B1" s="139"/>
      <c r="C1" s="139"/>
      <c r="D1" s="139"/>
      <c r="E1" s="139"/>
      <c r="F1" s="139"/>
      <c r="G1" s="139"/>
    </row>
    <row r="2" spans="1:7" s="88" customFormat="1" ht="12.75" customHeight="1">
      <c r="A2" s="89" t="s">
        <v>223</v>
      </c>
      <c r="B2" s="90" t="s">
        <v>200</v>
      </c>
      <c r="C2" s="91"/>
      <c r="D2" s="91"/>
      <c r="E2" s="91"/>
      <c r="F2" s="91"/>
      <c r="G2" s="123"/>
    </row>
    <row r="3" spans="1:7" s="88" customFormat="1" ht="12.75" customHeight="1">
      <c r="A3" s="89" t="s">
        <v>224</v>
      </c>
      <c r="B3" s="91"/>
      <c r="C3" s="91"/>
      <c r="D3" s="91"/>
      <c r="E3" s="91"/>
      <c r="F3" s="91"/>
      <c r="G3" s="123"/>
    </row>
    <row r="4" spans="1:7" s="88" customFormat="1" ht="12.75" customHeight="1">
      <c r="A4" s="92" t="s">
        <v>41</v>
      </c>
      <c r="B4" s="91"/>
      <c r="C4" s="91"/>
      <c r="D4" s="91"/>
      <c r="E4" s="91"/>
      <c r="F4" s="91"/>
      <c r="G4" s="123"/>
    </row>
    <row r="5" spans="1:7" s="88" customFormat="1" ht="13.5" customHeight="1">
      <c r="A5" s="21"/>
      <c r="B5" s="21"/>
      <c r="C5" s="21"/>
      <c r="D5" s="91"/>
      <c r="E5" s="91"/>
      <c r="F5" s="91"/>
      <c r="G5" s="123"/>
    </row>
    <row r="6" spans="1:7" s="88" customFormat="1" ht="6.75" customHeight="1">
      <c r="A6" s="93"/>
      <c r="B6" s="94"/>
      <c r="C6" s="94"/>
      <c r="D6" s="94"/>
      <c r="E6" s="95"/>
      <c r="F6" s="95"/>
      <c r="G6" s="124"/>
    </row>
    <row r="7" spans="1:7" s="88" customFormat="1" ht="12.75" customHeight="1">
      <c r="A7" s="96" t="s">
        <v>201</v>
      </c>
      <c r="B7" s="91"/>
      <c r="C7" s="91"/>
      <c r="D7" s="91"/>
      <c r="E7" s="91"/>
      <c r="F7" s="91"/>
      <c r="G7" s="123"/>
    </row>
    <row r="8" spans="1:7" s="88" customFormat="1" ht="13.5" customHeight="1">
      <c r="A8" s="91" t="s">
        <v>15</v>
      </c>
      <c r="B8" s="91"/>
      <c r="C8" s="91"/>
      <c r="D8" s="91"/>
      <c r="E8" s="143" t="s">
        <v>16</v>
      </c>
      <c r="F8" s="141"/>
      <c r="G8" s="141"/>
    </row>
    <row r="9" spans="1:7" s="88" customFormat="1" ht="13.5" customHeight="1">
      <c r="A9" s="96" t="s">
        <v>199</v>
      </c>
      <c r="B9" s="94"/>
      <c r="C9" s="94"/>
      <c r="D9" s="94"/>
      <c r="E9" s="143" t="s">
        <v>236</v>
      </c>
      <c r="F9" s="142"/>
      <c r="G9" s="142"/>
    </row>
    <row r="10" spans="1:7" s="88" customFormat="1" ht="6" customHeight="1">
      <c r="A10" s="97"/>
      <c r="B10" s="97"/>
      <c r="C10" s="97"/>
      <c r="D10" s="97"/>
      <c r="E10" s="97"/>
      <c r="F10" s="97"/>
      <c r="G10" s="125"/>
    </row>
    <row r="11" spans="1:7" s="88" customFormat="1" ht="24" customHeight="1">
      <c r="A11" s="27" t="s">
        <v>17</v>
      </c>
      <c r="B11" s="27" t="s">
        <v>18</v>
      </c>
      <c r="C11" s="27" t="s">
        <v>19</v>
      </c>
      <c r="D11" s="27" t="s">
        <v>20</v>
      </c>
      <c r="E11" s="27" t="s">
        <v>21</v>
      </c>
      <c r="F11" s="27" t="s">
        <v>22</v>
      </c>
      <c r="G11" s="126" t="s">
        <v>23</v>
      </c>
    </row>
    <row r="12" spans="1:7" s="88" customFormat="1" ht="12.75" customHeight="1" hidden="1">
      <c r="A12" s="27" t="s">
        <v>24</v>
      </c>
      <c r="B12" s="27" t="s">
        <v>25</v>
      </c>
      <c r="C12" s="27" t="s">
        <v>26</v>
      </c>
      <c r="D12" s="27" t="s">
        <v>27</v>
      </c>
      <c r="E12" s="27" t="s">
        <v>28</v>
      </c>
      <c r="F12" s="27" t="s">
        <v>29</v>
      </c>
      <c r="G12" s="126" t="s">
        <v>30</v>
      </c>
    </row>
    <row r="13" spans="1:7" s="88" customFormat="1" ht="4.5" customHeight="1">
      <c r="A13" s="97"/>
      <c r="B13" s="97"/>
      <c r="C13" s="97"/>
      <c r="D13" s="97"/>
      <c r="E13" s="97"/>
      <c r="F13" s="97"/>
      <c r="G13" s="125"/>
    </row>
    <row r="14" spans="1:7" s="88" customFormat="1" ht="30.75" customHeight="1">
      <c r="A14" s="98"/>
      <c r="B14" s="99" t="s">
        <v>35</v>
      </c>
      <c r="C14" s="99" t="s">
        <v>36</v>
      </c>
      <c r="D14" s="99"/>
      <c r="E14" s="100"/>
      <c r="F14" s="100"/>
      <c r="G14" s="127"/>
    </row>
    <row r="15" spans="1:7" s="88" customFormat="1" ht="28.5" customHeight="1">
      <c r="A15" s="101"/>
      <c r="B15" s="102" t="s">
        <v>37</v>
      </c>
      <c r="C15" s="102" t="s">
        <v>38</v>
      </c>
      <c r="D15" s="102"/>
      <c r="E15" s="103"/>
      <c r="F15" s="103"/>
      <c r="G15" s="128">
        <f>SUM(G16:G79)</f>
        <v>0</v>
      </c>
    </row>
    <row r="16" spans="1:7" s="88" customFormat="1" ht="24" customHeight="1">
      <c r="A16" s="104">
        <v>47</v>
      </c>
      <c r="B16" s="105" t="s">
        <v>42</v>
      </c>
      <c r="C16" s="105" t="s">
        <v>43</v>
      </c>
      <c r="D16" s="105" t="s">
        <v>40</v>
      </c>
      <c r="E16" s="106">
        <v>50</v>
      </c>
      <c r="F16" s="106"/>
      <c r="G16" s="129">
        <f aca="true" t="shared" si="0" ref="G16:G22">ROUND(F16*E16,0)</f>
        <v>0</v>
      </c>
    </row>
    <row r="17" spans="1:7" s="88" customFormat="1" ht="13.5" customHeight="1">
      <c r="A17" s="107">
        <v>48</v>
      </c>
      <c r="B17" s="108" t="s">
        <v>44</v>
      </c>
      <c r="C17" s="108" t="s">
        <v>45</v>
      </c>
      <c r="D17" s="108" t="s">
        <v>40</v>
      </c>
      <c r="E17" s="109">
        <v>50</v>
      </c>
      <c r="F17" s="109"/>
      <c r="G17" s="130">
        <f t="shared" si="0"/>
        <v>0</v>
      </c>
    </row>
    <row r="18" spans="1:7" s="88" customFormat="1" ht="13.5" customHeight="1">
      <c r="A18" s="107">
        <v>49</v>
      </c>
      <c r="B18" s="108" t="s">
        <v>46</v>
      </c>
      <c r="C18" s="108" t="s">
        <v>47</v>
      </c>
      <c r="D18" s="108" t="s">
        <v>33</v>
      </c>
      <c r="E18" s="109">
        <v>10</v>
      </c>
      <c r="F18" s="109"/>
      <c r="G18" s="130">
        <f t="shared" si="0"/>
        <v>0</v>
      </c>
    </row>
    <row r="19" spans="1:7" s="88" customFormat="1" ht="24" customHeight="1">
      <c r="A19" s="104">
        <v>1</v>
      </c>
      <c r="B19" s="105" t="s">
        <v>48</v>
      </c>
      <c r="C19" s="105" t="s">
        <v>49</v>
      </c>
      <c r="D19" s="105" t="s">
        <v>40</v>
      </c>
      <c r="E19" s="106">
        <v>20</v>
      </c>
      <c r="F19" s="106"/>
      <c r="G19" s="129">
        <f t="shared" si="0"/>
        <v>0</v>
      </c>
    </row>
    <row r="20" spans="1:7" s="88" customFormat="1" ht="13.5" customHeight="1">
      <c r="A20" s="107">
        <v>2</v>
      </c>
      <c r="B20" s="108" t="s">
        <v>50</v>
      </c>
      <c r="C20" s="108" t="s">
        <v>51</v>
      </c>
      <c r="D20" s="108" t="s">
        <v>40</v>
      </c>
      <c r="E20" s="109">
        <v>15</v>
      </c>
      <c r="F20" s="109"/>
      <c r="G20" s="130">
        <f t="shared" si="0"/>
        <v>0</v>
      </c>
    </row>
    <row r="21" spans="1:7" s="88" customFormat="1" ht="13.5" customHeight="1">
      <c r="A21" s="107">
        <v>3</v>
      </c>
      <c r="B21" s="108" t="s">
        <v>52</v>
      </c>
      <c r="C21" s="108" t="s">
        <v>53</v>
      </c>
      <c r="D21" s="108" t="s">
        <v>33</v>
      </c>
      <c r="E21" s="109">
        <v>5</v>
      </c>
      <c r="F21" s="109"/>
      <c r="G21" s="130">
        <f t="shared" si="0"/>
        <v>0</v>
      </c>
    </row>
    <row r="22" spans="1:7" s="88" customFormat="1" ht="24" customHeight="1">
      <c r="A22" s="104">
        <v>4</v>
      </c>
      <c r="B22" s="105" t="s">
        <v>54</v>
      </c>
      <c r="C22" s="105" t="s">
        <v>55</v>
      </c>
      <c r="D22" s="105" t="s">
        <v>40</v>
      </c>
      <c r="E22" s="106">
        <v>51</v>
      </c>
      <c r="F22" s="106"/>
      <c r="G22" s="129">
        <f t="shared" si="0"/>
        <v>0</v>
      </c>
    </row>
    <row r="23" spans="1:7" s="88" customFormat="1" ht="13.5" customHeight="1">
      <c r="A23" s="110"/>
      <c r="B23" s="111"/>
      <c r="C23" s="111" t="s">
        <v>56</v>
      </c>
      <c r="D23" s="111"/>
      <c r="E23" s="112">
        <v>51</v>
      </c>
      <c r="F23" s="112"/>
      <c r="G23" s="131"/>
    </row>
    <row r="24" spans="1:7" s="88" customFormat="1" ht="13.5" customHeight="1">
      <c r="A24" s="107">
        <v>5</v>
      </c>
      <c r="B24" s="108" t="s">
        <v>57</v>
      </c>
      <c r="C24" s="108" t="s">
        <v>58</v>
      </c>
      <c r="D24" s="108" t="s">
        <v>40</v>
      </c>
      <c r="E24" s="109">
        <v>22</v>
      </c>
      <c r="F24" s="109"/>
      <c r="G24" s="130">
        <f aca="true" t="shared" si="1" ref="G24:G33">ROUND(F24*E24,0)</f>
        <v>0</v>
      </c>
    </row>
    <row r="25" spans="1:7" s="88" customFormat="1" ht="13.5" customHeight="1">
      <c r="A25" s="107">
        <v>6</v>
      </c>
      <c r="B25" s="108" t="s">
        <v>59</v>
      </c>
      <c r="C25" s="108" t="s">
        <v>60</v>
      </c>
      <c r="D25" s="108" t="s">
        <v>33</v>
      </c>
      <c r="E25" s="109">
        <v>2</v>
      </c>
      <c r="F25" s="109"/>
      <c r="G25" s="130">
        <f t="shared" si="1"/>
        <v>0</v>
      </c>
    </row>
    <row r="26" spans="1:7" s="88" customFormat="1" ht="13.5" customHeight="1">
      <c r="A26" s="107">
        <v>7</v>
      </c>
      <c r="B26" s="108" t="s">
        <v>61</v>
      </c>
      <c r="C26" s="108" t="s">
        <v>62</v>
      </c>
      <c r="D26" s="108" t="s">
        <v>33</v>
      </c>
      <c r="E26" s="109">
        <v>10</v>
      </c>
      <c r="F26" s="109"/>
      <c r="G26" s="130">
        <f t="shared" si="1"/>
        <v>0</v>
      </c>
    </row>
    <row r="27" spans="1:7" s="88" customFormat="1" ht="24" customHeight="1">
      <c r="A27" s="104">
        <v>50</v>
      </c>
      <c r="B27" s="105" t="s">
        <v>63</v>
      </c>
      <c r="C27" s="105" t="s">
        <v>64</v>
      </c>
      <c r="D27" s="105" t="s">
        <v>33</v>
      </c>
      <c r="E27" s="106">
        <v>50</v>
      </c>
      <c r="F27" s="106"/>
      <c r="G27" s="129">
        <f t="shared" si="1"/>
        <v>0</v>
      </c>
    </row>
    <row r="28" spans="1:7" s="88" customFormat="1" ht="24" customHeight="1">
      <c r="A28" s="107">
        <v>51</v>
      </c>
      <c r="B28" s="108" t="s">
        <v>65</v>
      </c>
      <c r="C28" s="108" t="s">
        <v>66</v>
      </c>
      <c r="D28" s="108" t="s">
        <v>33</v>
      </c>
      <c r="E28" s="109">
        <v>50</v>
      </c>
      <c r="F28" s="109"/>
      <c r="G28" s="130">
        <f t="shared" si="1"/>
        <v>0</v>
      </c>
    </row>
    <row r="29" spans="1:7" s="88" customFormat="1" ht="24" customHeight="1">
      <c r="A29" s="104">
        <v>52</v>
      </c>
      <c r="B29" s="105" t="s">
        <v>67</v>
      </c>
      <c r="C29" s="105" t="s">
        <v>68</v>
      </c>
      <c r="D29" s="105" t="s">
        <v>40</v>
      </c>
      <c r="E29" s="106">
        <v>90</v>
      </c>
      <c r="F29" s="106"/>
      <c r="G29" s="129">
        <f t="shared" si="1"/>
        <v>0</v>
      </c>
    </row>
    <row r="30" spans="1:7" s="88" customFormat="1" ht="34.5" customHeight="1">
      <c r="A30" s="107">
        <v>53</v>
      </c>
      <c r="B30" s="108" t="s">
        <v>69</v>
      </c>
      <c r="C30" s="108" t="s">
        <v>70</v>
      </c>
      <c r="D30" s="108" t="s">
        <v>40</v>
      </c>
      <c r="E30" s="109">
        <v>90</v>
      </c>
      <c r="F30" s="109"/>
      <c r="G30" s="130">
        <f t="shared" si="1"/>
        <v>0</v>
      </c>
    </row>
    <row r="31" spans="1:7" s="88" customFormat="1" ht="24" customHeight="1">
      <c r="A31" s="107">
        <v>54</v>
      </c>
      <c r="B31" s="108" t="s">
        <v>71</v>
      </c>
      <c r="C31" s="108" t="s">
        <v>72</v>
      </c>
      <c r="D31" s="108" t="s">
        <v>33</v>
      </c>
      <c r="E31" s="109">
        <v>45</v>
      </c>
      <c r="F31" s="109"/>
      <c r="G31" s="130">
        <f t="shared" si="1"/>
        <v>0</v>
      </c>
    </row>
    <row r="32" spans="1:7" s="88" customFormat="1" ht="24" customHeight="1">
      <c r="A32" s="107">
        <v>55</v>
      </c>
      <c r="B32" s="108" t="s">
        <v>73</v>
      </c>
      <c r="C32" s="108" t="s">
        <v>74</v>
      </c>
      <c r="D32" s="108" t="s">
        <v>33</v>
      </c>
      <c r="E32" s="109">
        <v>90</v>
      </c>
      <c r="F32" s="109"/>
      <c r="G32" s="130">
        <f t="shared" si="1"/>
        <v>0</v>
      </c>
    </row>
    <row r="33" spans="1:7" s="88" customFormat="1" ht="24" customHeight="1">
      <c r="A33" s="104">
        <v>13</v>
      </c>
      <c r="B33" s="105" t="s">
        <v>75</v>
      </c>
      <c r="C33" s="105" t="s">
        <v>76</v>
      </c>
      <c r="D33" s="105" t="s">
        <v>40</v>
      </c>
      <c r="E33" s="106">
        <v>75</v>
      </c>
      <c r="F33" s="106"/>
      <c r="G33" s="129">
        <f t="shared" si="1"/>
        <v>0</v>
      </c>
    </row>
    <row r="34" spans="1:7" s="88" customFormat="1" ht="13.5" customHeight="1">
      <c r="A34" s="107">
        <v>14</v>
      </c>
      <c r="B34" s="108" t="s">
        <v>77</v>
      </c>
      <c r="C34" s="108" t="s">
        <v>78</v>
      </c>
      <c r="D34" s="108" t="s">
        <v>40</v>
      </c>
      <c r="E34" s="109">
        <v>75</v>
      </c>
      <c r="F34" s="109"/>
      <c r="G34" s="130">
        <f aca="true" t="shared" si="2" ref="G34:G39">ROUND(F34*E34,0)</f>
        <v>0</v>
      </c>
    </row>
    <row r="35" spans="1:7" s="88" customFormat="1" ht="24" customHeight="1">
      <c r="A35" s="107">
        <v>15</v>
      </c>
      <c r="B35" s="108" t="s">
        <v>79</v>
      </c>
      <c r="C35" s="108" t="s">
        <v>80</v>
      </c>
      <c r="D35" s="108" t="s">
        <v>33</v>
      </c>
      <c r="E35" s="109">
        <v>40.0000000000001</v>
      </c>
      <c r="F35" s="109"/>
      <c r="G35" s="130">
        <f t="shared" si="2"/>
        <v>0</v>
      </c>
    </row>
    <row r="36" spans="1:7" s="88" customFormat="1" ht="24" customHeight="1">
      <c r="A36" s="107">
        <v>16</v>
      </c>
      <c r="B36" s="108" t="s">
        <v>81</v>
      </c>
      <c r="C36" s="108" t="s">
        <v>82</v>
      </c>
      <c r="D36" s="108" t="s">
        <v>33</v>
      </c>
      <c r="E36" s="109">
        <v>50</v>
      </c>
      <c r="F36" s="109"/>
      <c r="G36" s="130">
        <f t="shared" si="2"/>
        <v>0</v>
      </c>
    </row>
    <row r="37" spans="1:7" s="88" customFormat="1" ht="13.5" customHeight="1">
      <c r="A37" s="107">
        <v>17</v>
      </c>
      <c r="B37" s="108" t="s">
        <v>83</v>
      </c>
      <c r="C37" s="108" t="s">
        <v>84</v>
      </c>
      <c r="D37" s="108" t="s">
        <v>85</v>
      </c>
      <c r="E37" s="109">
        <v>15</v>
      </c>
      <c r="F37" s="109"/>
      <c r="G37" s="130">
        <f t="shared" si="2"/>
        <v>0</v>
      </c>
    </row>
    <row r="38" spans="1:7" s="88" customFormat="1" ht="24" customHeight="1">
      <c r="A38" s="107">
        <v>21</v>
      </c>
      <c r="B38" s="108" t="s">
        <v>81</v>
      </c>
      <c r="C38" s="108" t="s">
        <v>82</v>
      </c>
      <c r="D38" s="108" t="s">
        <v>33</v>
      </c>
      <c r="E38" s="109">
        <v>50</v>
      </c>
      <c r="F38" s="109"/>
      <c r="G38" s="130">
        <f t="shared" si="2"/>
        <v>0</v>
      </c>
    </row>
    <row r="39" spans="1:7" s="88" customFormat="1" ht="13.5" customHeight="1">
      <c r="A39" s="107">
        <v>22</v>
      </c>
      <c r="B39" s="108" t="s">
        <v>83</v>
      </c>
      <c r="C39" s="108" t="s">
        <v>84</v>
      </c>
      <c r="D39" s="108" t="s">
        <v>85</v>
      </c>
      <c r="E39" s="109">
        <v>10</v>
      </c>
      <c r="F39" s="109"/>
      <c r="G39" s="130">
        <f t="shared" si="2"/>
        <v>0</v>
      </c>
    </row>
    <row r="40" spans="1:7" s="88" customFormat="1" ht="24" customHeight="1">
      <c r="A40" s="104">
        <v>82</v>
      </c>
      <c r="B40" s="105" t="s">
        <v>86</v>
      </c>
      <c r="C40" s="105" t="s">
        <v>87</v>
      </c>
      <c r="D40" s="105" t="s">
        <v>40</v>
      </c>
      <c r="E40" s="106">
        <v>50</v>
      </c>
      <c r="F40" s="106"/>
      <c r="G40" s="129">
        <f>ROUND(F40*E40,0)</f>
        <v>0</v>
      </c>
    </row>
    <row r="41" spans="1:7" s="88" customFormat="1" ht="24" customHeight="1">
      <c r="A41" s="107">
        <v>83</v>
      </c>
      <c r="B41" s="108" t="s">
        <v>88</v>
      </c>
      <c r="C41" s="108" t="s">
        <v>89</v>
      </c>
      <c r="D41" s="108" t="s">
        <v>33</v>
      </c>
      <c r="E41" s="109">
        <v>50</v>
      </c>
      <c r="F41" s="109"/>
      <c r="G41" s="130">
        <f>ROUND(F41*E41,0)</f>
        <v>0</v>
      </c>
    </row>
    <row r="42" spans="1:7" s="88" customFormat="1" ht="13.5" customHeight="1">
      <c r="A42" s="47"/>
      <c r="B42" s="48"/>
      <c r="C42" s="48" t="s">
        <v>90</v>
      </c>
      <c r="D42" s="48"/>
      <c r="E42" s="49"/>
      <c r="F42" s="49"/>
      <c r="G42" s="132"/>
    </row>
    <row r="43" spans="1:7" s="88" customFormat="1" ht="13.5" customHeight="1">
      <c r="A43" s="107">
        <v>84</v>
      </c>
      <c r="B43" s="108" t="s">
        <v>91</v>
      </c>
      <c r="C43" s="108" t="s">
        <v>92</v>
      </c>
      <c r="D43" s="108" t="s">
        <v>33</v>
      </c>
      <c r="E43" s="109">
        <v>30</v>
      </c>
      <c r="F43" s="109"/>
      <c r="G43" s="130">
        <f>ROUND(F43*E43,0)</f>
        <v>0</v>
      </c>
    </row>
    <row r="44" spans="1:7" s="88" customFormat="1" ht="24" customHeight="1">
      <c r="A44" s="107">
        <v>59</v>
      </c>
      <c r="B44" s="108" t="s">
        <v>93</v>
      </c>
      <c r="C44" s="108" t="s">
        <v>94</v>
      </c>
      <c r="D44" s="108" t="s">
        <v>33</v>
      </c>
      <c r="E44" s="109">
        <v>70</v>
      </c>
      <c r="F44" s="109"/>
      <c r="G44" s="130">
        <f>ROUND(F44*E44,0)</f>
        <v>0</v>
      </c>
    </row>
    <row r="45" spans="1:7" s="88" customFormat="1" ht="24" customHeight="1">
      <c r="A45" s="104">
        <v>85</v>
      </c>
      <c r="B45" s="105" t="s">
        <v>95</v>
      </c>
      <c r="C45" s="105" t="s">
        <v>96</v>
      </c>
      <c r="D45" s="105" t="s">
        <v>40</v>
      </c>
      <c r="E45" s="106">
        <v>50</v>
      </c>
      <c r="F45" s="106"/>
      <c r="G45" s="129">
        <f>ROUND(F45*E45,0)</f>
        <v>0</v>
      </c>
    </row>
    <row r="46" spans="1:7" s="88" customFormat="1" ht="24" customHeight="1">
      <c r="A46" s="107">
        <v>86</v>
      </c>
      <c r="B46" s="108" t="s">
        <v>97</v>
      </c>
      <c r="C46" s="108" t="s">
        <v>98</v>
      </c>
      <c r="D46" s="108" t="s">
        <v>33</v>
      </c>
      <c r="E46" s="109">
        <v>50</v>
      </c>
      <c r="F46" s="109"/>
      <c r="G46" s="130">
        <f>ROUND(F46*E46,0)</f>
        <v>0</v>
      </c>
    </row>
    <row r="47" spans="1:7" s="88" customFormat="1" ht="13.5" customHeight="1">
      <c r="A47" s="47"/>
      <c r="B47" s="48"/>
      <c r="C47" s="48" t="s">
        <v>99</v>
      </c>
      <c r="D47" s="48"/>
      <c r="E47" s="49"/>
      <c r="F47" s="49"/>
      <c r="G47" s="132"/>
    </row>
    <row r="48" spans="1:7" s="88" customFormat="1" ht="13.5" customHeight="1">
      <c r="A48" s="107">
        <v>87</v>
      </c>
      <c r="B48" s="108" t="s">
        <v>91</v>
      </c>
      <c r="C48" s="108" t="s">
        <v>92</v>
      </c>
      <c r="D48" s="108" t="s">
        <v>33</v>
      </c>
      <c r="E48" s="109">
        <v>30</v>
      </c>
      <c r="F48" s="109"/>
      <c r="G48" s="130">
        <f aca="true" t="shared" si="3" ref="G48:G79">ROUND(F48*E48,0)</f>
        <v>0</v>
      </c>
    </row>
    <row r="49" spans="1:7" s="88" customFormat="1" ht="24" customHeight="1">
      <c r="A49" s="104">
        <v>88</v>
      </c>
      <c r="B49" s="105" t="s">
        <v>100</v>
      </c>
      <c r="C49" s="105" t="s">
        <v>101</v>
      </c>
      <c r="D49" s="105" t="s">
        <v>33</v>
      </c>
      <c r="E49" s="106">
        <v>60</v>
      </c>
      <c r="F49" s="106"/>
      <c r="G49" s="129">
        <f t="shared" si="3"/>
        <v>0</v>
      </c>
    </row>
    <row r="50" spans="1:7" s="88" customFormat="1" ht="34.5" customHeight="1">
      <c r="A50" s="107">
        <v>89</v>
      </c>
      <c r="B50" s="108" t="s">
        <v>102</v>
      </c>
      <c r="C50" s="108" t="s">
        <v>103</v>
      </c>
      <c r="D50" s="108" t="s">
        <v>104</v>
      </c>
      <c r="E50" s="109">
        <v>0.15</v>
      </c>
      <c r="F50" s="109"/>
      <c r="G50" s="130">
        <f t="shared" si="3"/>
        <v>0</v>
      </c>
    </row>
    <row r="51" spans="1:7" s="88" customFormat="1" ht="13.5" customHeight="1">
      <c r="A51" s="107">
        <v>90</v>
      </c>
      <c r="B51" s="108" t="s">
        <v>105</v>
      </c>
      <c r="C51" s="108" t="s">
        <v>106</v>
      </c>
      <c r="D51" s="108" t="s">
        <v>107</v>
      </c>
      <c r="E51" s="109">
        <v>1.546</v>
      </c>
      <c r="F51" s="109"/>
      <c r="G51" s="130">
        <f t="shared" si="3"/>
        <v>0</v>
      </c>
    </row>
    <row r="52" spans="1:7" s="88" customFormat="1" ht="13.5" customHeight="1">
      <c r="A52" s="107">
        <v>91</v>
      </c>
      <c r="B52" s="108" t="s">
        <v>108</v>
      </c>
      <c r="C52" s="108" t="s">
        <v>109</v>
      </c>
      <c r="D52" s="108" t="s">
        <v>107</v>
      </c>
      <c r="E52" s="109">
        <v>0.515</v>
      </c>
      <c r="F52" s="109"/>
      <c r="G52" s="130">
        <f t="shared" si="3"/>
        <v>0</v>
      </c>
    </row>
    <row r="53" spans="1:7" s="88" customFormat="1" ht="13.5" customHeight="1">
      <c r="A53" s="107">
        <v>92</v>
      </c>
      <c r="B53" s="108" t="s">
        <v>110</v>
      </c>
      <c r="C53" s="108" t="s">
        <v>111</v>
      </c>
      <c r="D53" s="108" t="s">
        <v>112</v>
      </c>
      <c r="E53" s="109">
        <v>0.09</v>
      </c>
      <c r="F53" s="109"/>
      <c r="G53" s="130">
        <f t="shared" si="3"/>
        <v>0</v>
      </c>
    </row>
    <row r="54" spans="1:7" s="88" customFormat="1" ht="24" customHeight="1">
      <c r="A54" s="104">
        <v>35</v>
      </c>
      <c r="B54" s="105" t="s">
        <v>113</v>
      </c>
      <c r="C54" s="105" t="s">
        <v>114</v>
      </c>
      <c r="D54" s="105" t="s">
        <v>33</v>
      </c>
      <c r="E54" s="106">
        <v>1250</v>
      </c>
      <c r="F54" s="106"/>
      <c r="G54" s="129">
        <f t="shared" si="3"/>
        <v>0</v>
      </c>
    </row>
    <row r="55" spans="1:7" s="88" customFormat="1" ht="13.5" customHeight="1">
      <c r="A55" s="107">
        <v>36</v>
      </c>
      <c r="B55" s="108" t="s">
        <v>115</v>
      </c>
      <c r="C55" s="108" t="s">
        <v>116</v>
      </c>
      <c r="D55" s="108" t="s">
        <v>33</v>
      </c>
      <c r="E55" s="109">
        <v>1250</v>
      </c>
      <c r="F55" s="109"/>
      <c r="G55" s="130">
        <f t="shared" si="3"/>
        <v>0</v>
      </c>
    </row>
    <row r="56" spans="1:7" s="88" customFormat="1" ht="24" customHeight="1">
      <c r="A56" s="104">
        <v>37</v>
      </c>
      <c r="B56" s="105" t="s">
        <v>117</v>
      </c>
      <c r="C56" s="105" t="s">
        <v>118</v>
      </c>
      <c r="D56" s="105" t="s">
        <v>33</v>
      </c>
      <c r="E56" s="106">
        <v>75</v>
      </c>
      <c r="F56" s="106"/>
      <c r="G56" s="129">
        <f t="shared" si="3"/>
        <v>0</v>
      </c>
    </row>
    <row r="57" spans="1:7" s="88" customFormat="1" ht="13.5" customHeight="1">
      <c r="A57" s="107">
        <v>38</v>
      </c>
      <c r="B57" s="108" t="s">
        <v>119</v>
      </c>
      <c r="C57" s="108" t="s">
        <v>120</v>
      </c>
      <c r="D57" s="108" t="s">
        <v>33</v>
      </c>
      <c r="E57" s="109">
        <v>75</v>
      </c>
      <c r="F57" s="109"/>
      <c r="G57" s="130">
        <f t="shared" si="3"/>
        <v>0</v>
      </c>
    </row>
    <row r="58" spans="1:7" s="88" customFormat="1" ht="13.5" customHeight="1">
      <c r="A58" s="104">
        <v>23</v>
      </c>
      <c r="B58" s="105" t="s">
        <v>121</v>
      </c>
      <c r="C58" s="105" t="s">
        <v>122</v>
      </c>
      <c r="D58" s="105" t="s">
        <v>40</v>
      </c>
      <c r="E58" s="106">
        <v>2625</v>
      </c>
      <c r="F58" s="106"/>
      <c r="G58" s="129">
        <f t="shared" si="3"/>
        <v>0</v>
      </c>
    </row>
    <row r="59" spans="1:7" s="88" customFormat="1" ht="13.5" customHeight="1">
      <c r="A59" s="107">
        <v>24</v>
      </c>
      <c r="B59" s="108" t="s">
        <v>123</v>
      </c>
      <c r="C59" s="108" t="s">
        <v>124</v>
      </c>
      <c r="D59" s="108" t="s">
        <v>40</v>
      </c>
      <c r="E59" s="109">
        <v>2625</v>
      </c>
      <c r="F59" s="109"/>
      <c r="G59" s="130">
        <f t="shared" si="3"/>
        <v>0</v>
      </c>
    </row>
    <row r="60" spans="1:7" s="88" customFormat="1" ht="13.5" customHeight="1">
      <c r="A60" s="104">
        <v>25</v>
      </c>
      <c r="B60" s="105" t="s">
        <v>125</v>
      </c>
      <c r="C60" s="105" t="s">
        <v>126</v>
      </c>
      <c r="D60" s="105" t="s">
        <v>40</v>
      </c>
      <c r="E60" s="106">
        <v>1375</v>
      </c>
      <c r="F60" s="106"/>
      <c r="G60" s="129">
        <f t="shared" si="3"/>
        <v>0</v>
      </c>
    </row>
    <row r="61" spans="1:7" s="88" customFormat="1" ht="13.5" customHeight="1">
      <c r="A61" s="107">
        <v>26</v>
      </c>
      <c r="B61" s="108" t="s">
        <v>127</v>
      </c>
      <c r="C61" s="108" t="s">
        <v>128</v>
      </c>
      <c r="D61" s="108" t="s">
        <v>40</v>
      </c>
      <c r="E61" s="109">
        <v>1375</v>
      </c>
      <c r="F61" s="109"/>
      <c r="G61" s="130">
        <f t="shared" si="3"/>
        <v>0</v>
      </c>
    </row>
    <row r="62" spans="1:7" s="88" customFormat="1" ht="13.5" customHeight="1">
      <c r="A62" s="104">
        <v>27</v>
      </c>
      <c r="B62" s="105" t="s">
        <v>129</v>
      </c>
      <c r="C62" s="105" t="s">
        <v>130</v>
      </c>
      <c r="D62" s="105" t="s">
        <v>40</v>
      </c>
      <c r="E62" s="106">
        <v>310</v>
      </c>
      <c r="F62" s="106"/>
      <c r="G62" s="129">
        <f t="shared" si="3"/>
        <v>0</v>
      </c>
    </row>
    <row r="63" spans="1:7" s="88" customFormat="1" ht="13.5" customHeight="1">
      <c r="A63" s="107">
        <v>28</v>
      </c>
      <c r="B63" s="108" t="s">
        <v>131</v>
      </c>
      <c r="C63" s="108" t="s">
        <v>132</v>
      </c>
      <c r="D63" s="108" t="s">
        <v>40</v>
      </c>
      <c r="E63" s="109">
        <v>310</v>
      </c>
      <c r="F63" s="109"/>
      <c r="G63" s="130">
        <f t="shared" si="3"/>
        <v>0</v>
      </c>
    </row>
    <row r="64" spans="1:7" s="88" customFormat="1" ht="13.5" customHeight="1">
      <c r="A64" s="104">
        <v>96</v>
      </c>
      <c r="B64" s="105" t="s">
        <v>133</v>
      </c>
      <c r="C64" s="105" t="s">
        <v>134</v>
      </c>
      <c r="D64" s="105" t="s">
        <v>40</v>
      </c>
      <c r="E64" s="106">
        <v>275</v>
      </c>
      <c r="F64" s="106"/>
      <c r="G64" s="129">
        <f t="shared" si="3"/>
        <v>0</v>
      </c>
    </row>
    <row r="65" spans="1:7" s="88" customFormat="1" ht="13.5" customHeight="1">
      <c r="A65" s="107">
        <v>97</v>
      </c>
      <c r="B65" s="108" t="s">
        <v>135</v>
      </c>
      <c r="C65" s="108" t="s">
        <v>136</v>
      </c>
      <c r="D65" s="108" t="s">
        <v>40</v>
      </c>
      <c r="E65" s="109">
        <v>275</v>
      </c>
      <c r="F65" s="109"/>
      <c r="G65" s="130">
        <f t="shared" si="3"/>
        <v>0</v>
      </c>
    </row>
    <row r="66" spans="1:7" s="88" customFormat="1" ht="13.5" customHeight="1">
      <c r="A66" s="104">
        <v>62</v>
      </c>
      <c r="B66" s="105" t="s">
        <v>137</v>
      </c>
      <c r="C66" s="105" t="s">
        <v>138</v>
      </c>
      <c r="D66" s="105" t="s">
        <v>40</v>
      </c>
      <c r="E66" s="106">
        <v>845</v>
      </c>
      <c r="F66" s="106"/>
      <c r="G66" s="129">
        <f t="shared" si="3"/>
        <v>0</v>
      </c>
    </row>
    <row r="67" spans="1:7" s="88" customFormat="1" ht="13.5" customHeight="1">
      <c r="A67" s="107">
        <v>63</v>
      </c>
      <c r="B67" s="108" t="s">
        <v>139</v>
      </c>
      <c r="C67" s="108" t="s">
        <v>140</v>
      </c>
      <c r="D67" s="108" t="s">
        <v>40</v>
      </c>
      <c r="E67" s="109">
        <v>845</v>
      </c>
      <c r="F67" s="109"/>
      <c r="G67" s="130">
        <f t="shared" si="3"/>
        <v>0</v>
      </c>
    </row>
    <row r="68" spans="1:7" s="88" customFormat="1" ht="13.5" customHeight="1">
      <c r="A68" s="104">
        <v>64</v>
      </c>
      <c r="B68" s="105" t="s">
        <v>141</v>
      </c>
      <c r="C68" s="105" t="s">
        <v>142</v>
      </c>
      <c r="D68" s="105" t="s">
        <v>40</v>
      </c>
      <c r="E68" s="106">
        <v>170</v>
      </c>
      <c r="F68" s="106"/>
      <c r="G68" s="129">
        <f t="shared" si="3"/>
        <v>0</v>
      </c>
    </row>
    <row r="69" spans="1:7" s="88" customFormat="1" ht="13.5" customHeight="1">
      <c r="A69" s="107">
        <v>65</v>
      </c>
      <c r="B69" s="108" t="s">
        <v>143</v>
      </c>
      <c r="C69" s="108" t="s">
        <v>144</v>
      </c>
      <c r="D69" s="108" t="s">
        <v>40</v>
      </c>
      <c r="E69" s="109">
        <v>170</v>
      </c>
      <c r="F69" s="109"/>
      <c r="G69" s="130">
        <f t="shared" si="3"/>
        <v>0</v>
      </c>
    </row>
    <row r="70" spans="1:7" s="88" customFormat="1" ht="13.5" customHeight="1">
      <c r="A70" s="104">
        <v>66</v>
      </c>
      <c r="B70" s="105" t="s">
        <v>145</v>
      </c>
      <c r="C70" s="105" t="s">
        <v>146</v>
      </c>
      <c r="D70" s="105" t="s">
        <v>40</v>
      </c>
      <c r="E70" s="106">
        <v>255</v>
      </c>
      <c r="F70" s="106"/>
      <c r="G70" s="129">
        <f t="shared" si="3"/>
        <v>0</v>
      </c>
    </row>
    <row r="71" spans="1:7" s="88" customFormat="1" ht="13.5" customHeight="1">
      <c r="A71" s="107">
        <v>67</v>
      </c>
      <c r="B71" s="108" t="s">
        <v>147</v>
      </c>
      <c r="C71" s="108" t="s">
        <v>148</v>
      </c>
      <c r="D71" s="108" t="s">
        <v>40</v>
      </c>
      <c r="E71" s="109">
        <v>255</v>
      </c>
      <c r="F71" s="109"/>
      <c r="G71" s="130">
        <f t="shared" si="3"/>
        <v>0</v>
      </c>
    </row>
    <row r="72" spans="1:7" s="88" customFormat="1" ht="13.5" customHeight="1">
      <c r="A72" s="104">
        <v>68</v>
      </c>
      <c r="B72" s="105" t="s">
        <v>149</v>
      </c>
      <c r="C72" s="105" t="s">
        <v>150</v>
      </c>
      <c r="D72" s="105" t="s">
        <v>40</v>
      </c>
      <c r="E72" s="106">
        <v>165</v>
      </c>
      <c r="F72" s="106"/>
      <c r="G72" s="129">
        <f t="shared" si="3"/>
        <v>0</v>
      </c>
    </row>
    <row r="73" spans="1:7" s="88" customFormat="1" ht="13.5" customHeight="1">
      <c r="A73" s="107">
        <v>69</v>
      </c>
      <c r="B73" s="108" t="s">
        <v>151</v>
      </c>
      <c r="C73" s="108" t="s">
        <v>152</v>
      </c>
      <c r="D73" s="108" t="s">
        <v>40</v>
      </c>
      <c r="E73" s="109">
        <v>165</v>
      </c>
      <c r="F73" s="109"/>
      <c r="G73" s="130">
        <f t="shared" si="3"/>
        <v>0</v>
      </c>
    </row>
    <row r="74" spans="1:7" s="88" customFormat="1" ht="13.5" customHeight="1">
      <c r="A74" s="104">
        <v>93</v>
      </c>
      <c r="B74" s="105" t="s">
        <v>153</v>
      </c>
      <c r="C74" s="105" t="s">
        <v>154</v>
      </c>
      <c r="D74" s="105" t="s">
        <v>40</v>
      </c>
      <c r="E74" s="106">
        <v>80</v>
      </c>
      <c r="F74" s="106"/>
      <c r="G74" s="129">
        <f t="shared" si="3"/>
        <v>0</v>
      </c>
    </row>
    <row r="75" spans="1:7" s="88" customFormat="1" ht="13.5" customHeight="1">
      <c r="A75" s="107">
        <v>94</v>
      </c>
      <c r="B75" s="108" t="s">
        <v>155</v>
      </c>
      <c r="C75" s="108" t="s">
        <v>156</v>
      </c>
      <c r="D75" s="108" t="s">
        <v>40</v>
      </c>
      <c r="E75" s="109">
        <v>80</v>
      </c>
      <c r="F75" s="109"/>
      <c r="G75" s="130">
        <f t="shared" si="3"/>
        <v>0</v>
      </c>
    </row>
    <row r="76" spans="1:7" s="88" customFormat="1" ht="13.5" customHeight="1">
      <c r="A76" s="104">
        <v>33</v>
      </c>
      <c r="B76" s="105" t="s">
        <v>157</v>
      </c>
      <c r="C76" s="105" t="s">
        <v>158</v>
      </c>
      <c r="D76" s="105" t="s">
        <v>40</v>
      </c>
      <c r="E76" s="106">
        <v>705</v>
      </c>
      <c r="F76" s="106"/>
      <c r="G76" s="129">
        <f t="shared" si="3"/>
        <v>0</v>
      </c>
    </row>
    <row r="77" spans="1:7" s="88" customFormat="1" ht="13.5" customHeight="1">
      <c r="A77" s="107">
        <v>34</v>
      </c>
      <c r="B77" s="108" t="s">
        <v>159</v>
      </c>
      <c r="C77" s="108" t="s">
        <v>160</v>
      </c>
      <c r="D77" s="108" t="s">
        <v>40</v>
      </c>
      <c r="E77" s="109">
        <v>705</v>
      </c>
      <c r="F77" s="109"/>
      <c r="G77" s="130">
        <f t="shared" si="3"/>
        <v>0</v>
      </c>
    </row>
    <row r="78" spans="1:7" s="88" customFormat="1" ht="13.5" customHeight="1">
      <c r="A78" s="104">
        <v>80</v>
      </c>
      <c r="B78" s="105" t="s">
        <v>161</v>
      </c>
      <c r="C78" s="105" t="s">
        <v>162</v>
      </c>
      <c r="D78" s="105" t="s">
        <v>39</v>
      </c>
      <c r="E78" s="106">
        <v>137.42</v>
      </c>
      <c r="F78" s="106"/>
      <c r="G78" s="129">
        <f t="shared" si="3"/>
        <v>0</v>
      </c>
    </row>
    <row r="79" spans="1:7" s="88" customFormat="1" ht="13.5" customHeight="1">
      <c r="A79" s="104">
        <v>81</v>
      </c>
      <c r="B79" s="105" t="s">
        <v>163</v>
      </c>
      <c r="C79" s="105" t="s">
        <v>164</v>
      </c>
      <c r="D79" s="105" t="s">
        <v>39</v>
      </c>
      <c r="E79" s="106">
        <v>238.8</v>
      </c>
      <c r="F79" s="106"/>
      <c r="G79" s="129">
        <f t="shared" si="3"/>
        <v>0</v>
      </c>
    </row>
    <row r="80" spans="1:7" s="88" customFormat="1" ht="30.75" customHeight="1">
      <c r="A80" s="98"/>
      <c r="B80" s="99" t="s">
        <v>9</v>
      </c>
      <c r="C80" s="99" t="s">
        <v>165</v>
      </c>
      <c r="D80" s="99"/>
      <c r="E80" s="100"/>
      <c r="F80" s="100"/>
      <c r="G80" s="127">
        <f>SUM(G81:G88)</f>
        <v>0</v>
      </c>
    </row>
    <row r="81" spans="1:7" s="88" customFormat="1" ht="24" customHeight="1">
      <c r="A81" s="104">
        <v>72</v>
      </c>
      <c r="B81" s="105" t="s">
        <v>166</v>
      </c>
      <c r="C81" s="105" t="s">
        <v>167</v>
      </c>
      <c r="D81" s="105" t="s">
        <v>168</v>
      </c>
      <c r="E81" s="106"/>
      <c r="F81" s="106"/>
      <c r="G81" s="129"/>
    </row>
    <row r="82" spans="1:7" s="88" customFormat="1" ht="13.5" customHeight="1">
      <c r="A82" s="107">
        <v>73</v>
      </c>
      <c r="B82" s="108" t="s">
        <v>169</v>
      </c>
      <c r="C82" s="108" t="s">
        <v>170</v>
      </c>
      <c r="D82" s="108" t="s">
        <v>171</v>
      </c>
      <c r="E82" s="109">
        <v>120</v>
      </c>
      <c r="F82" s="109"/>
      <c r="G82" s="130">
        <f aca="true" t="shared" si="4" ref="G82:G87">ROUND(F82*E82,0)</f>
        <v>0</v>
      </c>
    </row>
    <row r="83" spans="1:7" s="88" customFormat="1" ht="13.5" customHeight="1">
      <c r="A83" s="107">
        <v>74</v>
      </c>
      <c r="B83" s="108" t="s">
        <v>172</v>
      </c>
      <c r="C83" s="108" t="s">
        <v>173</v>
      </c>
      <c r="D83" s="108" t="s">
        <v>171</v>
      </c>
      <c r="E83" s="109">
        <v>30.0000000000001</v>
      </c>
      <c r="F83" s="109"/>
      <c r="G83" s="130">
        <f t="shared" si="4"/>
        <v>0</v>
      </c>
    </row>
    <row r="84" spans="1:7" s="88" customFormat="1" ht="13.5" customHeight="1">
      <c r="A84" s="107">
        <v>75</v>
      </c>
      <c r="B84" s="108" t="s">
        <v>174</v>
      </c>
      <c r="C84" s="108" t="s">
        <v>175</v>
      </c>
      <c r="D84" s="108" t="s">
        <v>171</v>
      </c>
      <c r="E84" s="109">
        <v>30.0000000000001</v>
      </c>
      <c r="F84" s="109"/>
      <c r="G84" s="130">
        <f t="shared" si="4"/>
        <v>0</v>
      </c>
    </row>
    <row r="85" spans="1:7" s="88" customFormat="1" ht="13.5" customHeight="1">
      <c r="A85" s="107">
        <v>76</v>
      </c>
      <c r="B85" s="108" t="s">
        <v>176</v>
      </c>
      <c r="C85" s="108" t="s">
        <v>177</v>
      </c>
      <c r="D85" s="108" t="s">
        <v>171</v>
      </c>
      <c r="E85" s="109">
        <v>22.5</v>
      </c>
      <c r="F85" s="109"/>
      <c r="G85" s="130">
        <f t="shared" si="4"/>
        <v>0</v>
      </c>
    </row>
    <row r="86" spans="1:7" s="88" customFormat="1" ht="13.5" customHeight="1">
      <c r="A86" s="107">
        <v>77</v>
      </c>
      <c r="B86" s="108" t="s">
        <v>178</v>
      </c>
      <c r="C86" s="108" t="s">
        <v>179</v>
      </c>
      <c r="D86" s="108" t="s">
        <v>33</v>
      </c>
      <c r="E86" s="109">
        <v>3500</v>
      </c>
      <c r="F86" s="109"/>
      <c r="G86" s="130">
        <f t="shared" si="4"/>
        <v>0</v>
      </c>
    </row>
    <row r="87" spans="1:7" s="88" customFormat="1" ht="13.5" customHeight="1">
      <c r="A87" s="107">
        <v>78</v>
      </c>
      <c r="B87" s="108" t="s">
        <v>180</v>
      </c>
      <c r="C87" s="108" t="s">
        <v>181</v>
      </c>
      <c r="D87" s="108" t="s">
        <v>33</v>
      </c>
      <c r="E87" s="109">
        <v>1500</v>
      </c>
      <c r="F87" s="109"/>
      <c r="G87" s="130">
        <f t="shared" si="4"/>
        <v>0</v>
      </c>
    </row>
    <row r="88" spans="1:7" s="88" customFormat="1" ht="13.5" customHeight="1">
      <c r="A88" s="104">
        <v>95</v>
      </c>
      <c r="B88" s="105" t="s">
        <v>182</v>
      </c>
      <c r="C88" s="105" t="s">
        <v>183</v>
      </c>
      <c r="D88" s="105" t="s">
        <v>168</v>
      </c>
      <c r="E88" s="113"/>
      <c r="F88" s="106"/>
      <c r="G88" s="129">
        <f>ROUND(F88*E88,0)</f>
        <v>0</v>
      </c>
    </row>
    <row r="89" spans="1:7" s="88" customFormat="1" ht="28.5" customHeight="1">
      <c r="A89" s="114"/>
      <c r="B89" s="115"/>
      <c r="C89" s="115" t="s">
        <v>34</v>
      </c>
      <c r="D89" s="115"/>
      <c r="E89" s="116"/>
      <c r="F89" s="116"/>
      <c r="G89" s="133">
        <f>G80+G15</f>
        <v>0</v>
      </c>
    </row>
    <row r="93" ht="12" customHeight="1">
      <c r="A93" s="117" t="s">
        <v>225</v>
      </c>
    </row>
    <row r="97" ht="12" customHeight="1">
      <c r="F97" s="122" t="s">
        <v>226</v>
      </c>
    </row>
    <row r="98" ht="12" customHeight="1">
      <c r="F98" s="122" t="s">
        <v>227</v>
      </c>
    </row>
  </sheetData>
  <sheetProtection/>
  <mergeCells count="3">
    <mergeCell ref="A1:G1"/>
    <mergeCell ref="E8:G8"/>
    <mergeCell ref="E9:G9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5 G89 G80 G47 G42 G23 G16:G22 G24:G41 G43:G46 G48:G79 G81:G8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9" sqref="H9"/>
    </sheetView>
  </sheetViews>
  <sheetFormatPr defaultColWidth="10.5" defaultRowHeight="12" customHeight="1"/>
  <cols>
    <col min="1" max="1" width="7.5" style="40" customWidth="1"/>
    <col min="2" max="2" width="16.33203125" style="41" customWidth="1"/>
    <col min="3" max="3" width="49.16015625" style="41" customWidth="1"/>
    <col min="4" max="4" width="4.66015625" style="41" customWidth="1"/>
    <col min="5" max="6" width="10.83203125" style="42" customWidth="1"/>
    <col min="7" max="7" width="14.5" style="43" customWidth="1"/>
    <col min="8" max="16384" width="10.5" style="1" customWidth="1"/>
  </cols>
  <sheetData>
    <row r="1" spans="1:7" s="2" customFormat="1" ht="27.75" customHeight="1">
      <c r="A1" s="139" t="s">
        <v>222</v>
      </c>
      <c r="B1" s="139"/>
      <c r="C1" s="139"/>
      <c r="D1" s="139"/>
      <c r="E1" s="139"/>
      <c r="F1" s="139"/>
      <c r="G1" s="139"/>
    </row>
    <row r="2" spans="1:7" s="2" customFormat="1" ht="12.75" customHeight="1">
      <c r="A2" s="79" t="s">
        <v>223</v>
      </c>
      <c r="B2" s="50" t="s">
        <v>200</v>
      </c>
      <c r="C2" s="7"/>
      <c r="D2" s="7"/>
      <c r="E2" s="7"/>
      <c r="F2" s="7"/>
      <c r="G2" s="7"/>
    </row>
    <row r="3" spans="1:7" s="2" customFormat="1" ht="12.75" customHeight="1">
      <c r="A3" s="79" t="s">
        <v>224</v>
      </c>
      <c r="B3" s="7"/>
      <c r="C3" s="7"/>
      <c r="D3" s="7"/>
      <c r="E3" s="7"/>
      <c r="F3" s="7"/>
      <c r="G3" s="7"/>
    </row>
    <row r="4" spans="1:7" s="2" customFormat="1" ht="12.75" customHeight="1">
      <c r="A4" s="20" t="s">
        <v>184</v>
      </c>
      <c r="B4" s="7"/>
      <c r="C4" s="7"/>
      <c r="D4" s="7"/>
      <c r="E4" s="7"/>
      <c r="F4" s="7"/>
      <c r="G4" s="7"/>
    </row>
    <row r="5" spans="1:7" s="2" customFormat="1" ht="13.5" customHeight="1">
      <c r="A5" s="21"/>
      <c r="B5" s="21"/>
      <c r="C5" s="21"/>
      <c r="D5" s="7"/>
      <c r="E5" s="7"/>
      <c r="F5" s="7"/>
      <c r="G5" s="7"/>
    </row>
    <row r="6" spans="1:7" s="2" customFormat="1" ht="6.75" customHeight="1">
      <c r="A6" s="22"/>
      <c r="B6" s="23"/>
      <c r="C6" s="23"/>
      <c r="D6" s="23"/>
      <c r="E6" s="24"/>
      <c r="F6" s="24"/>
      <c r="G6" s="25"/>
    </row>
    <row r="7" spans="1:7" s="2" customFormat="1" ht="12.75" customHeight="1">
      <c r="A7" s="51" t="s">
        <v>201</v>
      </c>
      <c r="B7" s="7"/>
      <c r="C7" s="7"/>
      <c r="D7" s="7"/>
      <c r="E7" s="7"/>
      <c r="F7" s="7"/>
      <c r="G7" s="7"/>
    </row>
    <row r="8" spans="1:7" s="2" customFormat="1" ht="13.5" customHeight="1">
      <c r="A8" s="7" t="s">
        <v>15</v>
      </c>
      <c r="B8" s="7"/>
      <c r="C8" s="7"/>
      <c r="D8" s="7"/>
      <c r="E8" s="140" t="s">
        <v>16</v>
      </c>
      <c r="F8" s="141"/>
      <c r="G8" s="141"/>
    </row>
    <row r="9" spans="1:7" s="2" customFormat="1" ht="13.5" customHeight="1">
      <c r="A9" s="51" t="s">
        <v>202</v>
      </c>
      <c r="B9" s="23"/>
      <c r="C9" s="23"/>
      <c r="D9" s="23"/>
      <c r="E9" s="140" t="s">
        <v>236</v>
      </c>
      <c r="F9" s="142"/>
      <c r="G9" s="142"/>
    </row>
    <row r="10" spans="1:7" s="2" customFormat="1" ht="6" customHeight="1">
      <c r="A10" s="26"/>
      <c r="B10" s="26"/>
      <c r="C10" s="26"/>
      <c r="D10" s="26"/>
      <c r="E10" s="26"/>
      <c r="F10" s="26"/>
      <c r="G10" s="26"/>
    </row>
    <row r="11" spans="1:7" s="2" customFormat="1" ht="24" customHeight="1">
      <c r="A11" s="27" t="s">
        <v>17</v>
      </c>
      <c r="B11" s="27" t="s">
        <v>18</v>
      </c>
      <c r="C11" s="27" t="s">
        <v>19</v>
      </c>
      <c r="D11" s="27" t="s">
        <v>20</v>
      </c>
      <c r="E11" s="27" t="s">
        <v>21</v>
      </c>
      <c r="F11" s="27" t="s">
        <v>22</v>
      </c>
      <c r="G11" s="27" t="s">
        <v>23</v>
      </c>
    </row>
    <row r="12" spans="1:7" s="2" customFormat="1" ht="12.75" customHeight="1" hidden="1">
      <c r="A12" s="27" t="s">
        <v>24</v>
      </c>
      <c r="B12" s="27" t="s">
        <v>25</v>
      </c>
      <c r="C12" s="27" t="s">
        <v>26</v>
      </c>
      <c r="D12" s="27" t="s">
        <v>27</v>
      </c>
      <c r="E12" s="27" t="s">
        <v>28</v>
      </c>
      <c r="F12" s="27" t="s">
        <v>29</v>
      </c>
      <c r="G12" s="27" t="s">
        <v>30</v>
      </c>
    </row>
    <row r="13" spans="1:7" s="2" customFormat="1" ht="4.5" customHeight="1">
      <c r="A13" s="26"/>
      <c r="B13" s="26"/>
      <c r="C13" s="26"/>
      <c r="D13" s="26"/>
      <c r="E13" s="26"/>
      <c r="F13" s="26"/>
      <c r="G13" s="26"/>
    </row>
    <row r="14" spans="1:7" s="2" customFormat="1" ht="13.5" customHeight="1">
      <c r="A14" s="32">
        <v>1</v>
      </c>
      <c r="B14" s="33" t="s">
        <v>185</v>
      </c>
      <c r="C14" s="33" t="s">
        <v>186</v>
      </c>
      <c r="D14" s="33" t="s">
        <v>33</v>
      </c>
      <c r="E14" s="34">
        <v>8</v>
      </c>
      <c r="F14" s="34"/>
      <c r="G14" s="35">
        <f>ROUND(F14*E14,0)</f>
        <v>0</v>
      </c>
    </row>
    <row r="15" spans="1:7" s="2" customFormat="1" ht="28.5" customHeight="1">
      <c r="A15" s="36"/>
      <c r="B15" s="37"/>
      <c r="C15" s="37" t="s">
        <v>34</v>
      </c>
      <c r="D15" s="37"/>
      <c r="E15" s="38"/>
      <c r="F15" s="38"/>
      <c r="G15" s="39">
        <f>SUM(G14)</f>
        <v>0</v>
      </c>
    </row>
    <row r="18" ht="12" customHeight="1">
      <c r="A18" s="81" t="s">
        <v>225</v>
      </c>
    </row>
    <row r="22" ht="12" customHeight="1">
      <c r="F22" s="83" t="s">
        <v>226</v>
      </c>
    </row>
    <row r="23" ht="12" customHeight="1">
      <c r="F23" s="83" t="s">
        <v>227</v>
      </c>
    </row>
  </sheetData>
  <sheetProtection/>
  <mergeCells count="3">
    <mergeCell ref="A1:G1"/>
    <mergeCell ref="E8:G8"/>
    <mergeCell ref="E9:G9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4:G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9" sqref="H9"/>
    </sheetView>
  </sheetViews>
  <sheetFormatPr defaultColWidth="10.5" defaultRowHeight="12" customHeight="1"/>
  <cols>
    <col min="1" max="1" width="7.5" style="40" customWidth="1"/>
    <col min="2" max="2" width="16.33203125" style="41" customWidth="1"/>
    <col min="3" max="3" width="49.16015625" style="41" customWidth="1"/>
    <col min="4" max="4" width="4.66015625" style="41" customWidth="1"/>
    <col min="5" max="6" width="10.83203125" style="42" customWidth="1"/>
    <col min="7" max="7" width="14.5" style="43" customWidth="1"/>
    <col min="8" max="16384" width="10.5" style="1" customWidth="1"/>
  </cols>
  <sheetData>
    <row r="1" spans="1:7" s="2" customFormat="1" ht="27.75" customHeight="1">
      <c r="A1" s="139" t="s">
        <v>222</v>
      </c>
      <c r="B1" s="139"/>
      <c r="C1" s="139"/>
      <c r="D1" s="139"/>
      <c r="E1" s="139"/>
      <c r="F1" s="139"/>
      <c r="G1" s="139"/>
    </row>
    <row r="2" spans="1:7" s="2" customFormat="1" ht="12.75" customHeight="1">
      <c r="A2" s="79" t="s">
        <v>223</v>
      </c>
      <c r="B2" s="50" t="s">
        <v>200</v>
      </c>
      <c r="C2" s="7"/>
      <c r="D2" s="7"/>
      <c r="E2" s="7"/>
      <c r="F2" s="7"/>
      <c r="G2" s="7"/>
    </row>
    <row r="3" spans="1:7" s="2" customFormat="1" ht="12.75" customHeight="1">
      <c r="A3" s="79" t="s">
        <v>224</v>
      </c>
      <c r="B3" s="7"/>
      <c r="C3" s="7"/>
      <c r="D3" s="7"/>
      <c r="E3" s="7"/>
      <c r="F3" s="7"/>
      <c r="G3" s="7"/>
    </row>
    <row r="4" spans="1:7" s="2" customFormat="1" ht="12.75" customHeight="1">
      <c r="A4" s="20" t="s">
        <v>187</v>
      </c>
      <c r="B4" s="7"/>
      <c r="C4" s="7"/>
      <c r="D4" s="7"/>
      <c r="E4" s="7"/>
      <c r="F4" s="7"/>
      <c r="G4" s="7"/>
    </row>
    <row r="5" spans="1:7" s="2" customFormat="1" ht="13.5" customHeight="1">
      <c r="A5" s="21"/>
      <c r="B5" s="21"/>
      <c r="C5" s="21"/>
      <c r="D5" s="7"/>
      <c r="E5" s="7"/>
      <c r="F5" s="7"/>
      <c r="G5" s="7"/>
    </row>
    <row r="6" spans="1:7" s="2" customFormat="1" ht="6.75" customHeight="1">
      <c r="A6" s="22"/>
      <c r="B6" s="23"/>
      <c r="C6" s="23"/>
      <c r="D6" s="23"/>
      <c r="E6" s="24"/>
      <c r="F6" s="24"/>
      <c r="G6" s="25"/>
    </row>
    <row r="7" spans="1:7" s="2" customFormat="1" ht="12.75" customHeight="1">
      <c r="A7" s="51" t="s">
        <v>201</v>
      </c>
      <c r="B7" s="7"/>
      <c r="C7" s="7"/>
      <c r="D7" s="7"/>
      <c r="E7" s="7"/>
      <c r="F7" s="7"/>
      <c r="G7" s="7"/>
    </row>
    <row r="8" spans="1:7" s="2" customFormat="1" ht="13.5" customHeight="1">
      <c r="A8" s="7" t="s">
        <v>15</v>
      </c>
      <c r="B8" s="7"/>
      <c r="C8" s="7"/>
      <c r="D8" s="7"/>
      <c r="E8" s="140" t="s">
        <v>16</v>
      </c>
      <c r="F8" s="141"/>
      <c r="G8" s="141"/>
    </row>
    <row r="9" spans="1:7" s="2" customFormat="1" ht="13.5" customHeight="1">
      <c r="A9" s="51" t="s">
        <v>199</v>
      </c>
      <c r="B9" s="23"/>
      <c r="C9" s="23"/>
      <c r="D9" s="23"/>
      <c r="E9" s="140" t="s">
        <v>236</v>
      </c>
      <c r="F9" s="142"/>
      <c r="G9" s="142"/>
    </row>
    <row r="10" spans="1:7" s="2" customFormat="1" ht="6" customHeight="1">
      <c r="A10" s="26"/>
      <c r="B10" s="26"/>
      <c r="C10" s="26"/>
      <c r="D10" s="26"/>
      <c r="E10" s="26"/>
      <c r="F10" s="26"/>
      <c r="G10" s="26"/>
    </row>
    <row r="11" spans="1:7" s="2" customFormat="1" ht="24" customHeight="1">
      <c r="A11" s="27" t="s">
        <v>17</v>
      </c>
      <c r="B11" s="27" t="s">
        <v>18</v>
      </c>
      <c r="C11" s="27" t="s">
        <v>19</v>
      </c>
      <c r="D11" s="27" t="s">
        <v>20</v>
      </c>
      <c r="E11" s="27" t="s">
        <v>21</v>
      </c>
      <c r="F11" s="27" t="s">
        <v>22</v>
      </c>
      <c r="G11" s="27" t="s">
        <v>23</v>
      </c>
    </row>
    <row r="12" spans="1:7" s="2" customFormat="1" ht="12.75" customHeight="1" hidden="1">
      <c r="A12" s="27" t="s">
        <v>24</v>
      </c>
      <c r="B12" s="27" t="s">
        <v>25</v>
      </c>
      <c r="C12" s="27" t="s">
        <v>26</v>
      </c>
      <c r="D12" s="27" t="s">
        <v>27</v>
      </c>
      <c r="E12" s="27" t="s">
        <v>28</v>
      </c>
      <c r="F12" s="27" t="s">
        <v>29</v>
      </c>
      <c r="G12" s="27" t="s">
        <v>30</v>
      </c>
    </row>
    <row r="13" spans="1:7" s="2" customFormat="1" ht="4.5" customHeight="1">
      <c r="A13" s="26"/>
      <c r="B13" s="26"/>
      <c r="C13" s="26"/>
      <c r="D13" s="26"/>
      <c r="E13" s="26"/>
      <c r="F13" s="26"/>
      <c r="G13" s="26"/>
    </row>
    <row r="14" spans="1:7" s="2" customFormat="1" ht="13.5" customHeight="1">
      <c r="A14" s="32">
        <v>1</v>
      </c>
      <c r="B14" s="33" t="s">
        <v>188</v>
      </c>
      <c r="C14" s="33" t="s">
        <v>189</v>
      </c>
      <c r="D14" s="33" t="s">
        <v>33</v>
      </c>
      <c r="E14" s="34">
        <v>2</v>
      </c>
      <c r="F14" s="34"/>
      <c r="G14" s="135">
        <f>ROUND(F14*E14,0)</f>
        <v>0</v>
      </c>
    </row>
    <row r="15" spans="1:7" s="2" customFormat="1" ht="28.5" customHeight="1">
      <c r="A15" s="36"/>
      <c r="B15" s="37"/>
      <c r="C15" s="37" t="s">
        <v>34</v>
      </c>
      <c r="D15" s="37"/>
      <c r="E15" s="38"/>
      <c r="F15" s="38"/>
      <c r="G15" s="39">
        <f>SUM(G14)</f>
        <v>0</v>
      </c>
    </row>
    <row r="19" ht="12" customHeight="1">
      <c r="A19" s="81" t="s">
        <v>225</v>
      </c>
    </row>
    <row r="23" ht="12" customHeight="1">
      <c r="F23" s="82" t="s">
        <v>226</v>
      </c>
    </row>
    <row r="24" ht="12" customHeight="1">
      <c r="F24" s="83" t="s">
        <v>227</v>
      </c>
    </row>
  </sheetData>
  <sheetProtection/>
  <mergeCells count="3">
    <mergeCell ref="A1:G1"/>
    <mergeCell ref="E8:G8"/>
    <mergeCell ref="E9:G9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4:G1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9" sqref="H9"/>
    </sheetView>
  </sheetViews>
  <sheetFormatPr defaultColWidth="10.5" defaultRowHeight="12" customHeight="1"/>
  <cols>
    <col min="1" max="1" width="7.5" style="40" customWidth="1"/>
    <col min="2" max="2" width="16.33203125" style="41" customWidth="1"/>
    <col min="3" max="3" width="49.16015625" style="41" customWidth="1"/>
    <col min="4" max="4" width="4.66015625" style="41" customWidth="1"/>
    <col min="5" max="6" width="10.83203125" style="42" customWidth="1"/>
    <col min="7" max="7" width="14.5" style="43" customWidth="1"/>
    <col min="8" max="16384" width="10.5" style="1" customWidth="1"/>
  </cols>
  <sheetData>
    <row r="1" spans="1:7" s="2" customFormat="1" ht="27.75" customHeight="1">
      <c r="A1" s="139" t="s">
        <v>222</v>
      </c>
      <c r="B1" s="139"/>
      <c r="C1" s="139"/>
      <c r="D1" s="139"/>
      <c r="E1" s="139"/>
      <c r="F1" s="139"/>
      <c r="G1" s="139"/>
    </row>
    <row r="2" spans="1:7" s="2" customFormat="1" ht="12.75" customHeight="1">
      <c r="A2" s="79" t="s">
        <v>223</v>
      </c>
      <c r="B2" s="50" t="s">
        <v>200</v>
      </c>
      <c r="C2" s="7"/>
      <c r="D2" s="7"/>
      <c r="E2" s="7"/>
      <c r="F2" s="7"/>
      <c r="G2" s="7"/>
    </row>
    <row r="3" spans="1:7" s="2" customFormat="1" ht="12.75" customHeight="1">
      <c r="A3" s="79" t="s">
        <v>224</v>
      </c>
      <c r="B3" s="7"/>
      <c r="C3" s="7"/>
      <c r="D3" s="7"/>
      <c r="E3" s="7"/>
      <c r="F3" s="7"/>
      <c r="G3" s="7"/>
    </row>
    <row r="4" spans="1:7" s="2" customFormat="1" ht="12.75" customHeight="1">
      <c r="A4" s="20" t="s">
        <v>228</v>
      </c>
      <c r="B4" s="7"/>
      <c r="C4" s="7"/>
      <c r="D4" s="7"/>
      <c r="E4" s="7"/>
      <c r="F4" s="7"/>
      <c r="G4" s="7"/>
    </row>
    <row r="5" spans="1:7" s="2" customFormat="1" ht="13.5" customHeight="1">
      <c r="A5" s="21"/>
      <c r="B5" s="21"/>
      <c r="C5" s="21"/>
      <c r="D5" s="7"/>
      <c r="E5" s="7"/>
      <c r="F5" s="7"/>
      <c r="G5" s="7"/>
    </row>
    <row r="6" spans="1:7" s="2" customFormat="1" ht="6.75" customHeight="1">
      <c r="A6" s="22"/>
      <c r="B6" s="23"/>
      <c r="C6" s="23"/>
      <c r="D6" s="23"/>
      <c r="E6" s="24"/>
      <c r="F6" s="24"/>
      <c r="G6" s="25"/>
    </row>
    <row r="7" spans="1:7" s="2" customFormat="1" ht="12.75" customHeight="1">
      <c r="A7" s="51" t="s">
        <v>201</v>
      </c>
      <c r="B7" s="7"/>
      <c r="C7" s="7"/>
      <c r="D7" s="7"/>
      <c r="E7" s="7"/>
      <c r="F7" s="7"/>
      <c r="G7" s="7"/>
    </row>
    <row r="8" spans="1:7" s="2" customFormat="1" ht="13.5" customHeight="1">
      <c r="A8" s="7" t="s">
        <v>15</v>
      </c>
      <c r="B8" s="7"/>
      <c r="C8" s="7"/>
      <c r="D8" s="7"/>
      <c r="E8" s="140" t="s">
        <v>16</v>
      </c>
      <c r="F8" s="141"/>
      <c r="G8" s="141"/>
    </row>
    <row r="9" spans="1:7" s="2" customFormat="1" ht="13.5" customHeight="1">
      <c r="A9" s="51" t="s">
        <v>199</v>
      </c>
      <c r="B9" s="23"/>
      <c r="C9" s="23"/>
      <c r="D9" s="23"/>
      <c r="E9" s="140" t="s">
        <v>237</v>
      </c>
      <c r="F9" s="142"/>
      <c r="G9" s="142"/>
    </row>
    <row r="10" spans="1:7" s="2" customFormat="1" ht="6" customHeight="1">
      <c r="A10" s="26"/>
      <c r="B10" s="26"/>
      <c r="C10" s="26"/>
      <c r="D10" s="26"/>
      <c r="E10" s="26"/>
      <c r="F10" s="26"/>
      <c r="G10" s="26"/>
    </row>
    <row r="11" spans="1:7" s="2" customFormat="1" ht="24" customHeight="1">
      <c r="A11" s="27" t="s">
        <v>17</v>
      </c>
      <c r="B11" s="27" t="s">
        <v>18</v>
      </c>
      <c r="C11" s="27" t="s">
        <v>19</v>
      </c>
      <c r="D11" s="27" t="s">
        <v>20</v>
      </c>
      <c r="E11" s="27" t="s">
        <v>21</v>
      </c>
      <c r="F11" s="27" t="s">
        <v>22</v>
      </c>
      <c r="G11" s="27" t="s">
        <v>23</v>
      </c>
    </row>
    <row r="12" spans="1:7" s="2" customFormat="1" ht="12.75" customHeight="1" hidden="1">
      <c r="A12" s="27" t="s">
        <v>24</v>
      </c>
      <c r="B12" s="27" t="s">
        <v>25</v>
      </c>
      <c r="C12" s="27" t="s">
        <v>26</v>
      </c>
      <c r="D12" s="27" t="s">
        <v>27</v>
      </c>
      <c r="E12" s="27" t="s">
        <v>28</v>
      </c>
      <c r="F12" s="27" t="s">
        <v>29</v>
      </c>
      <c r="G12" s="27" t="s">
        <v>30</v>
      </c>
    </row>
    <row r="13" spans="1:7" s="2" customFormat="1" ht="4.5" customHeight="1">
      <c r="A13" s="26"/>
      <c r="B13" s="26"/>
      <c r="C13" s="26"/>
      <c r="D13" s="26"/>
      <c r="E13" s="26"/>
      <c r="F13" s="26"/>
      <c r="G13" s="26"/>
    </row>
    <row r="14" spans="1:7" s="2" customFormat="1" ht="30.75" customHeight="1">
      <c r="A14" s="28"/>
      <c r="B14" s="29" t="s">
        <v>9</v>
      </c>
      <c r="C14" s="29" t="s">
        <v>165</v>
      </c>
      <c r="D14" s="29"/>
      <c r="E14" s="30"/>
      <c r="F14" s="30"/>
      <c r="G14" s="31">
        <f>SUM(G15)</f>
        <v>0</v>
      </c>
    </row>
    <row r="15" spans="1:7" s="2" customFormat="1" ht="13.5" customHeight="1">
      <c r="A15" s="44">
        <v>1</v>
      </c>
      <c r="B15" s="45" t="s">
        <v>190</v>
      </c>
      <c r="C15" s="86" t="s">
        <v>230</v>
      </c>
      <c r="D15" s="86" t="s">
        <v>231</v>
      </c>
      <c r="E15" s="85"/>
      <c r="F15" s="46"/>
      <c r="G15" s="136">
        <f>ROUND(F15*E15,0)</f>
        <v>0</v>
      </c>
    </row>
    <row r="16" spans="1:7" s="2" customFormat="1" ht="28.5" customHeight="1">
      <c r="A16" s="36"/>
      <c r="B16" s="37"/>
      <c r="C16" s="37" t="s">
        <v>34</v>
      </c>
      <c r="D16" s="37"/>
      <c r="E16" s="38"/>
      <c r="F16" s="38"/>
      <c r="G16" s="39">
        <f>G14</f>
        <v>0</v>
      </c>
    </row>
    <row r="19" ht="12" customHeight="1">
      <c r="A19" s="81" t="s">
        <v>225</v>
      </c>
    </row>
    <row r="23" ht="12" customHeight="1">
      <c r="F23" s="83" t="s">
        <v>226</v>
      </c>
    </row>
    <row r="24" ht="12" customHeight="1">
      <c r="F24" s="83" t="s">
        <v>227</v>
      </c>
    </row>
  </sheetData>
  <sheetProtection/>
  <mergeCells count="3">
    <mergeCell ref="A1:G1"/>
    <mergeCell ref="E8:G8"/>
    <mergeCell ref="E9:G9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4:G15 G1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4">
      <selection activeCell="H9" sqref="H9"/>
    </sheetView>
  </sheetViews>
  <sheetFormatPr defaultColWidth="10.5" defaultRowHeight="12" customHeight="1"/>
  <cols>
    <col min="1" max="1" width="7.5" style="40" customWidth="1"/>
    <col min="2" max="2" width="13.83203125" style="41" customWidth="1"/>
    <col min="3" max="3" width="42.33203125" style="41" customWidth="1"/>
    <col min="4" max="4" width="4.66015625" style="41" customWidth="1"/>
    <col min="5" max="5" width="10.83203125" style="42" customWidth="1"/>
    <col min="6" max="6" width="10.83203125" style="43" customWidth="1"/>
    <col min="7" max="7" width="14.5" style="43" customWidth="1"/>
    <col min="8" max="16384" width="10.5" style="1" customWidth="1"/>
  </cols>
  <sheetData>
    <row r="1" spans="1:7" s="2" customFormat="1" ht="27.75" customHeight="1">
      <c r="A1" s="144" t="s">
        <v>222</v>
      </c>
      <c r="B1" s="144"/>
      <c r="C1" s="144"/>
      <c r="D1" s="144"/>
      <c r="E1" s="144"/>
      <c r="F1" s="144"/>
      <c r="G1" s="144"/>
    </row>
    <row r="2" spans="1:7" s="2" customFormat="1" ht="12.75" customHeight="1">
      <c r="A2" s="79" t="s">
        <v>223</v>
      </c>
      <c r="B2" s="50" t="s">
        <v>200</v>
      </c>
      <c r="C2" s="51"/>
      <c r="D2" s="51"/>
      <c r="E2" s="51"/>
      <c r="F2" s="51"/>
      <c r="G2" s="51"/>
    </row>
    <row r="3" spans="1:7" s="2" customFormat="1" ht="12.75" customHeight="1">
      <c r="A3" s="79" t="s">
        <v>224</v>
      </c>
      <c r="B3" s="51"/>
      <c r="C3" s="51"/>
      <c r="D3" s="51"/>
      <c r="E3" s="51"/>
      <c r="F3" s="51"/>
      <c r="G3" s="51"/>
    </row>
    <row r="4" spans="1:7" s="2" customFormat="1" ht="12.75" customHeight="1">
      <c r="A4" s="50" t="s">
        <v>203</v>
      </c>
      <c r="B4" s="51"/>
      <c r="C4" s="51"/>
      <c r="D4" s="51"/>
      <c r="E4" s="51"/>
      <c r="F4" s="51"/>
      <c r="G4" s="51"/>
    </row>
    <row r="5" spans="1:7" s="2" customFormat="1" ht="13.5" customHeight="1">
      <c r="A5" s="52"/>
      <c r="B5" s="52"/>
      <c r="C5" s="52"/>
      <c r="D5" s="51"/>
      <c r="E5" s="51"/>
      <c r="F5" s="51"/>
      <c r="G5" s="51"/>
    </row>
    <row r="6" spans="1:7" s="2" customFormat="1" ht="6.75" customHeight="1">
      <c r="A6" s="53"/>
      <c r="B6" s="54"/>
      <c r="C6" s="54"/>
      <c r="D6" s="54"/>
      <c r="E6" s="55"/>
      <c r="F6" s="56"/>
      <c r="G6" s="56"/>
    </row>
    <row r="7" spans="1:7" s="2" customFormat="1" ht="12.75" customHeight="1">
      <c r="A7" s="51" t="s">
        <v>193</v>
      </c>
      <c r="B7" s="51"/>
      <c r="C7" s="51"/>
      <c r="D7" s="51"/>
      <c r="E7" s="51"/>
      <c r="F7" s="51"/>
      <c r="G7" s="51"/>
    </row>
    <row r="8" spans="1:7" s="2" customFormat="1" ht="13.5" customHeight="1">
      <c r="A8" s="51" t="s">
        <v>194</v>
      </c>
      <c r="B8" s="51"/>
      <c r="C8" s="51"/>
      <c r="D8" s="51"/>
      <c r="E8" s="145" t="s">
        <v>195</v>
      </c>
      <c r="F8" s="146"/>
      <c r="G8" s="146"/>
    </row>
    <row r="9" spans="1:7" s="2" customFormat="1" ht="13.5" customHeight="1">
      <c r="A9" s="51" t="s">
        <v>199</v>
      </c>
      <c r="B9" s="54"/>
      <c r="C9" s="54"/>
      <c r="D9" s="54"/>
      <c r="E9" s="145" t="s">
        <v>236</v>
      </c>
      <c r="F9" s="147"/>
      <c r="G9" s="147"/>
    </row>
    <row r="10" spans="1:7" s="2" customFormat="1" ht="6" customHeight="1">
      <c r="A10" s="57"/>
      <c r="B10" s="57"/>
      <c r="C10" s="57"/>
      <c r="D10" s="57"/>
      <c r="E10" s="57"/>
      <c r="F10" s="57"/>
      <c r="G10" s="57"/>
    </row>
    <row r="11" spans="1:7" s="2" customFormat="1" ht="24" customHeight="1">
      <c r="A11" s="27" t="s">
        <v>17</v>
      </c>
      <c r="B11" s="27" t="s">
        <v>18</v>
      </c>
      <c r="C11" s="27" t="s">
        <v>19</v>
      </c>
      <c r="D11" s="27" t="s">
        <v>20</v>
      </c>
      <c r="E11" s="27" t="s">
        <v>21</v>
      </c>
      <c r="F11" s="27" t="s">
        <v>22</v>
      </c>
      <c r="G11" s="27" t="s">
        <v>23</v>
      </c>
    </row>
    <row r="12" spans="1:7" s="2" customFormat="1" ht="12.75" customHeight="1" hidden="1">
      <c r="A12" s="27" t="s">
        <v>24</v>
      </c>
      <c r="B12" s="27" t="s">
        <v>25</v>
      </c>
      <c r="C12" s="27" t="s">
        <v>26</v>
      </c>
      <c r="D12" s="27" t="s">
        <v>27</v>
      </c>
      <c r="E12" s="27" t="s">
        <v>28</v>
      </c>
      <c r="F12" s="27" t="s">
        <v>29</v>
      </c>
      <c r="G12" s="27" t="s">
        <v>30</v>
      </c>
    </row>
    <row r="13" spans="1:7" s="2" customFormat="1" ht="4.5" customHeight="1">
      <c r="A13" s="57"/>
      <c r="B13" s="57"/>
      <c r="C13" s="57"/>
      <c r="D13" s="57"/>
      <c r="E13" s="57"/>
      <c r="F13" s="57"/>
      <c r="G13" s="57"/>
    </row>
    <row r="14" spans="1:7" s="2" customFormat="1" ht="30.75" customHeight="1">
      <c r="A14" s="58"/>
      <c r="B14" s="59" t="s">
        <v>196</v>
      </c>
      <c r="C14" s="59" t="s">
        <v>197</v>
      </c>
      <c r="D14" s="59"/>
      <c r="E14" s="60"/>
      <c r="F14" s="61"/>
      <c r="G14" s="61">
        <f>SUM(G15:G25)</f>
        <v>0</v>
      </c>
    </row>
    <row r="15" spans="1:7" s="2" customFormat="1" ht="10.5">
      <c r="A15" s="62">
        <v>1</v>
      </c>
      <c r="B15" s="63"/>
      <c r="C15" s="63" t="s">
        <v>211</v>
      </c>
      <c r="D15" s="63" t="s">
        <v>33</v>
      </c>
      <c r="E15" s="64">
        <v>1</v>
      </c>
      <c r="F15" s="65"/>
      <c r="G15" s="137">
        <f>ROUND(F15*E15,0)</f>
        <v>0</v>
      </c>
    </row>
    <row r="16" spans="1:7" s="2" customFormat="1" ht="13.5" customHeight="1">
      <c r="A16" s="62">
        <v>2</v>
      </c>
      <c r="B16" s="63"/>
      <c r="C16" s="63" t="s">
        <v>212</v>
      </c>
      <c r="D16" s="63" t="s">
        <v>220</v>
      </c>
      <c r="E16" s="64">
        <v>1</v>
      </c>
      <c r="F16" s="65"/>
      <c r="G16" s="137">
        <f aca="true" t="shared" si="0" ref="G16:G25">ROUND(F16*E16,0)</f>
        <v>0</v>
      </c>
    </row>
    <row r="17" spans="1:7" s="2" customFormat="1" ht="10.5">
      <c r="A17" s="62">
        <v>3</v>
      </c>
      <c r="B17" s="63"/>
      <c r="C17" s="63" t="s">
        <v>213</v>
      </c>
      <c r="D17" s="63" t="s">
        <v>220</v>
      </c>
      <c r="E17" s="64">
        <v>1</v>
      </c>
      <c r="F17" s="65"/>
      <c r="G17" s="137">
        <f t="shared" si="0"/>
        <v>0</v>
      </c>
    </row>
    <row r="18" spans="1:7" s="2" customFormat="1" ht="10.5">
      <c r="A18" s="62">
        <v>4</v>
      </c>
      <c r="B18" s="63"/>
      <c r="C18" s="63" t="s">
        <v>214</v>
      </c>
      <c r="D18" s="63" t="s">
        <v>33</v>
      </c>
      <c r="E18" s="64">
        <v>3</v>
      </c>
      <c r="F18" s="65"/>
      <c r="G18" s="137">
        <f t="shared" si="0"/>
        <v>0</v>
      </c>
    </row>
    <row r="19" spans="1:7" s="2" customFormat="1" ht="10.5">
      <c r="A19" s="62">
        <v>5</v>
      </c>
      <c r="B19" s="63"/>
      <c r="C19" s="63" t="s">
        <v>215</v>
      </c>
      <c r="D19" s="63" t="s">
        <v>220</v>
      </c>
      <c r="E19" s="64">
        <v>1</v>
      </c>
      <c r="F19" s="65"/>
      <c r="G19" s="137">
        <f t="shared" si="0"/>
        <v>0</v>
      </c>
    </row>
    <row r="20" spans="1:7" s="2" customFormat="1" ht="10.5">
      <c r="A20" s="62">
        <v>6</v>
      </c>
      <c r="B20" s="63"/>
      <c r="C20" s="63" t="s">
        <v>221</v>
      </c>
      <c r="D20" s="63" t="s">
        <v>33</v>
      </c>
      <c r="E20" s="64">
        <v>1</v>
      </c>
      <c r="F20" s="65"/>
      <c r="G20" s="137">
        <f t="shared" si="0"/>
        <v>0</v>
      </c>
    </row>
    <row r="21" spans="1:7" s="2" customFormat="1" ht="22.5" customHeight="1">
      <c r="A21" s="62">
        <v>7</v>
      </c>
      <c r="B21" s="63"/>
      <c r="C21" s="63" t="s">
        <v>216</v>
      </c>
      <c r="D21" s="63" t="s">
        <v>33</v>
      </c>
      <c r="E21" s="64">
        <v>1</v>
      </c>
      <c r="F21" s="65"/>
      <c r="G21" s="137">
        <f t="shared" si="0"/>
        <v>0</v>
      </c>
    </row>
    <row r="22" spans="1:7" s="2" customFormat="1" ht="22.5" customHeight="1">
      <c r="A22" s="62">
        <v>8</v>
      </c>
      <c r="B22" s="63"/>
      <c r="C22" s="63" t="s">
        <v>217</v>
      </c>
      <c r="D22" s="63" t="s">
        <v>33</v>
      </c>
      <c r="E22" s="64">
        <v>6</v>
      </c>
      <c r="F22" s="65"/>
      <c r="G22" s="137">
        <f t="shared" si="0"/>
        <v>0</v>
      </c>
    </row>
    <row r="23" spans="1:7" s="2" customFormat="1" ht="19.5">
      <c r="A23" s="62">
        <v>9</v>
      </c>
      <c r="B23" s="63"/>
      <c r="C23" s="63" t="s">
        <v>218</v>
      </c>
      <c r="D23" s="63" t="s">
        <v>33</v>
      </c>
      <c r="E23" s="64">
        <v>1</v>
      </c>
      <c r="F23" s="65"/>
      <c r="G23" s="137">
        <f t="shared" si="0"/>
        <v>0</v>
      </c>
    </row>
    <row r="24" spans="1:7" s="2" customFormat="1" ht="13.5" customHeight="1">
      <c r="A24" s="62">
        <v>10</v>
      </c>
      <c r="B24" s="63"/>
      <c r="C24" s="63" t="s">
        <v>219</v>
      </c>
      <c r="D24" s="63" t="s">
        <v>33</v>
      </c>
      <c r="E24" s="64">
        <v>1</v>
      </c>
      <c r="F24" s="65"/>
      <c r="G24" s="137">
        <f t="shared" si="0"/>
        <v>0</v>
      </c>
    </row>
    <row r="25" spans="1:7" s="2" customFormat="1" ht="13.5" customHeight="1">
      <c r="A25" s="62">
        <v>11</v>
      </c>
      <c r="B25" s="63"/>
      <c r="C25" s="63" t="s">
        <v>198</v>
      </c>
      <c r="D25" s="63" t="s">
        <v>168</v>
      </c>
      <c r="E25" s="87"/>
      <c r="F25" s="65"/>
      <c r="G25" s="137">
        <f t="shared" si="0"/>
        <v>0</v>
      </c>
    </row>
    <row r="26" spans="1:7" s="2" customFormat="1" ht="28.5" customHeight="1">
      <c r="A26" s="66"/>
      <c r="B26" s="67"/>
      <c r="C26" s="67" t="s">
        <v>34</v>
      </c>
      <c r="D26" s="67"/>
      <c r="E26" s="68"/>
      <c r="F26" s="69"/>
      <c r="G26" s="69">
        <f>G14</f>
        <v>0</v>
      </c>
    </row>
    <row r="30" ht="12" customHeight="1">
      <c r="A30" s="81" t="s">
        <v>225</v>
      </c>
    </row>
    <row r="34" ht="12" customHeight="1">
      <c r="F34" s="84" t="s">
        <v>226</v>
      </c>
    </row>
    <row r="35" ht="12" customHeight="1">
      <c r="F35" s="84" t="s">
        <v>227</v>
      </c>
    </row>
  </sheetData>
  <sheetProtection/>
  <mergeCells count="3">
    <mergeCell ref="A1:G1"/>
    <mergeCell ref="E8:G8"/>
    <mergeCell ref="E9:G9"/>
  </mergeCells>
  <printOptions/>
  <pageMargins left="0.7" right="0.7" top="0.75" bottom="0.75" header="0.3" footer="0.3"/>
  <pageSetup horizontalDpi="600" verticalDpi="600" orientation="portrait" paperSize="9" r:id="rId1"/>
  <ignoredErrors>
    <ignoredError sqref="G14 G26 G15:G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2022-03-08T10:21:07Z</dcterms:created>
  <dcterms:modified xsi:type="dcterms:W3CDTF">2022-03-08T10:21:39Z</dcterms:modified>
  <cp:category/>
  <cp:version/>
  <cp:contentType/>
  <cp:contentStatus/>
</cp:coreProperties>
</file>