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activeTab="2"/>
  </bookViews>
  <sheets>
    <sheet name="následná péče" sheetId="5" r:id="rId1"/>
    <sheet name="taxony-práce" sheetId="2" r:id="rId2"/>
    <sheet name="Materiál_celkem" sheetId="4" r:id="rId3"/>
  </sheets>
  <definedNames>
    <definedName name="_xlnm._FilterDatabase" localSheetId="1" hidden="1">'taxony-práce'!$A$2:$H$5</definedName>
    <definedName name="_xlnm.Print_Area" localSheetId="2">Materiál_celkem!$A$1:$F$32</definedName>
    <definedName name="_xlnm.Print_Area" localSheetId="0">'následná péče'!$A$1:$G$22</definedName>
    <definedName name="_xlnm.Print_Area" localSheetId="1">'taxony-práce'!$A$2:$H$56</definedName>
    <definedName name="PocetMJ">#REF!</definedName>
    <definedName name="Projektant">#REF!</definedName>
    <definedName name="SazbaDPH1">#REF!</definedName>
    <definedName name="SazbaDPH2">#REF!</definedName>
  </definedNames>
  <calcPr calcId="145621"/>
</workbook>
</file>

<file path=xl/calcChain.xml><?xml version="1.0" encoding="utf-8"?>
<calcChain xmlns="http://schemas.openxmlformats.org/spreadsheetml/2006/main">
  <c r="F10" i="4" l="1"/>
  <c r="H18" i="2"/>
  <c r="H17" i="2"/>
  <c r="H16" i="2"/>
  <c r="H15" i="2"/>
  <c r="H14" i="2"/>
  <c r="H13" i="2"/>
  <c r="H12" i="2"/>
  <c r="H11" i="2"/>
  <c r="H10" i="2"/>
  <c r="H9" i="2"/>
  <c r="F13" i="4" l="1"/>
  <c r="G38" i="2" l="1"/>
  <c r="H8" i="2" l="1"/>
  <c r="H19" i="2" s="1"/>
  <c r="F15" i="4" l="1"/>
  <c r="E37" i="2" l="1"/>
  <c r="G37" i="2" s="1"/>
  <c r="E36" i="2"/>
  <c r="G36" i="2" s="1"/>
  <c r="E35" i="2"/>
  <c r="G35" i="2" s="1"/>
  <c r="E11" i="5"/>
  <c r="G11" i="5" s="1"/>
  <c r="G10" i="5"/>
  <c r="G9" i="5"/>
  <c r="F11" i="4"/>
  <c r="F12" i="4"/>
  <c r="G25" i="2" l="1"/>
  <c r="G26" i="2" s="1"/>
  <c r="G12" i="5"/>
  <c r="F19" i="4"/>
  <c r="E31" i="2"/>
  <c r="G31" i="2" s="1"/>
  <c r="G30" i="2"/>
  <c r="F8" i="4"/>
  <c r="G39" i="2" l="1"/>
  <c r="F9" i="4"/>
  <c r="F14" i="4"/>
  <c r="E20" i="5"/>
  <c r="G20" i="5" s="1"/>
  <c r="G18" i="5"/>
  <c r="G19" i="5"/>
  <c r="E33" i="2"/>
  <c r="G52" i="2" s="1"/>
  <c r="G32" i="2"/>
  <c r="G46" i="2" l="1"/>
  <c r="E47" i="2"/>
  <c r="E51" i="2"/>
  <c r="G51" i="2" s="1"/>
  <c r="E50" i="2"/>
  <c r="G50" i="2" s="1"/>
  <c r="E49" i="2"/>
  <c r="G49" i="2" s="1"/>
  <c r="G44" i="2"/>
  <c r="E45" i="2"/>
  <c r="G45" i="2" s="1"/>
  <c r="G53" i="2"/>
  <c r="F16" i="4"/>
  <c r="F21" i="4" s="1"/>
  <c r="G21" i="5"/>
  <c r="G22" i="5" s="1"/>
  <c r="E34" i="2"/>
  <c r="G34" i="2" s="1"/>
  <c r="G33" i="2"/>
  <c r="E48" i="2" l="1"/>
  <c r="G48" i="2" s="1"/>
  <c r="G47" i="2"/>
  <c r="G40" i="2"/>
  <c r="G54" i="2" l="1"/>
  <c r="F23" i="4"/>
  <c r="G58" i="2" l="1"/>
  <c r="F20" i="4" s="1"/>
  <c r="F24" i="4" s="1"/>
  <c r="F25" i="4" s="1"/>
  <c r="F26" i="4" s="1"/>
</calcChain>
</file>

<file path=xl/sharedStrings.xml><?xml version="1.0" encoding="utf-8"?>
<sst xmlns="http://schemas.openxmlformats.org/spreadsheetml/2006/main" count="235" uniqueCount="127">
  <si>
    <t>jednotka</t>
  </si>
  <si>
    <t>počet jedn.</t>
  </si>
  <si>
    <t>ks</t>
  </si>
  <si>
    <t>cena/jedn.</t>
  </si>
  <si>
    <t>Práce</t>
  </si>
  <si>
    <t xml:space="preserve">Pomocný materiál </t>
  </si>
  <si>
    <t>CELKEM :</t>
  </si>
  <si>
    <t>CELKEM bez DPH :</t>
  </si>
  <si>
    <t>SEZNAM POUŽITÝCH DRUHŮ :</t>
  </si>
  <si>
    <t>P.č.</t>
  </si>
  <si>
    <t>taxon</t>
  </si>
  <si>
    <t>česky</t>
  </si>
  <si>
    <t>efekt</t>
  </si>
  <si>
    <t>poč. ks</t>
  </si>
  <si>
    <t>cena/ks*</t>
  </si>
  <si>
    <t>celkem*</t>
  </si>
  <si>
    <t>-</t>
  </si>
  <si>
    <t>číslo</t>
  </si>
  <si>
    <t>č. práce</t>
  </si>
  <si>
    <t>celkem</t>
  </si>
  <si>
    <t>název</t>
  </si>
  <si>
    <t>poř.č.</t>
  </si>
  <si>
    <t>práce</t>
  </si>
  <si>
    <t>998 23-1311</t>
  </si>
  <si>
    <t>t</t>
  </si>
  <si>
    <t xml:space="preserve">Rostlinný materiál </t>
  </si>
  <si>
    <t>PRÁCE  :</t>
  </si>
  <si>
    <t>POMOCNÝ MATERIÁL  :</t>
  </si>
  <si>
    <t>CELKOVÉ NÁKLADY :</t>
  </si>
  <si>
    <t>CELKEM POMOCNÝ MATERIÁL :</t>
  </si>
  <si>
    <t>velk. kat.</t>
  </si>
  <si>
    <t>VYTYČENÍ OSAZOVACÍHO PLÁNU :</t>
  </si>
  <si>
    <t>DPH 21%</t>
  </si>
  <si>
    <t xml:space="preserve"> </t>
  </si>
  <si>
    <t>STROMY :</t>
  </si>
  <si>
    <t>CELKEM PRÁCE  :</t>
  </si>
  <si>
    <r>
      <t xml:space="preserve">katalog popisů a směrných cen stavebních prací </t>
    </r>
    <r>
      <rPr>
        <b/>
        <sz val="9"/>
        <color theme="0" tint="-0.499984740745262"/>
        <rFont val="Tahoma"/>
        <family val="2"/>
        <charset val="238"/>
      </rPr>
      <t>HSV 2014</t>
    </r>
    <r>
      <rPr>
        <sz val="9"/>
        <color theme="0" tint="-0.499984740745262"/>
        <rFont val="Tahoma"/>
        <family val="2"/>
        <charset val="238"/>
      </rPr>
      <t>, ÚRS PRAHA</t>
    </r>
  </si>
  <si>
    <t>vytyčení stromů</t>
  </si>
  <si>
    <t>184 21-5133</t>
  </si>
  <si>
    <t>184 50-1121</t>
  </si>
  <si>
    <t>přesun hmot pro sadovnické úpravy do 5000 m vodorovně (0,15t/ks)</t>
  </si>
  <si>
    <t>úvazky (strom 1m/ks)</t>
  </si>
  <si>
    <t>m</t>
  </si>
  <si>
    <t>m3</t>
  </si>
  <si>
    <t>3</t>
  </si>
  <si>
    <t>CELKEM NÁSLEDNÁ PÉČE :</t>
  </si>
  <si>
    <t>NÁSLEDNÁ PÉČE O STROMY :</t>
  </si>
  <si>
    <t>184 80-1121</t>
  </si>
  <si>
    <t>jedn.</t>
  </si>
  <si>
    <t>kontrola a znovuuvázání dřeviny, příp. doplnění kotvících a ochranných prvků, vč.ceny materiálu</t>
  </si>
  <si>
    <t>NÁSLEDNÁ PÉČE (1. rok) :</t>
  </si>
  <si>
    <t>Následná péče</t>
  </si>
  <si>
    <t>NÁSLEDNÁ PÉČE (2. rok) :</t>
  </si>
  <si>
    <t>NÁSLEDNÁ PÉČE :</t>
  </si>
  <si>
    <t>bílý květ</t>
  </si>
  <si>
    <t xml:space="preserve">VÝSADBA STROMŮ S BALEM, rovina : </t>
  </si>
  <si>
    <t>hloubení jam pro stromy bez výměny půdy přes 0,125 do 0,4 m3</t>
  </si>
  <si>
    <t>183 10-1115</t>
  </si>
  <si>
    <t xml:space="preserve">výsadba dřevin s balem do předem vyhloubené jamky se zalitím v rovině </t>
  </si>
  <si>
    <t>Sorbus domestica</t>
  </si>
  <si>
    <t>jeřáb oskeruše</t>
  </si>
  <si>
    <t>výrazný barevný efekt na podzim</t>
  </si>
  <si>
    <t>CELKEM STROMY :</t>
  </si>
  <si>
    <t>ok 12-14 (ZB)</t>
  </si>
  <si>
    <t>výchovný řez (strom s balem)</t>
  </si>
  <si>
    <t>184 21-5412</t>
  </si>
  <si>
    <t>184 91-1421</t>
  </si>
  <si>
    <t>m2</t>
  </si>
  <si>
    <t>bm</t>
  </si>
  <si>
    <t>instalace ochrany - králičí pletivo (100cm)</t>
  </si>
  <si>
    <t>184 10-2114</t>
  </si>
  <si>
    <t>zhotovení obalu rákosová rohož v= 150 cm 1 vrstva rovina (0,3 m2/ 1strom)</t>
  </si>
  <si>
    <t>Zařízení staveniště</t>
  </si>
  <si>
    <t>rákosová rohož v = 150 cm</t>
  </si>
  <si>
    <t>králičí pletivo (25mm oko, výška 1m)/ 1 strom /1,5 m vč. spojovacího materiálu</t>
  </si>
  <si>
    <t>Nádrž č. 1 a 2 - JIŘIČKY</t>
  </si>
  <si>
    <t>Výsadby a údržba stromů - ROZPOČET</t>
  </si>
  <si>
    <t>Alnus glutinosa</t>
  </si>
  <si>
    <t>Quercus robur</t>
  </si>
  <si>
    <t>olše lepkavá</t>
  </si>
  <si>
    <t>dub letní</t>
  </si>
  <si>
    <t>třešeň ptačí</t>
  </si>
  <si>
    <t>Prunus avium v kultivarech Napoleonova, Kordia, Kaštánka</t>
  </si>
  <si>
    <t>jehnědy, šištice</t>
  </si>
  <si>
    <t>žaludy</t>
  </si>
  <si>
    <t>bílý květ, červené plody, výrazný barevný efekt na podzim</t>
  </si>
  <si>
    <t>ok 10-12 (ZB)</t>
  </si>
  <si>
    <t>Carpinus betulus</t>
  </si>
  <si>
    <t>habr obecný</t>
  </si>
  <si>
    <t>lípa srdčitá</t>
  </si>
  <si>
    <t>jírovec maďal</t>
  </si>
  <si>
    <t>Fagus sylvatica</t>
  </si>
  <si>
    <t>buk lesní</t>
  </si>
  <si>
    <t>bukvice</t>
  </si>
  <si>
    <t>bílý květ, kaštany</t>
  </si>
  <si>
    <t>Morus alba</t>
  </si>
  <si>
    <t>moruše bílá</t>
  </si>
  <si>
    <t>bílé plody</t>
  </si>
  <si>
    <t>Malus domestica ´Jadernička Moravská´</t>
  </si>
  <si>
    <t>jabloň domácí</t>
  </si>
  <si>
    <t>bílý květ, žluté plody</t>
  </si>
  <si>
    <t>hrušeň obecná</t>
  </si>
  <si>
    <t>Pyrus communis ´Solanka´</t>
  </si>
  <si>
    <t>Tilia cordata</t>
  </si>
  <si>
    <t>polokmen (PK)</t>
  </si>
  <si>
    <t xml:space="preserve">VÝSADBA STROMŮ PROSTOKOŘENNÝCH, rovina : </t>
  </si>
  <si>
    <t>výsadba dřevin bez balu do předem vyhloubené jamky se zalitím v rovině při výšce kmene do 1,8 m</t>
  </si>
  <si>
    <t>aplikace půdního kondicionéru (1 rostlina - 200 g)</t>
  </si>
  <si>
    <t>kg</t>
  </si>
  <si>
    <t>výchovný řez (strom bez balum)</t>
  </si>
  <si>
    <t>Aesculus hippocastanum</t>
  </si>
  <si>
    <t>plody</t>
  </si>
  <si>
    <t>zhotovení závlahové mísy u solitérních dřevin o prům. mísy 0,8-1m</t>
  </si>
  <si>
    <t>mulčování vysazených rostlin dřevěnou štěpkou tl. 10 cm</t>
  </si>
  <si>
    <t xml:space="preserve">kotvení dřevin 3 kůly do 2,5 m </t>
  </si>
  <si>
    <t>kotvení dřevin 3 kůly do 2,5 m (příčky ve dvou řadách)</t>
  </si>
  <si>
    <t xml:space="preserve">kůly (frézovaný, prům. 6 cm, 2,5m), 3 ks/strom </t>
  </si>
  <si>
    <t>příčky (prům. 8cm, délka 30cm), 3 ks/strom</t>
  </si>
  <si>
    <t>příčky (prům. 8cm, délka 40cm), 3 ks/strom</t>
  </si>
  <si>
    <t>půdní kondicionér (strom/ 200 g)</t>
  </si>
  <si>
    <t>dřevěná štěpka (tl. vrstvy 10cm)</t>
  </si>
  <si>
    <t>zálivka jamky (14 x opakovat, 0,05m3/ks), vč. dovozu a ceny vody, nové výsadby</t>
  </si>
  <si>
    <t>zálivka jamky (20 x opakovat, 0,06m3/ks), vč. dovozu a ceny vody, nové výsadby</t>
  </si>
  <si>
    <t>ošetření vysazených dřevin(vypletí - 3x opakovat, výchovný a zdravotní řez, ods. pošk. částí, odstranění obrostů na kmeni, odvoz do 20 km, vč. skládkovného)</t>
  </si>
  <si>
    <t>2</t>
  </si>
  <si>
    <t>Příloha č. 5</t>
  </si>
  <si>
    <t>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</si>
</sst>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#,##0\ &quot;Kč&quot;"/>
    <numFmt numFmtId="166" formatCode="#,##0.00\ &quot;Kč&quot;"/>
  </numFmts>
  <fonts count="21" x14ac:knownFonts="1">
    <font>
      <sz val="10"/>
      <name val="Arial CE"/>
      <family val="2"/>
      <charset val="238"/>
    </font>
    <font>
      <b/>
      <sz val="12"/>
      <color indexed="50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2"/>
      <name val="Tahoma"/>
      <family val="2"/>
      <charset val="238"/>
    </font>
    <font>
      <sz val="10"/>
      <name val="Arial"/>
      <family val="2"/>
      <charset val="238"/>
    </font>
    <font>
      <sz val="10"/>
      <color indexed="21"/>
      <name val="Tahoma"/>
      <family val="2"/>
      <charset val="238"/>
    </font>
    <font>
      <b/>
      <sz val="16"/>
      <color indexed="55"/>
      <name val="Tahoma"/>
      <family val="2"/>
      <charset val="238"/>
    </font>
    <font>
      <b/>
      <sz val="14"/>
      <name val="Tahoma"/>
      <family val="2"/>
      <charset val="238"/>
    </font>
    <font>
      <sz val="10"/>
      <name val="Arial CE"/>
      <family val="2"/>
      <charset val="238"/>
    </font>
    <font>
      <sz val="16"/>
      <color indexed="55"/>
      <name val="Tahoma"/>
      <family val="2"/>
      <charset val="238"/>
    </font>
    <font>
      <sz val="9"/>
      <color theme="0" tint="-0.499984740745262"/>
      <name val="Tahoma"/>
      <family val="2"/>
      <charset val="238"/>
    </font>
    <font>
      <b/>
      <sz val="9"/>
      <color theme="0" tint="-0.499984740745262"/>
      <name val="Tahoma"/>
      <family val="2"/>
      <charset val="238"/>
    </font>
    <font>
      <sz val="9"/>
      <name val="Tahoma"/>
      <family val="2"/>
      <charset val="238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6600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78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3" fillId="0" borderId="0" xfId="0" applyFont="1" applyFill="1"/>
    <xf numFmtId="0" fontId="7" fillId="0" borderId="0" xfId="0" applyFont="1" applyFill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/>
    <xf numFmtId="0" fontId="4" fillId="0" borderId="18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0" fontId="7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16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0" fontId="4" fillId="0" borderId="13" xfId="0" applyFont="1" applyFill="1" applyBorder="1"/>
    <xf numFmtId="0" fontId="4" fillId="0" borderId="12" xfId="0" applyFont="1" applyFill="1" applyBorder="1" applyAlignment="1">
      <alignment horizontal="center"/>
    </xf>
    <xf numFmtId="0" fontId="4" fillId="0" borderId="12" xfId="0" applyFont="1" applyFill="1" applyBorder="1"/>
    <xf numFmtId="166" fontId="4" fillId="0" borderId="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center"/>
    </xf>
    <xf numFmtId="2" fontId="3" fillId="0" borderId="0" xfId="0" applyNumberFormat="1" applyFont="1" applyFill="1"/>
    <xf numFmtId="0" fontId="15" fillId="0" borderId="0" xfId="0" applyFont="1" applyFill="1"/>
    <xf numFmtId="0" fontId="16" fillId="0" borderId="0" xfId="0" applyFont="1" applyFill="1" applyAlignment="1"/>
    <xf numFmtId="164" fontId="5" fillId="0" borderId="0" xfId="1" applyNumberFormat="1" applyFont="1" applyFill="1" applyAlignment="1">
      <alignment horizontal="center"/>
    </xf>
    <xf numFmtId="0" fontId="0" fillId="0" borderId="0" xfId="0" applyAlignment="1">
      <alignment wrapText="1"/>
    </xf>
    <xf numFmtId="0" fontId="4" fillId="0" borderId="0" xfId="1" applyFont="1" applyFill="1" applyBorder="1"/>
    <xf numFmtId="0" fontId="5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3" fillId="0" borderId="30" xfId="1" applyFont="1" applyFill="1" applyBorder="1" applyAlignment="1">
      <alignment horizontal="center"/>
    </xf>
    <xf numFmtId="0" fontId="5" fillId="0" borderId="30" xfId="1" applyFont="1" applyFill="1" applyBorder="1" applyAlignment="1">
      <alignment horizontal="center"/>
    </xf>
    <xf numFmtId="0" fontId="3" fillId="0" borderId="30" xfId="1" applyFont="1" applyFill="1" applyBorder="1" applyAlignment="1">
      <alignment horizontal="left"/>
    </xf>
    <xf numFmtId="1" fontId="3" fillId="0" borderId="30" xfId="1" applyNumberFormat="1" applyFont="1" applyFill="1" applyBorder="1" applyAlignment="1">
      <alignment horizontal="center"/>
    </xf>
    <xf numFmtId="0" fontId="3" fillId="0" borderId="30" xfId="1" applyFont="1" applyFill="1" applyBorder="1" applyAlignment="1">
      <alignment horizontal="center" wrapText="1"/>
    </xf>
    <xf numFmtId="49" fontId="3" fillId="0" borderId="30" xfId="1" applyNumberFormat="1" applyFont="1" applyFill="1" applyBorder="1" applyAlignment="1">
      <alignment horizontal="center"/>
    </xf>
    <xf numFmtId="49" fontId="3" fillId="0" borderId="22" xfId="1" applyNumberFormat="1" applyFont="1" applyFill="1" applyBorder="1" applyAlignment="1">
      <alignment horizontal="center"/>
    </xf>
    <xf numFmtId="0" fontId="5" fillId="0" borderId="22" xfId="1" applyFont="1" applyFill="1" applyBorder="1" applyAlignment="1">
      <alignment horizontal="center"/>
    </xf>
    <xf numFmtId="0" fontId="3" fillId="0" borderId="22" xfId="1" applyFont="1" applyFill="1" applyBorder="1" applyAlignment="1">
      <alignment horizontal="left" wrapText="1"/>
    </xf>
    <xf numFmtId="0" fontId="3" fillId="0" borderId="22" xfId="1" applyFont="1" applyFill="1" applyBorder="1" applyAlignment="1">
      <alignment horizontal="center"/>
    </xf>
    <xf numFmtId="0" fontId="3" fillId="0" borderId="22" xfId="1" applyFont="1" applyFill="1" applyBorder="1" applyAlignment="1">
      <alignment horizontal="center" wrapText="1"/>
    </xf>
    <xf numFmtId="0" fontId="4" fillId="0" borderId="13" xfId="1" applyFont="1" applyFill="1" applyBorder="1"/>
    <xf numFmtId="0" fontId="5" fillId="0" borderId="12" xfId="1" applyFont="1" applyFill="1" applyBorder="1" applyAlignment="1">
      <alignment horizontal="center"/>
    </xf>
    <xf numFmtId="0" fontId="4" fillId="0" borderId="12" xfId="1" applyFont="1" applyFill="1" applyBorder="1"/>
    <xf numFmtId="0" fontId="4" fillId="0" borderId="12" xfId="1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 wrapText="1"/>
    </xf>
    <xf numFmtId="164" fontId="4" fillId="0" borderId="19" xfId="1" applyNumberFormat="1" applyFont="1" applyFill="1" applyBorder="1" applyAlignment="1">
      <alignment horizontal="center"/>
    </xf>
    <xf numFmtId="0" fontId="17" fillId="0" borderId="33" xfId="0" applyFont="1" applyFill="1" applyBorder="1" applyAlignment="1">
      <alignment horizontal="center"/>
    </xf>
    <xf numFmtId="0" fontId="17" fillId="0" borderId="34" xfId="0" applyFont="1" applyFill="1" applyBorder="1" applyAlignment="1">
      <alignment horizontal="center"/>
    </xf>
    <xf numFmtId="0" fontId="17" fillId="0" borderId="34" xfId="0" applyFont="1" applyFill="1" applyBorder="1" applyAlignment="1">
      <alignment wrapText="1"/>
    </xf>
    <xf numFmtId="0" fontId="17" fillId="0" borderId="34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/>
    </xf>
    <xf numFmtId="1" fontId="3" fillId="0" borderId="22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0" fillId="0" borderId="0" xfId="0" applyBorder="1"/>
    <xf numFmtId="0" fontId="2" fillId="0" borderId="0" xfId="0" applyFont="1" applyFill="1" applyBorder="1"/>
    <xf numFmtId="0" fontId="13" fillId="0" borderId="0" xfId="0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5" xfId="0" applyFont="1" applyFill="1" applyBorder="1" applyAlignment="1">
      <alignment horizontal="center"/>
    </xf>
    <xf numFmtId="0" fontId="3" fillId="0" borderId="16" xfId="0" applyFont="1" applyFill="1" applyBorder="1"/>
    <xf numFmtId="0" fontId="5" fillId="0" borderId="2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0" fontId="3" fillId="0" borderId="24" xfId="0" applyFont="1" applyFill="1" applyBorder="1"/>
    <xf numFmtId="1" fontId="3" fillId="0" borderId="24" xfId="0" applyNumberFormat="1" applyFont="1" applyFill="1" applyBorder="1" applyAlignment="1">
      <alignment horizontal="center"/>
    </xf>
    <xf numFmtId="0" fontId="3" fillId="0" borderId="24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1" fontId="3" fillId="0" borderId="2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4" fillId="0" borderId="0" xfId="0" applyFont="1" applyFill="1" applyBorder="1"/>
    <xf numFmtId="0" fontId="3" fillId="0" borderId="3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0" fillId="0" borderId="0" xfId="0" applyBorder="1" applyAlignment="1">
      <alignment horizontal="center"/>
    </xf>
    <xf numFmtId="0" fontId="12" fillId="0" borderId="0" xfId="0" applyFont="1" applyFill="1" applyAlignment="1">
      <alignment horizontal="left"/>
    </xf>
    <xf numFmtId="2" fontId="15" fillId="0" borderId="24" xfId="1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28" xfId="0" applyFont="1" applyFill="1" applyBorder="1"/>
    <xf numFmtId="0" fontId="3" fillId="0" borderId="27" xfId="0" applyFont="1" applyFill="1" applyBorder="1"/>
    <xf numFmtId="0" fontId="3" fillId="0" borderId="26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49" fontId="3" fillId="0" borderId="26" xfId="0" applyNumberFormat="1" applyFont="1" applyFill="1" applyBorder="1" applyAlignment="1">
      <alignment horizontal="center"/>
    </xf>
    <xf numFmtId="1" fontId="3" fillId="0" borderId="26" xfId="0" applyNumberFormat="1" applyFont="1" applyFill="1" applyBorder="1" applyAlignment="1">
      <alignment horizontal="center"/>
    </xf>
    <xf numFmtId="0" fontId="3" fillId="0" borderId="29" xfId="0" applyFont="1" applyFill="1" applyBorder="1"/>
    <xf numFmtId="49" fontId="3" fillId="0" borderId="3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3" fillId="0" borderId="3" xfId="0" applyFont="1" applyFill="1" applyBorder="1"/>
    <xf numFmtId="164" fontId="3" fillId="0" borderId="6" xfId="0" applyNumberFormat="1" applyFont="1" applyFill="1" applyBorder="1" applyAlignment="1">
      <alignment horizontal="center"/>
    </xf>
    <xf numFmtId="0" fontId="3" fillId="0" borderId="5" xfId="0" applyFont="1" applyFill="1" applyBorder="1"/>
    <xf numFmtId="0" fontId="3" fillId="0" borderId="4" xfId="0" applyFont="1" applyFill="1" applyBorder="1"/>
    <xf numFmtId="0" fontId="3" fillId="0" borderId="7" xfId="0" applyFont="1" applyFill="1" applyBorder="1"/>
    <xf numFmtId="164" fontId="3" fillId="0" borderId="8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3" fillId="0" borderId="12" xfId="0" applyFont="1" applyFill="1" applyBorder="1"/>
    <xf numFmtId="165" fontId="10" fillId="0" borderId="14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36" xfId="0" applyFont="1" applyFill="1" applyBorder="1"/>
    <xf numFmtId="2" fontId="15" fillId="0" borderId="37" xfId="1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left"/>
    </xf>
    <xf numFmtId="164" fontId="2" fillId="2" borderId="12" xfId="0" applyNumberFormat="1" applyFont="1" applyFill="1" applyBorder="1" applyAlignment="1">
      <alignment horizontal="center"/>
    </xf>
    <xf numFmtId="0" fontId="6" fillId="2" borderId="12" xfId="0" applyFont="1" applyFill="1" applyBorder="1"/>
    <xf numFmtId="0" fontId="6" fillId="2" borderId="12" xfId="0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14" xfId="0" applyNumberFormat="1" applyFont="1" applyFill="1" applyBorder="1"/>
    <xf numFmtId="0" fontId="3" fillId="0" borderId="37" xfId="0" applyFont="1" applyFill="1" applyBorder="1" applyAlignment="1">
      <alignment horizontal="center"/>
    </xf>
    <xf numFmtId="0" fontId="5" fillId="2" borderId="12" xfId="1" applyFont="1" applyFill="1" applyBorder="1" applyAlignment="1">
      <alignment horizontal="center"/>
    </xf>
    <xf numFmtId="0" fontId="4" fillId="2" borderId="12" xfId="1" applyFont="1" applyFill="1" applyBorder="1"/>
    <xf numFmtId="0" fontId="4" fillId="2" borderId="12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center" wrapText="1"/>
    </xf>
    <xf numFmtId="0" fontId="2" fillId="2" borderId="12" xfId="0" applyFont="1" applyFill="1" applyBorder="1"/>
    <xf numFmtId="0" fontId="2" fillId="2" borderId="12" xfId="0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0" fontId="10" fillId="3" borderId="13" xfId="0" applyFont="1" applyFill="1" applyBorder="1"/>
    <xf numFmtId="0" fontId="3" fillId="3" borderId="12" xfId="0" applyFont="1" applyFill="1" applyBorder="1"/>
    <xf numFmtId="165" fontId="10" fillId="3" borderId="14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2" fontId="3" fillId="0" borderId="31" xfId="0" applyNumberFormat="1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 applyBorder="1"/>
    <xf numFmtId="0" fontId="0" fillId="0" borderId="39" xfId="0" applyBorder="1" applyAlignment="1">
      <alignment horizontal="center"/>
    </xf>
    <xf numFmtId="0" fontId="7" fillId="0" borderId="39" xfId="0" applyFont="1" applyBorder="1"/>
    <xf numFmtId="0" fontId="0" fillId="0" borderId="39" xfId="0" applyBorder="1"/>
    <xf numFmtId="0" fontId="7" fillId="0" borderId="38" xfId="0" applyFont="1" applyBorder="1"/>
    <xf numFmtId="0" fontId="0" fillId="0" borderId="38" xfId="0" applyBorder="1"/>
    <xf numFmtId="49" fontId="4" fillId="0" borderId="41" xfId="0" applyNumberFormat="1" applyFont="1" applyFill="1" applyBorder="1" applyAlignment="1">
      <alignment horizontal="center"/>
    </xf>
    <xf numFmtId="1" fontId="3" fillId="0" borderId="30" xfId="0" applyNumberFormat="1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3" fillId="0" borderId="23" xfId="0" applyFont="1" applyFill="1" applyBorder="1"/>
    <xf numFmtId="1" fontId="3" fillId="0" borderId="40" xfId="0" applyNumberFormat="1" applyFont="1" applyFill="1" applyBorder="1" applyAlignment="1">
      <alignment horizontal="center"/>
    </xf>
    <xf numFmtId="0" fontId="3" fillId="0" borderId="39" xfId="0" applyFont="1" applyFill="1" applyBorder="1"/>
    <xf numFmtId="1" fontId="3" fillId="0" borderId="39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42" xfId="0" applyFont="1" applyFill="1" applyBorder="1"/>
    <xf numFmtId="49" fontId="3" fillId="0" borderId="39" xfId="0" applyNumberFormat="1" applyFont="1" applyFill="1" applyBorder="1" applyAlignment="1">
      <alignment horizontal="center"/>
    </xf>
    <xf numFmtId="0" fontId="3" fillId="0" borderId="43" xfId="0" applyFont="1" applyFill="1" applyBorder="1"/>
    <xf numFmtId="0" fontId="3" fillId="0" borderId="44" xfId="0" applyFont="1" applyFill="1" applyBorder="1"/>
    <xf numFmtId="164" fontId="3" fillId="0" borderId="45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7" fillId="0" borderId="46" xfId="0" applyFont="1" applyBorder="1"/>
    <xf numFmtId="0" fontId="0" fillId="0" borderId="46" xfId="0" applyBorder="1"/>
    <xf numFmtId="164" fontId="3" fillId="0" borderId="46" xfId="1" applyNumberFormat="1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/>
    </xf>
    <xf numFmtId="0" fontId="7" fillId="0" borderId="39" xfId="0" applyFont="1" applyBorder="1" applyAlignment="1">
      <alignment wrapText="1"/>
    </xf>
    <xf numFmtId="0" fontId="3" fillId="0" borderId="39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/>
    </xf>
    <xf numFmtId="0" fontId="3" fillId="0" borderId="24" xfId="0" applyFont="1" applyFill="1" applyBorder="1" applyAlignment="1">
      <alignment wrapText="1"/>
    </xf>
    <xf numFmtId="0" fontId="2" fillId="2" borderId="47" xfId="0" applyFont="1" applyFill="1" applyBorder="1"/>
    <xf numFmtId="0" fontId="7" fillId="0" borderId="39" xfId="0" applyFont="1" applyFill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left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BreakPreview" zoomScaleSheetLayoutView="100" workbookViewId="0"/>
  </sheetViews>
  <sheetFormatPr defaultRowHeight="12.75" x14ac:dyDescent="0.2"/>
  <cols>
    <col min="1" max="1" width="7" customWidth="1"/>
    <col min="2" max="2" width="12.28515625" customWidth="1"/>
    <col min="3" max="3" width="80.28515625" customWidth="1"/>
    <col min="7" max="7" width="19.7109375" customWidth="1"/>
  </cols>
  <sheetData>
    <row r="1" spans="1:7" ht="15.75" x14ac:dyDescent="0.25">
      <c r="A1" s="176" t="s">
        <v>125</v>
      </c>
      <c r="B1" s="176"/>
    </row>
    <row r="2" spans="1:7" ht="19.5" x14ac:dyDescent="0.25">
      <c r="A2" s="18" t="s">
        <v>75</v>
      </c>
      <c r="B2" s="20"/>
      <c r="C2" s="20"/>
    </row>
    <row r="3" spans="1:7" ht="19.5" x14ac:dyDescent="0.25">
      <c r="A3" s="16" t="s">
        <v>76</v>
      </c>
      <c r="B3" s="20"/>
      <c r="C3" s="20"/>
    </row>
    <row r="4" spans="1:7" ht="19.5" x14ac:dyDescent="0.25">
      <c r="A4" s="16"/>
    </row>
    <row r="5" spans="1:7" ht="15" x14ac:dyDescent="0.2">
      <c r="A5" s="8" t="s">
        <v>53</v>
      </c>
    </row>
    <row r="6" spans="1:7" ht="15.75" x14ac:dyDescent="0.25">
      <c r="A6" s="33" t="s">
        <v>50</v>
      </c>
      <c r="B6" s="34"/>
      <c r="F6" s="35"/>
    </row>
    <row r="7" spans="1:7" x14ac:dyDescent="0.2">
      <c r="A7" s="7" t="s">
        <v>46</v>
      </c>
      <c r="B7" s="40"/>
      <c r="C7" s="40"/>
      <c r="D7" s="40"/>
      <c r="E7" s="40"/>
      <c r="F7" s="41"/>
      <c r="G7" s="40"/>
    </row>
    <row r="8" spans="1:7" ht="13.5" thickBot="1" x14ac:dyDescent="0.25">
      <c r="A8" s="59" t="s">
        <v>21</v>
      </c>
      <c r="B8" s="60" t="s">
        <v>18</v>
      </c>
      <c r="C8" s="61" t="s">
        <v>22</v>
      </c>
      <c r="D8" s="60" t="s">
        <v>48</v>
      </c>
      <c r="E8" s="62" t="s">
        <v>1</v>
      </c>
      <c r="F8" s="63" t="s">
        <v>3</v>
      </c>
      <c r="G8" s="64" t="s">
        <v>19</v>
      </c>
    </row>
    <row r="9" spans="1:7" x14ac:dyDescent="0.2">
      <c r="A9" s="42">
        <v>1</v>
      </c>
      <c r="B9" s="43" t="s">
        <v>16</v>
      </c>
      <c r="C9" s="44" t="s">
        <v>122</v>
      </c>
      <c r="D9" s="42" t="s">
        <v>2</v>
      </c>
      <c r="E9" s="45">
        <v>66</v>
      </c>
      <c r="F9" s="46">
        <v>0</v>
      </c>
      <c r="G9" s="42">
        <f>E9*F9</f>
        <v>0</v>
      </c>
    </row>
    <row r="10" spans="1:7" x14ac:dyDescent="0.2">
      <c r="A10" s="47" t="s">
        <v>124</v>
      </c>
      <c r="B10" s="43" t="s">
        <v>16</v>
      </c>
      <c r="C10" s="44" t="s">
        <v>49</v>
      </c>
      <c r="D10" s="42" t="s">
        <v>2</v>
      </c>
      <c r="E10" s="45">
        <v>66</v>
      </c>
      <c r="F10" s="46">
        <v>0</v>
      </c>
      <c r="G10" s="42">
        <f>E10*F10</f>
        <v>0</v>
      </c>
    </row>
    <row r="11" spans="1:7" ht="30" customHeight="1" thickBot="1" x14ac:dyDescent="0.25">
      <c r="A11" s="48" t="s">
        <v>44</v>
      </c>
      <c r="B11" s="49" t="s">
        <v>47</v>
      </c>
      <c r="C11" s="50" t="s">
        <v>123</v>
      </c>
      <c r="D11" s="51" t="s">
        <v>2</v>
      </c>
      <c r="E11" s="65">
        <f>E9</f>
        <v>66</v>
      </c>
      <c r="F11" s="52">
        <v>0</v>
      </c>
      <c r="G11" s="51">
        <f>E11*F11</f>
        <v>0</v>
      </c>
    </row>
    <row r="12" spans="1:7" ht="13.5" thickBot="1" x14ac:dyDescent="0.25">
      <c r="A12" s="53" t="s">
        <v>6</v>
      </c>
      <c r="B12" s="54"/>
      <c r="C12" s="55"/>
      <c r="D12" s="56"/>
      <c r="E12" s="56"/>
      <c r="F12" s="57"/>
      <c r="G12" s="58">
        <f>SUM(G9:G11)</f>
        <v>0</v>
      </c>
    </row>
    <row r="13" spans="1:7" x14ac:dyDescent="0.2">
      <c r="A13" s="36"/>
      <c r="B13" s="37"/>
      <c r="C13" s="36"/>
      <c r="D13" s="38"/>
      <c r="E13" s="38"/>
      <c r="F13" s="39"/>
      <c r="G13" s="66"/>
    </row>
    <row r="14" spans="1:7" x14ac:dyDescent="0.2">
      <c r="A14" s="36"/>
      <c r="B14" s="37"/>
      <c r="C14" s="36"/>
      <c r="D14" s="38"/>
      <c r="E14" s="38"/>
      <c r="F14" s="39"/>
      <c r="G14" s="66"/>
    </row>
    <row r="15" spans="1:7" s="67" customFormat="1" ht="15.75" x14ac:dyDescent="0.25">
      <c r="A15" s="33" t="s">
        <v>52</v>
      </c>
      <c r="B15" s="34"/>
      <c r="C15"/>
      <c r="D15"/>
      <c r="E15"/>
      <c r="F15" s="35"/>
      <c r="G15"/>
    </row>
    <row r="16" spans="1:7" s="67" customFormat="1" x14ac:dyDescent="0.2">
      <c r="A16" s="7" t="s">
        <v>46</v>
      </c>
      <c r="B16" s="40"/>
      <c r="C16" s="40"/>
      <c r="D16" s="40"/>
      <c r="E16" s="40"/>
      <c r="F16" s="41"/>
      <c r="G16" s="40"/>
    </row>
    <row r="17" spans="1:7" s="67" customFormat="1" ht="13.5" thickBot="1" x14ac:dyDescent="0.25">
      <c r="A17" s="59" t="s">
        <v>21</v>
      </c>
      <c r="B17" s="60" t="s">
        <v>18</v>
      </c>
      <c r="C17" s="61" t="s">
        <v>22</v>
      </c>
      <c r="D17" s="60" t="s">
        <v>48</v>
      </c>
      <c r="E17" s="62" t="s">
        <v>1</v>
      </c>
      <c r="F17" s="63" t="s">
        <v>3</v>
      </c>
      <c r="G17" s="64" t="s">
        <v>19</v>
      </c>
    </row>
    <row r="18" spans="1:7" s="67" customFormat="1" x14ac:dyDescent="0.2">
      <c r="A18" s="42">
        <v>1</v>
      </c>
      <c r="B18" s="43" t="s">
        <v>16</v>
      </c>
      <c r="C18" s="44" t="s">
        <v>121</v>
      </c>
      <c r="D18" s="42" t="s">
        <v>2</v>
      </c>
      <c r="E18" s="45">
        <v>66</v>
      </c>
      <c r="F18" s="46">
        <v>0</v>
      </c>
      <c r="G18" s="42">
        <f>E18*F18</f>
        <v>0</v>
      </c>
    </row>
    <row r="19" spans="1:7" s="67" customFormat="1" x14ac:dyDescent="0.2">
      <c r="A19" s="47" t="s">
        <v>124</v>
      </c>
      <c r="B19" s="43" t="s">
        <v>16</v>
      </c>
      <c r="C19" s="44" t="s">
        <v>49</v>
      </c>
      <c r="D19" s="42" t="s">
        <v>2</v>
      </c>
      <c r="E19" s="45">
        <v>66</v>
      </c>
      <c r="F19" s="46">
        <v>0</v>
      </c>
      <c r="G19" s="42">
        <f>E19*F19</f>
        <v>0</v>
      </c>
    </row>
    <row r="20" spans="1:7" s="67" customFormat="1" ht="28.9" customHeight="1" thickBot="1" x14ac:dyDescent="0.25">
      <c r="A20" s="48" t="s">
        <v>44</v>
      </c>
      <c r="B20" s="49" t="s">
        <v>47</v>
      </c>
      <c r="C20" s="50" t="s">
        <v>123</v>
      </c>
      <c r="D20" s="51" t="s">
        <v>2</v>
      </c>
      <c r="E20" s="65">
        <f>E18</f>
        <v>66</v>
      </c>
      <c r="F20" s="52">
        <v>0</v>
      </c>
      <c r="G20" s="51">
        <f>E20*F20</f>
        <v>0</v>
      </c>
    </row>
    <row r="21" spans="1:7" s="67" customFormat="1" ht="13.5" thickBot="1" x14ac:dyDescent="0.25">
      <c r="A21" s="53" t="s">
        <v>6</v>
      </c>
      <c r="B21" s="54"/>
      <c r="C21" s="55"/>
      <c r="D21" s="56"/>
      <c r="E21" s="56"/>
      <c r="F21" s="57"/>
      <c r="G21" s="58">
        <f>SUM(G18:G20)</f>
        <v>0</v>
      </c>
    </row>
    <row r="22" spans="1:7" ht="15.75" thickBot="1" x14ac:dyDescent="0.25">
      <c r="A22" s="122" t="s">
        <v>45</v>
      </c>
      <c r="B22" s="129"/>
      <c r="C22" s="130"/>
      <c r="D22" s="131"/>
      <c r="E22" s="131"/>
      <c r="F22" s="132"/>
      <c r="G22" s="135">
        <f>G12+G21</f>
        <v>0</v>
      </c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58"/>
  <sheetViews>
    <sheetView zoomScaleNormal="100" zoomScaleSheetLayoutView="100" zoomScalePageLayoutView="70" workbookViewId="0"/>
  </sheetViews>
  <sheetFormatPr defaultColWidth="9.140625" defaultRowHeight="12.75" x14ac:dyDescent="0.2"/>
  <cols>
    <col min="1" max="1" width="5.7109375" style="17" customWidth="1"/>
    <col min="2" max="2" width="28.5703125" style="9" customWidth="1"/>
    <col min="3" max="3" width="63.42578125" style="9" customWidth="1"/>
    <col min="4" max="4" width="28.140625" style="9" customWidth="1"/>
    <col min="5" max="5" width="10.85546875" style="10" customWidth="1"/>
    <col min="6" max="6" width="14" style="9" customWidth="1"/>
    <col min="7" max="7" width="17.7109375" style="9" customWidth="1"/>
    <col min="8" max="8" width="18.28515625" style="9" customWidth="1"/>
    <col min="9" max="9" width="14.5703125" style="9" bestFit="1" customWidth="1"/>
    <col min="10" max="16384" width="9.140625" style="9"/>
  </cols>
  <sheetData>
    <row r="1" spans="1:8" s="23" customFormat="1" ht="15.75" x14ac:dyDescent="0.25">
      <c r="A1" s="177" t="s">
        <v>125</v>
      </c>
      <c r="B1" s="174"/>
      <c r="E1" s="10"/>
    </row>
    <row r="2" spans="1:8" s="4" customFormat="1" ht="19.5" x14ac:dyDescent="0.25">
      <c r="A2" s="18" t="s">
        <v>75</v>
      </c>
      <c r="B2" s="1"/>
      <c r="C2" s="1"/>
      <c r="D2" s="1"/>
      <c r="E2" s="2"/>
      <c r="F2" s="1"/>
      <c r="G2" s="1"/>
      <c r="H2" s="1"/>
    </row>
    <row r="3" spans="1:8" ht="19.5" x14ac:dyDescent="0.25">
      <c r="A3" s="16" t="s">
        <v>76</v>
      </c>
      <c r="B3" s="1"/>
      <c r="C3" s="1"/>
      <c r="D3" s="1"/>
      <c r="E3" s="2"/>
      <c r="F3" s="1"/>
      <c r="G3" s="1"/>
      <c r="H3" s="1"/>
    </row>
    <row r="4" spans="1:8" s="23" customFormat="1" ht="12.75" customHeight="1" x14ac:dyDescent="0.25">
      <c r="A4" s="16"/>
      <c r="B4" s="20"/>
      <c r="C4" s="20"/>
      <c r="D4" s="20"/>
      <c r="E4" s="2"/>
      <c r="F4" s="20"/>
      <c r="G4" s="20"/>
      <c r="H4" s="20"/>
    </row>
    <row r="5" spans="1:8" s="4" customFormat="1" ht="15" x14ac:dyDescent="0.2">
      <c r="A5" s="8" t="s">
        <v>8</v>
      </c>
      <c r="B5" s="20"/>
      <c r="C5" s="20"/>
      <c r="D5" s="20"/>
      <c r="E5" s="2"/>
      <c r="F5" s="20"/>
      <c r="G5" s="20"/>
      <c r="H5" s="20"/>
    </row>
    <row r="6" spans="1:8" s="21" customFormat="1" ht="13.5" thickBot="1" x14ac:dyDescent="0.25">
      <c r="A6" s="7" t="s">
        <v>34</v>
      </c>
      <c r="C6" s="29"/>
      <c r="D6" s="29"/>
      <c r="E6" s="24"/>
      <c r="F6" s="30"/>
      <c r="G6" s="24"/>
      <c r="H6" s="24"/>
    </row>
    <row r="7" spans="1:8" s="21" customFormat="1" ht="13.5" thickBot="1" x14ac:dyDescent="0.25">
      <c r="A7" s="11" t="s">
        <v>9</v>
      </c>
      <c r="B7" s="12" t="s">
        <v>10</v>
      </c>
      <c r="C7" s="13" t="s">
        <v>11</v>
      </c>
      <c r="D7" s="14" t="s">
        <v>12</v>
      </c>
      <c r="E7" s="14" t="s">
        <v>13</v>
      </c>
      <c r="F7" s="148" t="s">
        <v>30</v>
      </c>
      <c r="G7" s="170" t="s">
        <v>14</v>
      </c>
      <c r="H7" s="15" t="s">
        <v>15</v>
      </c>
    </row>
    <row r="8" spans="1:8" s="21" customFormat="1" x14ac:dyDescent="0.2">
      <c r="A8" s="163">
        <v>1</v>
      </c>
      <c r="B8" s="164" t="s">
        <v>77</v>
      </c>
      <c r="C8" s="165" t="s">
        <v>79</v>
      </c>
      <c r="D8" s="119" t="s">
        <v>83</v>
      </c>
      <c r="E8" s="119">
        <v>15</v>
      </c>
      <c r="F8" s="167" t="s">
        <v>86</v>
      </c>
      <c r="G8" s="151">
        <v>0</v>
      </c>
      <c r="H8" s="166">
        <f t="shared" ref="H8:H18" si="0">E8*G8</f>
        <v>0</v>
      </c>
    </row>
    <row r="9" spans="1:8" s="21" customFormat="1" x14ac:dyDescent="0.2">
      <c r="A9" s="143">
        <v>2</v>
      </c>
      <c r="B9" s="144" t="s">
        <v>78</v>
      </c>
      <c r="C9" s="145" t="s">
        <v>80</v>
      </c>
      <c r="D9" s="151" t="s">
        <v>84</v>
      </c>
      <c r="E9" s="151">
        <v>17</v>
      </c>
      <c r="F9" s="151" t="s">
        <v>86</v>
      </c>
      <c r="G9" s="151">
        <v>0</v>
      </c>
      <c r="H9" s="166">
        <f t="shared" si="0"/>
        <v>0</v>
      </c>
    </row>
    <row r="10" spans="1:8" s="21" customFormat="1" x14ac:dyDescent="0.2">
      <c r="A10" s="143">
        <v>3</v>
      </c>
      <c r="B10" s="144" t="s">
        <v>87</v>
      </c>
      <c r="C10" s="145" t="s">
        <v>88</v>
      </c>
      <c r="D10" s="151" t="s">
        <v>61</v>
      </c>
      <c r="E10" s="151">
        <v>7</v>
      </c>
      <c r="F10" s="151" t="s">
        <v>86</v>
      </c>
      <c r="G10" s="151">
        <v>0</v>
      </c>
      <c r="H10" s="166">
        <f t="shared" si="0"/>
        <v>0</v>
      </c>
    </row>
    <row r="11" spans="1:8" s="21" customFormat="1" x14ac:dyDescent="0.2">
      <c r="A11" s="143">
        <v>4</v>
      </c>
      <c r="B11" s="144" t="s">
        <v>103</v>
      </c>
      <c r="C11" s="145" t="s">
        <v>89</v>
      </c>
      <c r="D11" s="151" t="s">
        <v>54</v>
      </c>
      <c r="E11" s="151">
        <v>1</v>
      </c>
      <c r="F11" s="151" t="s">
        <v>63</v>
      </c>
      <c r="G11" s="151">
        <v>0</v>
      </c>
      <c r="H11" s="166">
        <f t="shared" si="0"/>
        <v>0</v>
      </c>
    </row>
    <row r="12" spans="1:8" s="21" customFormat="1" x14ac:dyDescent="0.2">
      <c r="A12" s="143">
        <v>5</v>
      </c>
      <c r="B12" s="144" t="s">
        <v>110</v>
      </c>
      <c r="C12" s="145" t="s">
        <v>90</v>
      </c>
      <c r="D12" s="151" t="s">
        <v>94</v>
      </c>
      <c r="E12" s="151">
        <v>4</v>
      </c>
      <c r="F12" s="151" t="s">
        <v>63</v>
      </c>
      <c r="G12" s="151">
        <v>0</v>
      </c>
      <c r="H12" s="166">
        <f t="shared" si="0"/>
        <v>0</v>
      </c>
    </row>
    <row r="13" spans="1:8" s="21" customFormat="1" x14ac:dyDescent="0.2">
      <c r="A13" s="143">
        <v>6</v>
      </c>
      <c r="B13" s="144" t="s">
        <v>91</v>
      </c>
      <c r="C13" s="145" t="s">
        <v>92</v>
      </c>
      <c r="D13" s="151" t="s">
        <v>93</v>
      </c>
      <c r="E13" s="151">
        <v>1</v>
      </c>
      <c r="F13" s="151" t="s">
        <v>86</v>
      </c>
      <c r="G13" s="151">
        <v>0</v>
      </c>
      <c r="H13" s="166">
        <f t="shared" si="0"/>
        <v>0</v>
      </c>
    </row>
    <row r="14" spans="1:8" s="21" customFormat="1" ht="25.5" x14ac:dyDescent="0.2">
      <c r="A14" s="143">
        <v>7</v>
      </c>
      <c r="B14" s="168" t="s">
        <v>82</v>
      </c>
      <c r="C14" s="145" t="s">
        <v>81</v>
      </c>
      <c r="D14" s="169" t="s">
        <v>85</v>
      </c>
      <c r="E14" s="151">
        <v>11</v>
      </c>
      <c r="F14" s="151" t="s">
        <v>104</v>
      </c>
      <c r="G14" s="151">
        <v>0</v>
      </c>
      <c r="H14" s="166">
        <f t="shared" si="0"/>
        <v>0</v>
      </c>
    </row>
    <row r="15" spans="1:8" s="21" customFormat="1" x14ac:dyDescent="0.2">
      <c r="A15" s="143">
        <v>8</v>
      </c>
      <c r="B15" s="168" t="s">
        <v>95</v>
      </c>
      <c r="C15" s="145" t="s">
        <v>96</v>
      </c>
      <c r="D15" s="169" t="s">
        <v>97</v>
      </c>
      <c r="E15" s="151">
        <v>4</v>
      </c>
      <c r="F15" s="151" t="s">
        <v>104</v>
      </c>
      <c r="G15" s="151">
        <v>0</v>
      </c>
      <c r="H15" s="166">
        <f t="shared" si="0"/>
        <v>0</v>
      </c>
    </row>
    <row r="16" spans="1:8" s="21" customFormat="1" ht="25.5" x14ac:dyDescent="0.2">
      <c r="A16" s="143">
        <v>9</v>
      </c>
      <c r="B16" s="168" t="s">
        <v>98</v>
      </c>
      <c r="C16" s="145" t="s">
        <v>99</v>
      </c>
      <c r="D16" s="169" t="s">
        <v>100</v>
      </c>
      <c r="E16" s="151">
        <v>2</v>
      </c>
      <c r="F16" s="151" t="s">
        <v>104</v>
      </c>
      <c r="G16" s="151">
        <v>0</v>
      </c>
      <c r="H16" s="166">
        <f t="shared" si="0"/>
        <v>0</v>
      </c>
    </row>
    <row r="17" spans="1:8" s="21" customFormat="1" x14ac:dyDescent="0.2">
      <c r="A17" s="143">
        <v>10</v>
      </c>
      <c r="B17" s="154" t="s">
        <v>102</v>
      </c>
      <c r="C17" s="154" t="s">
        <v>101</v>
      </c>
      <c r="D17" s="151" t="s">
        <v>54</v>
      </c>
      <c r="E17" s="151">
        <v>3</v>
      </c>
      <c r="F17" s="151" t="s">
        <v>104</v>
      </c>
      <c r="G17" s="151">
        <v>0</v>
      </c>
      <c r="H17" s="166">
        <f t="shared" si="0"/>
        <v>0</v>
      </c>
    </row>
    <row r="18" spans="1:8" s="21" customFormat="1" ht="13.5" thickBot="1" x14ac:dyDescent="0.25">
      <c r="A18" s="143">
        <v>11</v>
      </c>
      <c r="B18" s="146" t="s">
        <v>59</v>
      </c>
      <c r="C18" s="147" t="s">
        <v>60</v>
      </c>
      <c r="D18" s="162" t="s">
        <v>111</v>
      </c>
      <c r="E18" s="162">
        <v>1</v>
      </c>
      <c r="F18" s="151" t="s">
        <v>104</v>
      </c>
      <c r="G18" s="162">
        <v>0</v>
      </c>
      <c r="H18" s="166">
        <f t="shared" si="0"/>
        <v>0</v>
      </c>
    </row>
    <row r="19" spans="1:8" s="21" customFormat="1" ht="15.75" thickBot="1" x14ac:dyDescent="0.25">
      <c r="A19" s="122" t="s">
        <v>62</v>
      </c>
      <c r="B19" s="123"/>
      <c r="C19" s="124"/>
      <c r="D19" s="124"/>
      <c r="E19" s="125"/>
      <c r="F19" s="124"/>
      <c r="G19" s="127"/>
      <c r="H19" s="135">
        <f>SUM(H8:H18)</f>
        <v>0</v>
      </c>
    </row>
    <row r="20" spans="1:8" s="21" customFormat="1" x14ac:dyDescent="0.2">
      <c r="A20" s="6"/>
      <c r="H20" s="31"/>
    </row>
    <row r="21" spans="1:8" s="21" customFormat="1" ht="15" x14ac:dyDescent="0.2">
      <c r="A21" s="68" t="s">
        <v>26</v>
      </c>
      <c r="B21" s="20"/>
      <c r="C21" s="20"/>
      <c r="D21" s="20"/>
      <c r="E21" s="2"/>
      <c r="F21" s="20"/>
      <c r="G21" s="20"/>
    </row>
    <row r="22" spans="1:8" s="32" customFormat="1" ht="11.25" x14ac:dyDescent="0.15">
      <c r="A22" s="69" t="s">
        <v>36</v>
      </c>
      <c r="B22" s="70"/>
      <c r="C22" s="70"/>
      <c r="D22" s="70"/>
      <c r="E22" s="71"/>
      <c r="F22" s="70"/>
      <c r="G22" s="70"/>
    </row>
    <row r="23" spans="1:8" s="21" customFormat="1" ht="13.5" thickBot="1" x14ac:dyDescent="0.25">
      <c r="A23" s="7" t="s">
        <v>31</v>
      </c>
      <c r="B23" s="2"/>
      <c r="E23" s="24"/>
    </row>
    <row r="24" spans="1:8" s="21" customFormat="1" ht="13.5" thickBot="1" x14ac:dyDescent="0.25">
      <c r="A24" s="72" t="s">
        <v>21</v>
      </c>
      <c r="B24" s="73" t="s">
        <v>18</v>
      </c>
      <c r="C24" s="74" t="s">
        <v>22</v>
      </c>
      <c r="D24" s="73" t="s">
        <v>0</v>
      </c>
      <c r="E24" s="73" t="s">
        <v>1</v>
      </c>
      <c r="F24" s="73" t="s">
        <v>3</v>
      </c>
      <c r="G24" s="75" t="s">
        <v>19</v>
      </c>
    </row>
    <row r="25" spans="1:8" s="21" customFormat="1" ht="13.5" thickBot="1" x14ac:dyDescent="0.25">
      <c r="A25" s="22">
        <v>1</v>
      </c>
      <c r="B25" s="22" t="s">
        <v>16</v>
      </c>
      <c r="C25" s="76" t="s">
        <v>37</v>
      </c>
      <c r="D25" s="22" t="s">
        <v>2</v>
      </c>
      <c r="E25" s="22">
        <v>65</v>
      </c>
      <c r="F25" s="22">
        <v>0</v>
      </c>
      <c r="G25" s="140">
        <f>E25*F25</f>
        <v>0</v>
      </c>
    </row>
    <row r="26" spans="1:8" s="21" customFormat="1" ht="13.5" thickBot="1" x14ac:dyDescent="0.25">
      <c r="A26" s="25" t="s">
        <v>6</v>
      </c>
      <c r="B26" s="26"/>
      <c r="C26" s="27"/>
      <c r="D26" s="26"/>
      <c r="E26" s="26"/>
      <c r="F26" s="26"/>
      <c r="G26" s="28">
        <f>SUM(G25:G25)</f>
        <v>0</v>
      </c>
    </row>
    <row r="27" spans="1:8" s="21" customFormat="1" ht="15" x14ac:dyDescent="0.2">
      <c r="A27" s="68"/>
      <c r="B27" s="20"/>
      <c r="C27" s="20"/>
      <c r="D27" s="20"/>
      <c r="E27" s="2"/>
      <c r="F27" s="20"/>
      <c r="G27" s="20"/>
    </row>
    <row r="28" spans="1:8" s="21" customFormat="1" ht="13.5" thickBot="1" x14ac:dyDescent="0.25">
      <c r="A28" s="7" t="s">
        <v>55</v>
      </c>
      <c r="B28" s="2"/>
      <c r="E28" s="24"/>
    </row>
    <row r="29" spans="1:8" s="21" customFormat="1" ht="13.5" thickBot="1" x14ac:dyDescent="0.25">
      <c r="A29" s="72" t="s">
        <v>21</v>
      </c>
      <c r="B29" s="73" t="s">
        <v>18</v>
      </c>
      <c r="C29" s="74" t="s">
        <v>22</v>
      </c>
      <c r="D29" s="73" t="s">
        <v>0</v>
      </c>
      <c r="E29" s="73" t="s">
        <v>1</v>
      </c>
      <c r="F29" s="77" t="s">
        <v>3</v>
      </c>
      <c r="G29" s="78" t="s">
        <v>19</v>
      </c>
    </row>
    <row r="30" spans="1:8" s="21" customFormat="1" x14ac:dyDescent="0.2">
      <c r="A30" s="79">
        <v>1</v>
      </c>
      <c r="B30" s="80" t="s">
        <v>57</v>
      </c>
      <c r="C30" s="81" t="s">
        <v>56</v>
      </c>
      <c r="D30" s="79" t="s">
        <v>2</v>
      </c>
      <c r="E30" s="82">
        <v>45</v>
      </c>
      <c r="F30" s="79">
        <v>0</v>
      </c>
      <c r="G30" s="79">
        <f t="shared" ref="G30:G39" si="1">E30*F30</f>
        <v>0</v>
      </c>
    </row>
    <row r="31" spans="1:8" s="21" customFormat="1" x14ac:dyDescent="0.2">
      <c r="A31" s="79">
        <v>2</v>
      </c>
      <c r="B31" s="80" t="s">
        <v>70</v>
      </c>
      <c r="C31" s="81" t="s">
        <v>58</v>
      </c>
      <c r="D31" s="79" t="s">
        <v>2</v>
      </c>
      <c r="E31" s="82">
        <f>E30</f>
        <v>45</v>
      </c>
      <c r="F31" s="79">
        <v>0</v>
      </c>
      <c r="G31" s="79">
        <f t="shared" si="1"/>
        <v>0</v>
      </c>
    </row>
    <row r="32" spans="1:8" s="21" customFormat="1" x14ac:dyDescent="0.2">
      <c r="A32" s="79">
        <v>3</v>
      </c>
      <c r="B32" s="79" t="s">
        <v>16</v>
      </c>
      <c r="C32" s="81" t="s">
        <v>107</v>
      </c>
      <c r="D32" s="79" t="s">
        <v>2</v>
      </c>
      <c r="E32" s="82">
        <v>45</v>
      </c>
      <c r="F32" s="79">
        <v>0</v>
      </c>
      <c r="G32" s="83">
        <f t="shared" si="1"/>
        <v>0</v>
      </c>
    </row>
    <row r="33" spans="1:7" s="21" customFormat="1" x14ac:dyDescent="0.2">
      <c r="A33" s="79">
        <v>4</v>
      </c>
      <c r="B33" s="80" t="s">
        <v>38</v>
      </c>
      <c r="C33" s="81" t="s">
        <v>115</v>
      </c>
      <c r="D33" s="79" t="s">
        <v>2</v>
      </c>
      <c r="E33" s="82">
        <f>E32</f>
        <v>45</v>
      </c>
      <c r="F33" s="79">
        <v>0</v>
      </c>
      <c r="G33" s="79">
        <f t="shared" si="1"/>
        <v>0</v>
      </c>
    </row>
    <row r="34" spans="1:7" s="21" customFormat="1" x14ac:dyDescent="0.2">
      <c r="A34" s="79">
        <v>5</v>
      </c>
      <c r="B34" s="84" t="s">
        <v>39</v>
      </c>
      <c r="C34" s="85" t="s">
        <v>71</v>
      </c>
      <c r="D34" s="86" t="s">
        <v>2</v>
      </c>
      <c r="E34" s="87">
        <f>E33</f>
        <v>45</v>
      </c>
      <c r="F34" s="22">
        <v>0</v>
      </c>
      <c r="G34" s="22">
        <f t="shared" si="1"/>
        <v>0</v>
      </c>
    </row>
    <row r="35" spans="1:7" s="21" customFormat="1" x14ac:dyDescent="0.2">
      <c r="A35" s="151">
        <v>6</v>
      </c>
      <c r="B35" s="84" t="s">
        <v>16</v>
      </c>
      <c r="C35" s="152" t="s">
        <v>69</v>
      </c>
      <c r="D35" s="150" t="s">
        <v>2</v>
      </c>
      <c r="E35" s="153">
        <f>E30</f>
        <v>45</v>
      </c>
      <c r="F35" s="150">
        <v>0</v>
      </c>
      <c r="G35" s="151">
        <f t="shared" si="1"/>
        <v>0</v>
      </c>
    </row>
    <row r="36" spans="1:7" s="21" customFormat="1" x14ac:dyDescent="0.2">
      <c r="A36" s="151">
        <v>7</v>
      </c>
      <c r="B36" s="84" t="s">
        <v>16</v>
      </c>
      <c r="C36" s="154" t="s">
        <v>64</v>
      </c>
      <c r="D36" s="151" t="s">
        <v>2</v>
      </c>
      <c r="E36" s="155">
        <f>E30</f>
        <v>45</v>
      </c>
      <c r="F36" s="151">
        <v>0</v>
      </c>
      <c r="G36" s="151">
        <f t="shared" si="1"/>
        <v>0</v>
      </c>
    </row>
    <row r="37" spans="1:7" s="21" customFormat="1" x14ac:dyDescent="0.2">
      <c r="A37" s="151">
        <v>8</v>
      </c>
      <c r="B37" s="84" t="s">
        <v>65</v>
      </c>
      <c r="C37" s="154" t="s">
        <v>112</v>
      </c>
      <c r="D37" s="151" t="s">
        <v>2</v>
      </c>
      <c r="E37" s="155">
        <f>E30</f>
        <v>45</v>
      </c>
      <c r="F37" s="151">
        <v>0</v>
      </c>
      <c r="G37" s="151">
        <f t="shared" si="1"/>
        <v>0</v>
      </c>
    </row>
    <row r="38" spans="1:7" s="21" customFormat="1" x14ac:dyDescent="0.2">
      <c r="A38" s="151">
        <v>9</v>
      </c>
      <c r="B38" s="156" t="s">
        <v>66</v>
      </c>
      <c r="C38" s="154" t="s">
        <v>113</v>
      </c>
      <c r="D38" s="151" t="s">
        <v>67</v>
      </c>
      <c r="E38" s="155">
        <v>45</v>
      </c>
      <c r="F38" s="151">
        <v>0</v>
      </c>
      <c r="G38" s="151">
        <f t="shared" si="1"/>
        <v>0</v>
      </c>
    </row>
    <row r="39" spans="1:7" s="21" customFormat="1" ht="13.5" thickBot="1" x14ac:dyDescent="0.25">
      <c r="A39" s="128">
        <v>10</v>
      </c>
      <c r="B39" s="88" t="s">
        <v>23</v>
      </c>
      <c r="C39" s="89" t="s">
        <v>40</v>
      </c>
      <c r="D39" s="90" t="s">
        <v>24</v>
      </c>
      <c r="E39" s="90">
        <v>4</v>
      </c>
      <c r="F39" s="91">
        <v>0</v>
      </c>
      <c r="G39" s="119">
        <f t="shared" si="1"/>
        <v>0</v>
      </c>
    </row>
    <row r="40" spans="1:7" s="21" customFormat="1" ht="13.5" thickBot="1" x14ac:dyDescent="0.25">
      <c r="A40" s="25" t="s">
        <v>6</v>
      </c>
      <c r="B40" s="26"/>
      <c r="C40" s="27"/>
      <c r="D40" s="26"/>
      <c r="E40" s="26"/>
      <c r="F40" s="26"/>
      <c r="G40" s="28">
        <f>SUM(G30:G39)</f>
        <v>0</v>
      </c>
    </row>
    <row r="41" spans="1:7" s="21" customFormat="1" x14ac:dyDescent="0.2">
      <c r="A41" s="92"/>
      <c r="B41" s="6"/>
      <c r="C41" s="92"/>
      <c r="D41" s="6"/>
      <c r="E41" s="6"/>
      <c r="F41" s="6"/>
      <c r="G41" s="139"/>
    </row>
    <row r="42" spans="1:7" s="21" customFormat="1" ht="13.5" thickBot="1" x14ac:dyDescent="0.25">
      <c r="A42" s="7" t="s">
        <v>105</v>
      </c>
      <c r="B42" s="2"/>
      <c r="E42" s="24"/>
    </row>
    <row r="43" spans="1:7" s="21" customFormat="1" ht="13.5" thickBot="1" x14ac:dyDescent="0.25">
      <c r="A43" s="72" t="s">
        <v>21</v>
      </c>
      <c r="B43" s="73" t="s">
        <v>18</v>
      </c>
      <c r="C43" s="74" t="s">
        <v>22</v>
      </c>
      <c r="D43" s="73" t="s">
        <v>0</v>
      </c>
      <c r="E43" s="73" t="s">
        <v>1</v>
      </c>
      <c r="F43" s="77" t="s">
        <v>3</v>
      </c>
      <c r="G43" s="78" t="s">
        <v>19</v>
      </c>
    </row>
    <row r="44" spans="1:7" s="21" customFormat="1" x14ac:dyDescent="0.2">
      <c r="A44" s="79">
        <v>1</v>
      </c>
      <c r="B44" s="80" t="s">
        <v>57</v>
      </c>
      <c r="C44" s="81" t="s">
        <v>56</v>
      </c>
      <c r="D44" s="79" t="s">
        <v>2</v>
      </c>
      <c r="E44" s="82">
        <v>21</v>
      </c>
      <c r="F44" s="79">
        <v>0</v>
      </c>
      <c r="G44" s="79">
        <f t="shared" ref="G44:G53" si="2">E44*F44</f>
        <v>0</v>
      </c>
    </row>
    <row r="45" spans="1:7" s="21" customFormat="1" ht="25.5" x14ac:dyDescent="0.2">
      <c r="A45" s="79">
        <v>2</v>
      </c>
      <c r="B45" s="80" t="s">
        <v>70</v>
      </c>
      <c r="C45" s="171" t="s">
        <v>106</v>
      </c>
      <c r="D45" s="79" t="s">
        <v>2</v>
      </c>
      <c r="E45" s="82">
        <f>E44</f>
        <v>21</v>
      </c>
      <c r="F45" s="79">
        <v>0</v>
      </c>
      <c r="G45" s="79">
        <f t="shared" si="2"/>
        <v>0</v>
      </c>
    </row>
    <row r="46" spans="1:7" s="21" customFormat="1" x14ac:dyDescent="0.2">
      <c r="A46" s="79">
        <v>3</v>
      </c>
      <c r="B46" s="79" t="s">
        <v>16</v>
      </c>
      <c r="C46" s="81" t="s">
        <v>107</v>
      </c>
      <c r="D46" s="79" t="s">
        <v>2</v>
      </c>
      <c r="E46" s="82">
        <v>21</v>
      </c>
      <c r="F46" s="79">
        <v>0</v>
      </c>
      <c r="G46" s="83">
        <f t="shared" si="2"/>
        <v>0</v>
      </c>
    </row>
    <row r="47" spans="1:7" s="21" customFormat="1" x14ac:dyDescent="0.2">
      <c r="A47" s="79">
        <v>4</v>
      </c>
      <c r="B47" s="80" t="s">
        <v>38</v>
      </c>
      <c r="C47" s="81" t="s">
        <v>114</v>
      </c>
      <c r="D47" s="79" t="s">
        <v>2</v>
      </c>
      <c r="E47" s="82">
        <f>E46</f>
        <v>21</v>
      </c>
      <c r="F47" s="79">
        <v>0</v>
      </c>
      <c r="G47" s="79">
        <f t="shared" si="2"/>
        <v>0</v>
      </c>
    </row>
    <row r="48" spans="1:7" s="21" customFormat="1" x14ac:dyDescent="0.2">
      <c r="A48" s="79">
        <v>5</v>
      </c>
      <c r="B48" s="84" t="s">
        <v>39</v>
      </c>
      <c r="C48" s="85" t="s">
        <v>71</v>
      </c>
      <c r="D48" s="86" t="s">
        <v>2</v>
      </c>
      <c r="E48" s="87">
        <f>E47</f>
        <v>21</v>
      </c>
      <c r="F48" s="22">
        <v>0</v>
      </c>
      <c r="G48" s="22">
        <f t="shared" si="2"/>
        <v>0</v>
      </c>
    </row>
    <row r="49" spans="1:8" s="21" customFormat="1" x14ac:dyDescent="0.2">
      <c r="A49" s="151">
        <v>6</v>
      </c>
      <c r="B49" s="84" t="s">
        <v>16</v>
      </c>
      <c r="C49" s="152" t="s">
        <v>69</v>
      </c>
      <c r="D49" s="150" t="s">
        <v>2</v>
      </c>
      <c r="E49" s="153">
        <f>E44</f>
        <v>21</v>
      </c>
      <c r="F49" s="150">
        <v>0</v>
      </c>
      <c r="G49" s="151">
        <f t="shared" si="2"/>
        <v>0</v>
      </c>
    </row>
    <row r="50" spans="1:8" s="21" customFormat="1" x14ac:dyDescent="0.2">
      <c r="A50" s="151">
        <v>7</v>
      </c>
      <c r="B50" s="84" t="s">
        <v>16</v>
      </c>
      <c r="C50" s="154" t="s">
        <v>109</v>
      </c>
      <c r="D50" s="151" t="s">
        <v>2</v>
      </c>
      <c r="E50" s="155">
        <f>E44</f>
        <v>21</v>
      </c>
      <c r="F50" s="151">
        <v>0</v>
      </c>
      <c r="G50" s="151">
        <f t="shared" si="2"/>
        <v>0</v>
      </c>
    </row>
    <row r="51" spans="1:8" s="21" customFormat="1" x14ac:dyDescent="0.2">
      <c r="A51" s="151">
        <v>8</v>
      </c>
      <c r="B51" s="84" t="s">
        <v>65</v>
      </c>
      <c r="C51" s="154" t="s">
        <v>112</v>
      </c>
      <c r="D51" s="151" t="s">
        <v>2</v>
      </c>
      <c r="E51" s="155">
        <f>E44</f>
        <v>21</v>
      </c>
      <c r="F51" s="151">
        <v>0</v>
      </c>
      <c r="G51" s="151">
        <f t="shared" si="2"/>
        <v>0</v>
      </c>
    </row>
    <row r="52" spans="1:8" s="21" customFormat="1" x14ac:dyDescent="0.2">
      <c r="A52" s="151">
        <v>9</v>
      </c>
      <c r="B52" s="156" t="s">
        <v>66</v>
      </c>
      <c r="C52" s="154" t="s">
        <v>113</v>
      </c>
      <c r="D52" s="151" t="s">
        <v>67</v>
      </c>
      <c r="E52" s="155">
        <v>21</v>
      </c>
      <c r="F52" s="151">
        <v>0</v>
      </c>
      <c r="G52" s="151">
        <f t="shared" si="2"/>
        <v>0</v>
      </c>
    </row>
    <row r="53" spans="1:8" s="21" customFormat="1" ht="13.5" thickBot="1" x14ac:dyDescent="0.25">
      <c r="A53" s="128">
        <v>10</v>
      </c>
      <c r="B53" s="88" t="s">
        <v>23</v>
      </c>
      <c r="C53" s="89" t="s">
        <v>40</v>
      </c>
      <c r="D53" s="90" t="s">
        <v>24</v>
      </c>
      <c r="E53" s="90">
        <v>2</v>
      </c>
      <c r="F53" s="91">
        <v>0</v>
      </c>
      <c r="G53" s="119">
        <f t="shared" si="2"/>
        <v>0</v>
      </c>
    </row>
    <row r="54" spans="1:8" s="21" customFormat="1" ht="13.5" thickBot="1" x14ac:dyDescent="0.25">
      <c r="A54" s="25" t="s">
        <v>6</v>
      </c>
      <c r="B54" s="26"/>
      <c r="C54" s="27"/>
      <c r="D54" s="26"/>
      <c r="E54" s="26"/>
      <c r="F54" s="26"/>
      <c r="G54" s="28">
        <f>SUM(G44:G53)</f>
        <v>0</v>
      </c>
    </row>
    <row r="55" spans="1:8" s="21" customFormat="1" x14ac:dyDescent="0.2">
      <c r="A55" s="92"/>
      <c r="B55" s="6"/>
      <c r="C55" s="92"/>
      <c r="D55" s="6"/>
      <c r="E55" s="6"/>
      <c r="F55" s="6"/>
      <c r="G55" s="139"/>
    </row>
    <row r="56" spans="1:8" x14ac:dyDescent="0.2">
      <c r="A56" s="9"/>
      <c r="D56" s="95"/>
      <c r="E56" s="67"/>
      <c r="F56" s="67"/>
    </row>
    <row r="57" spans="1:8" ht="13.5" thickBot="1" x14ac:dyDescent="0.25"/>
    <row r="58" spans="1:8" ht="15.75" thickBot="1" x14ac:dyDescent="0.25">
      <c r="A58" s="122" t="s">
        <v>35</v>
      </c>
      <c r="B58" s="123"/>
      <c r="C58" s="124"/>
      <c r="D58" s="124"/>
      <c r="E58" s="125"/>
      <c r="F58" s="124"/>
      <c r="G58" s="126">
        <f>G26+G40+G54</f>
        <v>0</v>
      </c>
      <c r="H58" s="94"/>
    </row>
  </sheetData>
  <sortState ref="B7:B17">
    <sortCondition ref="B7"/>
  </sortState>
  <phoneticPr fontId="0" type="noConversion"/>
  <printOptions horizontalCentered="1" verticalCentered="1"/>
  <pageMargins left="0.78740157480314965" right="0.78740157480314965" top="0.39370078740157483" bottom="0.39370078740157483" header="0.51181102362204722" footer="0.51181102362204722"/>
  <pageSetup paperSize="9" scale="70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view="pageBreakPreview" zoomScaleSheetLayoutView="100" workbookViewId="0"/>
  </sheetViews>
  <sheetFormatPr defaultColWidth="9.140625" defaultRowHeight="12.75" x14ac:dyDescent="0.2"/>
  <cols>
    <col min="1" max="1" width="8" style="3" customWidth="1"/>
    <col min="2" max="2" width="67" style="3" customWidth="1"/>
    <col min="3" max="3" width="9.140625" style="3"/>
    <col min="4" max="4" width="10.7109375" style="3" customWidth="1"/>
    <col min="5" max="5" width="10.140625" style="3" customWidth="1"/>
    <col min="6" max="6" width="16" style="3" customWidth="1"/>
    <col min="7" max="7" width="9.28515625" style="3" customWidth="1"/>
    <col min="8" max="16384" width="9.140625" style="3"/>
  </cols>
  <sheetData>
    <row r="1" spans="1:8" ht="15.75" x14ac:dyDescent="0.25">
      <c r="A1" s="175" t="s">
        <v>126</v>
      </c>
      <c r="B1" s="175"/>
    </row>
    <row r="2" spans="1:8" s="5" customFormat="1" ht="19.5" x14ac:dyDescent="0.25">
      <c r="A2" s="18" t="s">
        <v>75</v>
      </c>
      <c r="B2" s="20"/>
      <c r="C2" s="20"/>
      <c r="D2" s="4"/>
      <c r="E2" s="4"/>
      <c r="F2" s="4"/>
    </row>
    <row r="3" spans="1:8" ht="19.5" x14ac:dyDescent="0.25">
      <c r="A3" s="16" t="s">
        <v>76</v>
      </c>
      <c r="B3" s="20"/>
      <c r="C3" s="20"/>
      <c r="D3" s="21"/>
      <c r="E3" s="21"/>
      <c r="F3" s="21"/>
    </row>
    <row r="4" spans="1:8" ht="19.5" x14ac:dyDescent="0.25">
      <c r="A4" s="96"/>
      <c r="B4" s="21"/>
      <c r="C4" s="21"/>
      <c r="D4" s="21"/>
      <c r="E4" s="21"/>
      <c r="F4" s="21"/>
    </row>
    <row r="5" spans="1:8" ht="19.5" x14ac:dyDescent="0.25">
      <c r="A5" s="96"/>
      <c r="B5" s="21"/>
      <c r="C5" s="21"/>
      <c r="D5" s="21"/>
      <c r="E5" s="21"/>
      <c r="F5" s="21"/>
    </row>
    <row r="6" spans="1:8" s="5" customFormat="1" ht="15.75" customHeight="1" thickBot="1" x14ac:dyDescent="0.25">
      <c r="A6" s="68" t="s">
        <v>27</v>
      </c>
      <c r="B6" s="98"/>
      <c r="C6" s="98"/>
      <c r="D6" s="98"/>
      <c r="E6" s="98"/>
      <c r="F6" s="98"/>
    </row>
    <row r="7" spans="1:8" s="5" customFormat="1" ht="13.5" customHeight="1" thickBot="1" x14ac:dyDescent="0.25">
      <c r="A7" s="72" t="s">
        <v>17</v>
      </c>
      <c r="B7" s="74" t="s">
        <v>20</v>
      </c>
      <c r="C7" s="73" t="s">
        <v>0</v>
      </c>
      <c r="D7" s="73" t="s">
        <v>1</v>
      </c>
      <c r="E7" s="73" t="s">
        <v>3</v>
      </c>
      <c r="F7" s="75" t="s">
        <v>19</v>
      </c>
      <c r="H7" s="19"/>
    </row>
    <row r="8" spans="1:8" s="5" customFormat="1" ht="13.5" customHeight="1" x14ac:dyDescent="0.2">
      <c r="A8" s="22">
        <v>1</v>
      </c>
      <c r="B8" s="99" t="s">
        <v>116</v>
      </c>
      <c r="C8" s="84" t="s">
        <v>2</v>
      </c>
      <c r="D8" s="86">
        <v>198</v>
      </c>
      <c r="E8" s="86">
        <v>0</v>
      </c>
      <c r="F8" s="97">
        <f t="shared" ref="F8:F13" si="0">D8*E8</f>
        <v>0</v>
      </c>
      <c r="H8" s="19"/>
    </row>
    <row r="9" spans="1:8" s="5" customFormat="1" ht="13.5" customHeight="1" x14ac:dyDescent="0.2">
      <c r="A9" s="79">
        <v>2</v>
      </c>
      <c r="B9" s="100" t="s">
        <v>117</v>
      </c>
      <c r="C9" s="101" t="s">
        <v>2</v>
      </c>
      <c r="D9" s="102">
        <v>198</v>
      </c>
      <c r="E9" s="101">
        <v>0</v>
      </c>
      <c r="F9" s="97">
        <f t="shared" si="0"/>
        <v>0</v>
      </c>
      <c r="H9" s="19"/>
    </row>
    <row r="10" spans="1:8" s="5" customFormat="1" ht="13.5" customHeight="1" x14ac:dyDescent="0.2">
      <c r="A10" s="22">
        <v>3</v>
      </c>
      <c r="B10" s="100" t="s">
        <v>118</v>
      </c>
      <c r="C10" s="101" t="s">
        <v>2</v>
      </c>
      <c r="D10" s="102">
        <v>198</v>
      </c>
      <c r="E10" s="101">
        <v>0</v>
      </c>
      <c r="F10" s="97">
        <f t="shared" ref="F10" si="1">D10*E10</f>
        <v>0</v>
      </c>
      <c r="H10" s="19"/>
    </row>
    <row r="11" spans="1:8" s="5" customFormat="1" ht="13.5" customHeight="1" x14ac:dyDescent="0.2">
      <c r="A11" s="79">
        <v>4</v>
      </c>
      <c r="B11" s="100" t="s">
        <v>41</v>
      </c>
      <c r="C11" s="103" t="s">
        <v>42</v>
      </c>
      <c r="D11" s="104">
        <v>198</v>
      </c>
      <c r="E11" s="101">
        <v>0</v>
      </c>
      <c r="F11" s="97">
        <f t="shared" si="0"/>
        <v>0</v>
      </c>
      <c r="H11" s="19"/>
    </row>
    <row r="12" spans="1:8" s="5" customFormat="1" ht="13.5" customHeight="1" x14ac:dyDescent="0.2">
      <c r="A12" s="22">
        <v>5</v>
      </c>
      <c r="B12" s="105" t="s">
        <v>73</v>
      </c>
      <c r="C12" s="80" t="s">
        <v>67</v>
      </c>
      <c r="D12" s="79">
        <v>21</v>
      </c>
      <c r="E12" s="79">
        <v>0</v>
      </c>
      <c r="F12" s="97">
        <f t="shared" si="0"/>
        <v>0</v>
      </c>
      <c r="H12" s="19"/>
    </row>
    <row r="13" spans="1:8" s="5" customFormat="1" ht="13.5" customHeight="1" x14ac:dyDescent="0.2">
      <c r="A13" s="22">
        <v>5</v>
      </c>
      <c r="B13" s="157" t="s">
        <v>74</v>
      </c>
      <c r="C13" s="158" t="s">
        <v>68</v>
      </c>
      <c r="D13" s="151">
        <v>100</v>
      </c>
      <c r="E13" s="151">
        <v>0</v>
      </c>
      <c r="F13" s="97">
        <f t="shared" si="0"/>
        <v>0</v>
      </c>
      <c r="H13" s="19"/>
    </row>
    <row r="14" spans="1:8" s="5" customFormat="1" x14ac:dyDescent="0.2">
      <c r="A14" s="151">
        <v>6</v>
      </c>
      <c r="B14" s="157" t="s">
        <v>119</v>
      </c>
      <c r="C14" s="106" t="s">
        <v>108</v>
      </c>
      <c r="D14" s="149">
        <v>13</v>
      </c>
      <c r="E14" s="93">
        <v>0</v>
      </c>
      <c r="F14" s="97">
        <f>D14*E14</f>
        <v>0</v>
      </c>
    </row>
    <row r="15" spans="1:8" s="5" customFormat="1" ht="13.5" thickBot="1" x14ac:dyDescent="0.25">
      <c r="A15" s="173">
        <v>7</v>
      </c>
      <c r="B15" s="120" t="s">
        <v>120</v>
      </c>
      <c r="C15" s="88" t="s">
        <v>43</v>
      </c>
      <c r="D15" s="107">
        <v>6.5</v>
      </c>
      <c r="E15" s="90">
        <v>0</v>
      </c>
      <c r="F15" s="121">
        <f>D15*E15</f>
        <v>0</v>
      </c>
    </row>
    <row r="16" spans="1:8" s="5" customFormat="1" ht="15.75" thickBot="1" x14ac:dyDescent="0.25">
      <c r="A16" s="172" t="s">
        <v>29</v>
      </c>
      <c r="B16" s="133"/>
      <c r="C16" s="134"/>
      <c r="D16" s="134" t="s">
        <v>33</v>
      </c>
      <c r="E16" s="134"/>
      <c r="F16" s="135">
        <f>SUM(F8:F15)</f>
        <v>0</v>
      </c>
    </row>
    <row r="17" spans="1:6" s="5" customFormat="1" x14ac:dyDescent="0.2">
      <c r="A17" s="21"/>
      <c r="B17" s="21"/>
      <c r="C17" s="21"/>
      <c r="D17" s="21"/>
      <c r="E17" s="21"/>
      <c r="F17" s="21"/>
    </row>
    <row r="18" spans="1:6" s="5" customFormat="1" ht="17.25" customHeight="1" x14ac:dyDescent="0.2">
      <c r="A18" s="108" t="s">
        <v>28</v>
      </c>
      <c r="B18" s="21"/>
      <c r="C18" s="21"/>
      <c r="D18" s="21"/>
      <c r="E18" s="21"/>
      <c r="F18" s="21"/>
    </row>
    <row r="19" spans="1:6" x14ac:dyDescent="0.2">
      <c r="A19" s="109" t="s">
        <v>25</v>
      </c>
      <c r="B19" s="111"/>
      <c r="C19" s="111"/>
      <c r="D19" s="111"/>
      <c r="E19" s="111"/>
      <c r="F19" s="110">
        <f>'taxony-práce'!H19</f>
        <v>0</v>
      </c>
    </row>
    <row r="20" spans="1:6" x14ac:dyDescent="0.2">
      <c r="A20" s="109" t="s">
        <v>4</v>
      </c>
      <c r="B20" s="111"/>
      <c r="C20" s="111"/>
      <c r="D20" s="111"/>
      <c r="E20" s="111"/>
      <c r="F20" s="110">
        <f>'taxony-práce'!G58</f>
        <v>0</v>
      </c>
    </row>
    <row r="21" spans="1:6" x14ac:dyDescent="0.2">
      <c r="A21" s="112" t="s">
        <v>5</v>
      </c>
      <c r="B21" s="113"/>
      <c r="C21" s="113"/>
      <c r="D21" s="113"/>
      <c r="E21" s="113"/>
      <c r="F21" s="114">
        <f>F16</f>
        <v>0</v>
      </c>
    </row>
    <row r="22" spans="1:6" x14ac:dyDescent="0.2">
      <c r="A22" s="159" t="s">
        <v>72</v>
      </c>
      <c r="B22" s="160"/>
      <c r="C22" s="160"/>
      <c r="D22" s="160"/>
      <c r="E22" s="160"/>
      <c r="F22" s="161">
        <v>0</v>
      </c>
    </row>
    <row r="23" spans="1:6" ht="13.5" thickBot="1" x14ac:dyDescent="0.25">
      <c r="A23" s="112" t="s">
        <v>51</v>
      </c>
      <c r="B23" s="113"/>
      <c r="C23" s="113"/>
      <c r="D23" s="113"/>
      <c r="E23" s="113"/>
      <c r="F23" s="114">
        <f>'následná péče'!G22</f>
        <v>0</v>
      </c>
    </row>
    <row r="24" spans="1:6" ht="18.75" thickBot="1" x14ac:dyDescent="0.3">
      <c r="A24" s="115" t="s">
        <v>7</v>
      </c>
      <c r="B24" s="116"/>
      <c r="C24" s="116"/>
      <c r="D24" s="116"/>
      <c r="E24" s="116"/>
      <c r="F24" s="117">
        <f>SUM(F19:F23)</f>
        <v>0</v>
      </c>
    </row>
    <row r="25" spans="1:6" ht="13.5" thickBot="1" x14ac:dyDescent="0.25">
      <c r="A25" s="21" t="s">
        <v>32</v>
      </c>
      <c r="B25" s="21"/>
      <c r="C25" s="21"/>
      <c r="D25" s="21"/>
      <c r="E25" s="21"/>
      <c r="F25" s="118">
        <f>F24*0.21</f>
        <v>0</v>
      </c>
    </row>
    <row r="26" spans="1:6" ht="18.75" thickBot="1" x14ac:dyDescent="0.3">
      <c r="A26" s="136" t="s">
        <v>6</v>
      </c>
      <c r="B26" s="137"/>
      <c r="C26" s="137"/>
      <c r="D26" s="137"/>
      <c r="E26" s="137"/>
      <c r="F26" s="138">
        <f>F24+F25</f>
        <v>0</v>
      </c>
    </row>
    <row r="27" spans="1:6" x14ac:dyDescent="0.2">
      <c r="F27" s="141"/>
    </row>
    <row r="32" spans="1:6" x14ac:dyDescent="0.2">
      <c r="A32" s="142"/>
      <c r="B32" s="142"/>
      <c r="C32" s="142"/>
      <c r="D32" s="142"/>
      <c r="E32" s="142"/>
      <c r="F32" s="142"/>
    </row>
  </sheetData>
  <phoneticPr fontId="0" type="noConversion"/>
  <printOptions horizontalCentered="1" verticalCentered="1"/>
  <pageMargins left="0.78740157480314965" right="0.78740157480314965" top="0.39370078740157483" bottom="0.39370078740157483" header="0.51181102362204722" footer="0.51181102362204722"/>
  <pageSetup paperSize="9" scale="8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následná péče</vt:lpstr>
      <vt:lpstr>taxony-práce</vt:lpstr>
      <vt:lpstr>Materiál_celkem</vt:lpstr>
      <vt:lpstr>Materiál_celkem!Oblast_tisku</vt:lpstr>
      <vt:lpstr>'následná péče'!Oblast_tisku</vt:lpstr>
      <vt:lpstr>'taxony-práce'!Oblast_tisku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Kenig</dc:creator>
  <cp:lastModifiedBy>Hečová Petra, Ing</cp:lastModifiedBy>
  <cp:lastPrinted>2019-10-04T08:15:09Z</cp:lastPrinted>
  <dcterms:created xsi:type="dcterms:W3CDTF">2010-11-16T10:49:00Z</dcterms:created>
  <dcterms:modified xsi:type="dcterms:W3CDTF">2019-10-04T08:17:57Z</dcterms:modified>
</cp:coreProperties>
</file>