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8680" yWindow="-120" windowWidth="29040" windowHeight="1584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Pol'!$A$1:$X$25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I9" i="12"/>
  <c r="K9" i="12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2" i="12"/>
  <c r="I22" i="12"/>
  <c r="I21" i="12" s="1"/>
  <c r="K22" i="12"/>
  <c r="O22" i="12"/>
  <c r="O21" i="12" s="1"/>
  <c r="Q22" i="12"/>
  <c r="Q21" i="12" s="1"/>
  <c r="V22" i="12"/>
  <c r="V21" i="12" s="1"/>
  <c r="G23" i="12"/>
  <c r="M23" i="12" s="1"/>
  <c r="I23" i="12"/>
  <c r="K23" i="12"/>
  <c r="O23" i="12"/>
  <c r="Q23" i="12"/>
  <c r="V23" i="12"/>
  <c r="G51" i="1"/>
  <c r="H51" i="1"/>
  <c r="I51" i="1"/>
  <c r="J50" i="1" s="1"/>
  <c r="F42" i="1"/>
  <c r="G42" i="1"/>
  <c r="H42" i="1"/>
  <c r="I42" i="1"/>
  <c r="J42" i="1"/>
  <c r="J41" i="1"/>
  <c r="J40" i="1"/>
  <c r="J39" i="1"/>
  <c r="K21" i="12" l="1"/>
  <c r="K8" i="12"/>
  <c r="I8" i="12"/>
  <c r="G8" i="12"/>
  <c r="M22" i="12"/>
  <c r="M21" i="12" s="1"/>
  <c r="G21" i="12"/>
  <c r="M9" i="12"/>
  <c r="M8" i="12" s="1"/>
  <c r="J49" i="1"/>
  <c r="J51" i="1" s="1"/>
  <c r="E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Marcel Křižka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<sst xmlns="http://schemas.openxmlformats.org/spreadsheetml/2006/main" count="239" uniqueCount="130">
  <si>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</si>
  <si>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</si>
  <si>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</si>
  <si>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</si>
  <si>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</si>
  <si>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</si>
  <si>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</si>
  <si>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</si>
  <si>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</si>
  <si>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</si>
  <si>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</si>
  <si>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</si>
  <si>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</si>
  <si>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</si>
  <si>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</si>
  <si>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</si>
  <si>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</si>
  <si>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</si>
  <si>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</si>
  <si>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</si>
  <si>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</si>
  <si>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</si>
  <si>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</si>
  <si>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</si>
  <si>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</si>
  <si>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</si>
  <si>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</si>
  <si>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</si>
  <si>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</si>
  <si>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</si>
  <si>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</si>
  <si>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</si>
  <si>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</si>
  <si>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</si>
  <si>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</si>
  <si>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</si>
  <si>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</si>
  <si>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</si>
  <si>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</si>
  <si>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</si>
  <si>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</si>
  <si>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</si>
  <si>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</si>
  <si>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</si>
  <si>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 xml:space="preserve">Výměna svislého vodovodního potrubí v instalační šachtě </t>
  </si>
  <si>
    <t>Výměna svislého vodovodního potrubí včetně ventilů na ležatém potrubí</t>
  </si>
  <si>
    <t>Objekt:</t>
  </si>
  <si>
    <t>Rozpočet:</t>
  </si>
  <si>
    <t>Přímětice</t>
  </si>
  <si>
    <t xml:space="preserve"> Přimětice, čtyřpatrový dům</t>
  </si>
  <si>
    <t>Stavba</t>
  </si>
  <si>
    <t>Celkem za stavbu</t>
  </si>
  <si>
    <t>CZK</t>
  </si>
  <si>
    <t>Rekapitulace dílů</t>
  </si>
  <si>
    <t>Typ dílu</t>
  </si>
  <si>
    <t>722</t>
  </si>
  <si>
    <t>Vnitřní vodovod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</si>
  <si>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</si>
  <si>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</si>
  <si>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</si>
  <si>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</si>
  <si>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</si>
  <si>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</si>
  <si>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</si>
  <si>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</si>
  <si>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</si>
  <si>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</si>
  <si>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</si>
  <si>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</si>
  <si>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</si>
  <si>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</si>
  <si>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</si>
  <si>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</si>
  <si>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</si>
  <si>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</si>
  <si>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</si>
  <si>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</si>
  <si>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</si>
  <si>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</si>
  <si>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</si>
  <si>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</si>
  <si>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</si>
  <si>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</si>
  <si>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</si>
  <si>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</si>
  <si>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</si>
  <si>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722-01</t>
  </si>
  <si>
    <t>Demontáž stávajícího potrubí včetně uložení na skládku</t>
  </si>
  <si>
    <t xml:space="preserve">ks    </t>
  </si>
  <si>
    <t>Vlastní</t>
  </si>
  <si>
    <t>Indiv</t>
  </si>
  <si>
    <t>Práce</t>
  </si>
  <si>
    <t>POL1_</t>
  </si>
  <si>
    <t>283771</t>
  </si>
  <si>
    <t>Izolace potrubí Mirelon PRO 22x13 mm</t>
  </si>
  <si>
    <t>m</t>
  </si>
  <si>
    <t>Specifikace</t>
  </si>
  <si>
    <t>POL3_</t>
  </si>
  <si>
    <t>2837711</t>
  </si>
  <si>
    <t>Izolace potrubí Mirelon PRO 28x13 mm</t>
  </si>
  <si>
    <t>28377112</t>
  </si>
  <si>
    <t>Izolace potrubí Mirelon PRO 35x9 mm šedočerná</t>
  </si>
  <si>
    <t>SPCM</t>
  </si>
  <si>
    <t>RTS 19/ I</t>
  </si>
  <si>
    <t>286151741</t>
  </si>
  <si>
    <t>Trubka EVO PP-RCT D 20 x 2,3 mm, délka 4 m, S 4</t>
  </si>
  <si>
    <t>286151742</t>
  </si>
  <si>
    <t>Trubka EVO PP-RCT D 25 x 2,8 mm, délka 4 m, S 4</t>
  </si>
  <si>
    <t>286151743</t>
  </si>
  <si>
    <t>Trubka EVO PP-RCT D 32 x 3,6 mm, délka 4 m, S 4</t>
  </si>
  <si>
    <t>28654297</t>
  </si>
  <si>
    <t>Přechodka dGK kovový závit vnější d 20x3/4" PPR</t>
  </si>
  <si>
    <t>kus</t>
  </si>
  <si>
    <t>722-03</t>
  </si>
  <si>
    <t>ventil uzavíčací coulový 1"</t>
  </si>
  <si>
    <t>722-04</t>
  </si>
  <si>
    <t>Ventil uzavírací 3/4"</t>
  </si>
  <si>
    <t>722-05</t>
  </si>
  <si>
    <t>4</t>
  </si>
  <si>
    <t>998722203</t>
  </si>
  <si>
    <t>Přesun hmot pro vnitřní vodovod, výšky do 24 m</t>
  </si>
  <si>
    <t>POL1_7</t>
  </si>
  <si>
    <t>005122 R</t>
  </si>
  <si>
    <t>Provozní vlivy</t>
  </si>
  <si>
    <t>Soubor</t>
  </si>
  <si>
    <t>VRN</t>
  </si>
  <si>
    <t>POL99_8</t>
  </si>
  <si>
    <t>005124010R</t>
  </si>
  <si>
    <t>Koordinační činnost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</si>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</sst>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4" t="s">
        <v>41</v>
      </c>
      <c r="B2" s="174"/>
      <c r="C2" s="174"/>
      <c r="D2" s="174"/>
      <c r="E2" s="174"/>
      <c r="F2" s="174"/>
      <c r="G2" s="17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4"/>
  <sheetViews>
    <sheetView showGridLines="0" topLeftCell="B32" zoomScaleNormal="100" zoomScaleSheetLayoutView="75" workbookViewId="0">
      <selection activeCell="I51" sqref="I5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75" t="s">
        <v>4</v>
      </c>
      <c r="C1" s="176"/>
      <c r="D1" s="176"/>
      <c r="E1" s="176"/>
      <c r="F1" s="176"/>
      <c r="G1" s="176"/>
      <c r="H1" s="176"/>
      <c r="I1" s="176"/>
      <c r="J1" s="177"/>
    </row>
    <row r="2" spans="1:15" ht="36" customHeight="1" x14ac:dyDescent="0.2">
      <c r="A2" s="2"/>
      <c r="B2" s="77" t="s">
        <v>24</v>
      </c>
      <c r="C2" s="78"/>
      <c r="D2" s="79" t="s">
        <v>48</v>
      </c>
      <c r="E2" s="184" t="s">
        <v>49</v>
      </c>
      <c r="F2" s="185"/>
      <c r="G2" s="185"/>
      <c r="H2" s="185"/>
      <c r="I2" s="185"/>
      <c r="J2" s="186"/>
      <c r="O2" s="1"/>
    </row>
    <row r="3" spans="1:15" ht="27" customHeight="1" x14ac:dyDescent="0.2">
      <c r="A3" s="2"/>
      <c r="B3" s="80" t="s">
        <v>46</v>
      </c>
      <c r="C3" s="78"/>
      <c r="D3" s="81" t="s">
        <v>43</v>
      </c>
      <c r="E3" s="187" t="s">
        <v>45</v>
      </c>
      <c r="F3" s="188"/>
      <c r="G3" s="188"/>
      <c r="H3" s="188"/>
      <c r="I3" s="188"/>
      <c r="J3" s="189"/>
    </row>
    <row r="4" spans="1:15" ht="23.25" customHeight="1" x14ac:dyDescent="0.2">
      <c r="A4" s="76">
        <v>244</v>
      </c>
      <c r="B4" s="82" t="s">
        <v>47</v>
      </c>
      <c r="C4" s="83"/>
      <c r="D4" s="84" t="s">
        <v>43</v>
      </c>
      <c r="E4" s="197" t="s">
        <v>44</v>
      </c>
      <c r="F4" s="198"/>
      <c r="G4" s="198"/>
      <c r="H4" s="198"/>
      <c r="I4" s="198"/>
      <c r="J4" s="199"/>
    </row>
    <row r="5" spans="1:15" ht="24" customHeight="1" x14ac:dyDescent="0.2">
      <c r="A5" s="2"/>
      <c r="B5" s="31" t="s">
        <v>23</v>
      </c>
      <c r="D5" s="202"/>
      <c r="E5" s="203"/>
      <c r="F5" s="203"/>
      <c r="G5" s="20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4"/>
      <c r="E6" s="205"/>
      <c r="F6" s="205"/>
      <c r="G6" s="20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06"/>
      <c r="F7" s="207"/>
      <c r="G7" s="20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1"/>
      <c r="E11" s="191"/>
      <c r="F11" s="191"/>
      <c r="G11" s="191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196"/>
      <c r="E12" s="196"/>
      <c r="F12" s="196"/>
      <c r="G12" s="196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0"/>
      <c r="F13" s="201"/>
      <c r="G13" s="20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0" t="s">
        <v>32</v>
      </c>
      <c r="F15" s="190"/>
      <c r="G15" s="192" t="s">
        <v>33</v>
      </c>
      <c r="H15" s="192"/>
      <c r="I15" s="192" t="s">
        <v>31</v>
      </c>
      <c r="J15" s="193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1">
        <v>0</v>
      </c>
      <c r="F16" s="182"/>
      <c r="G16" s="181">
        <v>0</v>
      </c>
      <c r="H16" s="182"/>
      <c r="I16" s="181">
        <v>0</v>
      </c>
      <c r="J16" s="183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1">
        <v>0</v>
      </c>
      <c r="F17" s="182"/>
      <c r="G17" s="181">
        <v>0</v>
      </c>
      <c r="H17" s="182"/>
      <c r="I17" s="181">
        <v>0</v>
      </c>
      <c r="J17" s="183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1">
        <v>0</v>
      </c>
      <c r="F18" s="182"/>
      <c r="G18" s="181">
        <v>0</v>
      </c>
      <c r="H18" s="182"/>
      <c r="I18" s="181">
        <v>0</v>
      </c>
      <c r="J18" s="183"/>
    </row>
    <row r="19" spans="1:10" ht="23.25" customHeight="1" x14ac:dyDescent="0.2">
      <c r="A19" s="137" t="s">
        <v>57</v>
      </c>
      <c r="B19" s="38" t="s">
        <v>29</v>
      </c>
      <c r="C19" s="62"/>
      <c r="D19" s="63"/>
      <c r="E19" s="181">
        <v>0</v>
      </c>
      <c r="F19" s="182"/>
      <c r="G19" s="181">
        <v>0</v>
      </c>
      <c r="H19" s="182"/>
      <c r="I19" s="181">
        <v>0</v>
      </c>
      <c r="J19" s="183"/>
    </row>
    <row r="20" spans="1:10" ht="23.25" customHeight="1" x14ac:dyDescent="0.2">
      <c r="A20" s="137" t="s">
        <v>58</v>
      </c>
      <c r="B20" s="38" t="s">
        <v>30</v>
      </c>
      <c r="C20" s="62"/>
      <c r="D20" s="63"/>
      <c r="E20" s="181">
        <v>0</v>
      </c>
      <c r="F20" s="182"/>
      <c r="G20" s="181">
        <v>0</v>
      </c>
      <c r="H20" s="182"/>
      <c r="I20" s="181">
        <v>0</v>
      </c>
      <c r="J20" s="183"/>
    </row>
    <row r="21" spans="1:10" ht="23.25" customHeight="1" x14ac:dyDescent="0.2">
      <c r="A21" s="2"/>
      <c r="B21" s="48" t="s">
        <v>31</v>
      </c>
      <c r="C21" s="64"/>
      <c r="D21" s="65"/>
      <c r="E21" s="194">
        <f>SUM(E16:F20)</f>
        <v>0</v>
      </c>
      <c r="F21" s="195"/>
      <c r="G21" s="194">
        <v>0</v>
      </c>
      <c r="H21" s="195"/>
      <c r="I21" s="194">
        <v>0</v>
      </c>
      <c r="J21" s="21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11">
        <v>0</v>
      </c>
      <c r="H23" s="212"/>
      <c r="I23" s="212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09">
        <v>0</v>
      </c>
      <c r="H24" s="210"/>
      <c r="I24" s="210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1">
        <v>0</v>
      </c>
      <c r="H25" s="212"/>
      <c r="I25" s="212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78">
        <v>0</v>
      </c>
      <c r="H26" s="179"/>
      <c r="I26" s="179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0">
        <v>0</v>
      </c>
      <c r="H27" s="180"/>
      <c r="I27" s="180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14">
        <v>15223.14</v>
      </c>
      <c r="H28" s="215"/>
      <c r="I28" s="215"/>
      <c r="J28" s="115" t="str">
        <f t="shared" si="0"/>
        <v>CZK</v>
      </c>
    </row>
    <row r="29" spans="1:10" ht="27.75" customHeight="1" thickBot="1" x14ac:dyDescent="0.25">
      <c r="A29" s="2"/>
      <c r="B29" s="111" t="s">
        <v>37</v>
      </c>
      <c r="C29" s="116"/>
      <c r="D29" s="116"/>
      <c r="E29" s="116"/>
      <c r="F29" s="117"/>
      <c r="G29" s="214">
        <v>0</v>
      </c>
      <c r="H29" s="214"/>
      <c r="I29" s="214"/>
      <c r="J29" s="118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">
      <c r="A35" s="2"/>
      <c r="B35" s="2"/>
      <c r="D35" s="208" t="s">
        <v>2</v>
      </c>
      <c r="E35" s="20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50</v>
      </c>
      <c r="C39" s="222"/>
      <c r="D39" s="222"/>
      <c r="E39" s="222"/>
      <c r="F39" s="98">
        <v>0</v>
      </c>
      <c r="G39" s="99">
        <v>15223.14</v>
      </c>
      <c r="H39" s="100">
        <v>3196.86</v>
      </c>
      <c r="I39" s="100">
        <v>18420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43</v>
      </c>
      <c r="C40" s="223" t="s">
        <v>45</v>
      </c>
      <c r="D40" s="223"/>
      <c r="E40" s="223"/>
      <c r="F40" s="103">
        <v>0</v>
      </c>
      <c r="G40" s="104">
        <v>15223.14</v>
      </c>
      <c r="H40" s="104">
        <v>3196.86</v>
      </c>
      <c r="I40" s="104">
        <v>18420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43</v>
      </c>
      <c r="C41" s="222" t="s">
        <v>44</v>
      </c>
      <c r="D41" s="222"/>
      <c r="E41" s="222"/>
      <c r="F41" s="107">
        <v>0</v>
      </c>
      <c r="G41" s="100">
        <v>15223.14</v>
      </c>
      <c r="H41" s="100">
        <v>3196.86</v>
      </c>
      <c r="I41" s="100">
        <v>18420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224" t="s">
        <v>51</v>
      </c>
      <c r="C42" s="225"/>
      <c r="D42" s="225"/>
      <c r="E42" s="226"/>
      <c r="F42" s="108">
        <f>SUMIF(A39:A41,"=1",F39:F41)</f>
        <v>0</v>
      </c>
      <c r="G42" s="109">
        <f>SUMIF(A39:A41,"=1",G39:G41)</f>
        <v>15223.14</v>
      </c>
      <c r="H42" s="109">
        <f>SUMIF(A39:A41,"=1",H39:H41)</f>
        <v>3196.86</v>
      </c>
      <c r="I42" s="109">
        <f>SUMIF(A39:A41,"=1",I39:I41)</f>
        <v>18420</v>
      </c>
      <c r="J42" s="110">
        <f>SUMIF(A39:A41,"=1",J39:J41)</f>
        <v>100</v>
      </c>
    </row>
    <row r="46" spans="1:10" ht="15.75" x14ac:dyDescent="0.25">
      <c r="B46" s="119" t="s">
        <v>53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54</v>
      </c>
      <c r="G48" s="126" t="s">
        <v>32</v>
      </c>
      <c r="H48" s="126" t="s">
        <v>33</v>
      </c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55</v>
      </c>
      <c r="C49" s="220" t="s">
        <v>56</v>
      </c>
      <c r="D49" s="221"/>
      <c r="E49" s="221"/>
      <c r="F49" s="135" t="s">
        <v>27</v>
      </c>
      <c r="G49" s="128">
        <v>0</v>
      </c>
      <c r="H49" s="128">
        <v>0</v>
      </c>
      <c r="I49" s="128">
        <v>0</v>
      </c>
      <c r="J49" s="133" t="str">
        <f>IF(I51=0,"",I49/I51*100)</f>
        <v/>
      </c>
    </row>
    <row r="50" spans="1:10" ht="36.75" customHeight="1" x14ac:dyDescent="0.2">
      <c r="A50" s="122"/>
      <c r="B50" s="127" t="s">
        <v>57</v>
      </c>
      <c r="C50" s="220" t="s">
        <v>29</v>
      </c>
      <c r="D50" s="221"/>
      <c r="E50" s="221"/>
      <c r="F50" s="135" t="s">
        <v>57</v>
      </c>
      <c r="G50" s="128">
        <v>0</v>
      </c>
      <c r="H50" s="128">
        <v>0</v>
      </c>
      <c r="I50" s="128">
        <v>0</v>
      </c>
      <c r="J50" s="133" t="str">
        <f>IF(I51=0,"",I50/I51*100)</f>
        <v/>
      </c>
    </row>
    <row r="51" spans="1:10" ht="25.5" customHeight="1" x14ac:dyDescent="0.2">
      <c r="A51" s="123"/>
      <c r="B51" s="129" t="s">
        <v>1</v>
      </c>
      <c r="C51" s="130"/>
      <c r="D51" s="131"/>
      <c r="E51" s="131"/>
      <c r="F51" s="136"/>
      <c r="G51" s="132">
        <f>SUM(G49:G50)</f>
        <v>0</v>
      </c>
      <c r="H51" s="132">
        <f>SUM(H49:H50)</f>
        <v>0</v>
      </c>
      <c r="I51" s="132">
        <f>SUM(I49:I50)</f>
        <v>0</v>
      </c>
      <c r="J51" s="134">
        <f>SUM(J49:J50)</f>
        <v>0</v>
      </c>
    </row>
    <row r="52" spans="1:10" x14ac:dyDescent="0.2">
      <c r="F52" s="85"/>
      <c r="G52" s="85"/>
      <c r="H52" s="85"/>
      <c r="I52" s="85"/>
      <c r="J52" s="86"/>
    </row>
    <row r="53" spans="1:10" x14ac:dyDescent="0.2">
      <c r="F53" s="85"/>
      <c r="G53" s="85"/>
      <c r="H53" s="85"/>
      <c r="I53" s="85"/>
      <c r="J53" s="86"/>
    </row>
    <row r="54" spans="1:10" x14ac:dyDescent="0.2">
      <c r="F54" s="85"/>
      <c r="G54" s="85"/>
      <c r="H54" s="85"/>
      <c r="I54" s="85"/>
      <c r="J54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0:E50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50" t="s">
        <v>8</v>
      </c>
      <c r="B2" s="49"/>
      <c r="C2" s="229"/>
      <c r="D2" s="229"/>
      <c r="E2" s="229"/>
      <c r="F2" s="229"/>
      <c r="G2" s="230"/>
    </row>
    <row r="3" spans="1:7" ht="24.95" customHeight="1" x14ac:dyDescent="0.2">
      <c r="A3" s="50" t="s">
        <v>9</v>
      </c>
      <c r="B3" s="49"/>
      <c r="C3" s="229"/>
      <c r="D3" s="229"/>
      <c r="E3" s="229"/>
      <c r="F3" s="229"/>
      <c r="G3" s="230"/>
    </row>
    <row r="4" spans="1:7" ht="24.95" customHeight="1" x14ac:dyDescent="0.2">
      <c r="A4" s="50" t="s">
        <v>10</v>
      </c>
      <c r="B4" s="49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J24" sqref="J24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2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1" t="s">
        <v>7</v>
      </c>
      <c r="B1" s="231"/>
      <c r="C1" s="231"/>
      <c r="D1" s="231"/>
      <c r="E1" s="231"/>
      <c r="F1" s="231"/>
      <c r="G1" s="231"/>
      <c r="AG1" t="s">
        <v>59</v>
      </c>
    </row>
    <row r="2" spans="1:60" ht="24.95" customHeight="1" x14ac:dyDescent="0.2">
      <c r="A2" s="138" t="s">
        <v>8</v>
      </c>
      <c r="B2" s="49" t="s">
        <v>48</v>
      </c>
      <c r="C2" s="232" t="s">
        <v>49</v>
      </c>
      <c r="D2" s="233"/>
      <c r="E2" s="233"/>
      <c r="F2" s="233"/>
      <c r="G2" s="234"/>
      <c r="AG2" t="s">
        <v>60</v>
      </c>
    </row>
    <row r="3" spans="1:60" ht="24.95" customHeight="1" x14ac:dyDescent="0.2">
      <c r="A3" s="138" t="s">
        <v>9</v>
      </c>
      <c r="B3" s="49" t="s">
        <v>43</v>
      </c>
      <c r="C3" s="232" t="s">
        <v>45</v>
      </c>
      <c r="D3" s="233"/>
      <c r="E3" s="233"/>
      <c r="F3" s="233"/>
      <c r="G3" s="234"/>
      <c r="AC3" s="120" t="s">
        <v>60</v>
      </c>
      <c r="AG3" t="s">
        <v>61</v>
      </c>
    </row>
    <row r="4" spans="1:60" ht="24.95" customHeight="1" x14ac:dyDescent="0.2">
      <c r="A4" s="139" t="s">
        <v>10</v>
      </c>
      <c r="B4" s="140" t="s">
        <v>43</v>
      </c>
      <c r="C4" s="235" t="s">
        <v>44</v>
      </c>
      <c r="D4" s="236"/>
      <c r="E4" s="236"/>
      <c r="F4" s="236"/>
      <c r="G4" s="237"/>
      <c r="AG4" t="s">
        <v>62</v>
      </c>
    </row>
    <row r="5" spans="1:60" x14ac:dyDescent="0.2">
      <c r="D5" s="10"/>
    </row>
    <row r="6" spans="1:60" ht="38.25" x14ac:dyDescent="0.2">
      <c r="A6" s="142" t="s">
        <v>63</v>
      </c>
      <c r="B6" s="144" t="s">
        <v>64</v>
      </c>
      <c r="C6" s="144" t="s">
        <v>65</v>
      </c>
      <c r="D6" s="143" t="s">
        <v>66</v>
      </c>
      <c r="E6" s="142" t="s">
        <v>67</v>
      </c>
      <c r="F6" s="141" t="s">
        <v>68</v>
      </c>
      <c r="G6" s="142" t="s">
        <v>31</v>
      </c>
      <c r="H6" s="145" t="s">
        <v>32</v>
      </c>
      <c r="I6" s="145" t="s">
        <v>69</v>
      </c>
      <c r="J6" s="145" t="s">
        <v>33</v>
      </c>
      <c r="K6" s="145" t="s">
        <v>70</v>
      </c>
      <c r="L6" s="145" t="s">
        <v>71</v>
      </c>
      <c r="M6" s="145" t="s">
        <v>72</v>
      </c>
      <c r="N6" s="145" t="s">
        <v>73</v>
      </c>
      <c r="O6" s="145" t="s">
        <v>74</v>
      </c>
      <c r="P6" s="145" t="s">
        <v>75</v>
      </c>
      <c r="Q6" s="145" t="s">
        <v>76</v>
      </c>
      <c r="R6" s="145" t="s">
        <v>77</v>
      </c>
      <c r="S6" s="145" t="s">
        <v>78</v>
      </c>
      <c r="T6" s="145" t="s">
        <v>79</v>
      </c>
      <c r="U6" s="145" t="s">
        <v>80</v>
      </c>
      <c r="V6" s="145" t="s">
        <v>81</v>
      </c>
      <c r="W6" s="145" t="s">
        <v>82</v>
      </c>
      <c r="X6" s="145" t="s">
        <v>83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">
      <c r="A8" s="151" t="s">
        <v>84</v>
      </c>
      <c r="B8" s="152" t="s">
        <v>55</v>
      </c>
      <c r="C8" s="169" t="s">
        <v>56</v>
      </c>
      <c r="D8" s="153"/>
      <c r="E8" s="154"/>
      <c r="F8" s="155"/>
      <c r="G8" s="155">
        <f>SUMIF(AG9:AG20,"&lt;&gt;NOR",G9:G20)</f>
        <v>0</v>
      </c>
      <c r="H8" s="155"/>
      <c r="I8" s="155">
        <f>SUM(I9:I20)</f>
        <v>0</v>
      </c>
      <c r="J8" s="155"/>
      <c r="K8" s="156">
        <f>SUM(K9:K20)</f>
        <v>0</v>
      </c>
      <c r="L8" s="150"/>
      <c r="M8" s="150">
        <f>SUM(M9:M20)</f>
        <v>0</v>
      </c>
      <c r="N8" s="150"/>
      <c r="O8" s="150">
        <f>SUM(O9:O20)</f>
        <v>0.02</v>
      </c>
      <c r="P8" s="150"/>
      <c r="Q8" s="150">
        <f>SUM(Q9:Q20)</f>
        <v>0</v>
      </c>
      <c r="R8" s="150"/>
      <c r="S8" s="150"/>
      <c r="T8" s="150"/>
      <c r="U8" s="150"/>
      <c r="V8" s="150">
        <f>SUM(V9:V20)</f>
        <v>0</v>
      </c>
      <c r="W8" s="150"/>
      <c r="X8" s="150"/>
      <c r="AG8" t="s">
        <v>85</v>
      </c>
    </row>
    <row r="9" spans="1:60" ht="22.5" outlineLevel="1" x14ac:dyDescent="0.2">
      <c r="A9" s="163">
        <v>1</v>
      </c>
      <c r="B9" s="164" t="s">
        <v>86</v>
      </c>
      <c r="C9" s="170" t="s">
        <v>87</v>
      </c>
      <c r="D9" s="165" t="s">
        <v>88</v>
      </c>
      <c r="E9" s="166">
        <v>1</v>
      </c>
      <c r="F9" s="167">
        <v>0</v>
      </c>
      <c r="G9" s="167">
        <f t="shared" ref="G9:G20" si="0">ROUND(E9*F9,2)</f>
        <v>0</v>
      </c>
      <c r="H9" s="167">
        <v>0</v>
      </c>
      <c r="I9" s="167">
        <f t="shared" ref="I9:I20" si="1">ROUND(E9*H9,2)</f>
        <v>0</v>
      </c>
      <c r="J9" s="167">
        <v>0</v>
      </c>
      <c r="K9" s="168">
        <f t="shared" ref="K9:K20" si="2">ROUND(E9*J9,2)</f>
        <v>0</v>
      </c>
      <c r="L9" s="149">
        <v>21</v>
      </c>
      <c r="M9" s="149">
        <f t="shared" ref="M9:M20" si="3">G9*(1+L9/100)</f>
        <v>0</v>
      </c>
      <c r="N9" s="149">
        <v>8.9999999999999998E-4</v>
      </c>
      <c r="O9" s="149">
        <f t="shared" ref="O9:O20" si="4">ROUND(E9*N9,2)</f>
        <v>0</v>
      </c>
      <c r="P9" s="149">
        <v>0</v>
      </c>
      <c r="Q9" s="149">
        <f t="shared" ref="Q9:Q20" si="5">ROUND(E9*P9,2)</f>
        <v>0</v>
      </c>
      <c r="R9" s="149"/>
      <c r="S9" s="149" t="s">
        <v>89</v>
      </c>
      <c r="T9" s="149" t="s">
        <v>90</v>
      </c>
      <c r="U9" s="149">
        <v>0</v>
      </c>
      <c r="V9" s="149">
        <f t="shared" ref="V9:V20" si="6">ROUND(E9*U9,2)</f>
        <v>0</v>
      </c>
      <c r="W9" s="149"/>
      <c r="X9" s="149" t="s">
        <v>91</v>
      </c>
      <c r="Y9" s="146"/>
      <c r="Z9" s="146"/>
      <c r="AA9" s="146"/>
      <c r="AB9" s="146"/>
      <c r="AC9" s="146"/>
      <c r="AD9" s="146"/>
      <c r="AE9" s="146"/>
      <c r="AF9" s="146"/>
      <c r="AG9" s="146" t="s">
        <v>92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63">
        <v>2</v>
      </c>
      <c r="B10" s="164" t="s">
        <v>93</v>
      </c>
      <c r="C10" s="170" t="s">
        <v>94</v>
      </c>
      <c r="D10" s="165" t="s">
        <v>95</v>
      </c>
      <c r="E10" s="166">
        <v>30</v>
      </c>
      <c r="F10" s="167">
        <v>0</v>
      </c>
      <c r="G10" s="167">
        <f t="shared" si="0"/>
        <v>0</v>
      </c>
      <c r="H10" s="167">
        <v>0</v>
      </c>
      <c r="I10" s="167">
        <f t="shared" si="1"/>
        <v>0</v>
      </c>
      <c r="J10" s="167">
        <v>0</v>
      </c>
      <c r="K10" s="168">
        <f t="shared" si="2"/>
        <v>0</v>
      </c>
      <c r="L10" s="149">
        <v>21</v>
      </c>
      <c r="M10" s="149">
        <f t="shared" si="3"/>
        <v>0</v>
      </c>
      <c r="N10" s="149">
        <v>6.0000000000000002E-5</v>
      </c>
      <c r="O10" s="149">
        <f t="shared" si="4"/>
        <v>0</v>
      </c>
      <c r="P10" s="149">
        <v>0</v>
      </c>
      <c r="Q10" s="149">
        <f t="shared" si="5"/>
        <v>0</v>
      </c>
      <c r="R10" s="149"/>
      <c r="S10" s="149" t="s">
        <v>89</v>
      </c>
      <c r="T10" s="149" t="s">
        <v>90</v>
      </c>
      <c r="U10" s="149">
        <v>0</v>
      </c>
      <c r="V10" s="149">
        <f t="shared" si="6"/>
        <v>0</v>
      </c>
      <c r="W10" s="149"/>
      <c r="X10" s="149" t="s">
        <v>96</v>
      </c>
      <c r="Y10" s="146"/>
      <c r="Z10" s="146"/>
      <c r="AA10" s="146"/>
      <c r="AB10" s="146"/>
      <c r="AC10" s="146"/>
      <c r="AD10" s="146"/>
      <c r="AE10" s="146"/>
      <c r="AF10" s="146"/>
      <c r="AG10" s="146" t="s">
        <v>97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3">
        <v>3</v>
      </c>
      <c r="B11" s="164" t="s">
        <v>98</v>
      </c>
      <c r="C11" s="170" t="s">
        <v>99</v>
      </c>
      <c r="D11" s="165" t="s">
        <v>95</v>
      </c>
      <c r="E11" s="166">
        <v>30</v>
      </c>
      <c r="F11" s="167">
        <v>0</v>
      </c>
      <c r="G11" s="167">
        <f t="shared" si="0"/>
        <v>0</v>
      </c>
      <c r="H11" s="167">
        <v>0</v>
      </c>
      <c r="I11" s="167">
        <f t="shared" si="1"/>
        <v>0</v>
      </c>
      <c r="J11" s="167">
        <v>0</v>
      </c>
      <c r="K11" s="168">
        <f t="shared" si="2"/>
        <v>0</v>
      </c>
      <c r="L11" s="149">
        <v>21</v>
      </c>
      <c r="M11" s="149">
        <f t="shared" si="3"/>
        <v>0</v>
      </c>
      <c r="N11" s="149">
        <v>6.0000000000000002E-5</v>
      </c>
      <c r="O11" s="149">
        <f t="shared" si="4"/>
        <v>0</v>
      </c>
      <c r="P11" s="149">
        <v>0</v>
      </c>
      <c r="Q11" s="149">
        <f t="shared" si="5"/>
        <v>0</v>
      </c>
      <c r="R11" s="149"/>
      <c r="S11" s="149" t="s">
        <v>89</v>
      </c>
      <c r="T11" s="149" t="s">
        <v>90</v>
      </c>
      <c r="U11" s="149">
        <v>0</v>
      </c>
      <c r="V11" s="149">
        <f t="shared" si="6"/>
        <v>0</v>
      </c>
      <c r="W11" s="149"/>
      <c r="X11" s="149" t="s">
        <v>96</v>
      </c>
      <c r="Y11" s="146"/>
      <c r="Z11" s="146"/>
      <c r="AA11" s="146"/>
      <c r="AB11" s="146"/>
      <c r="AC11" s="146"/>
      <c r="AD11" s="146"/>
      <c r="AE11" s="146"/>
      <c r="AF11" s="146"/>
      <c r="AG11" s="146" t="s">
        <v>97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63">
        <v>4</v>
      </c>
      <c r="B12" s="164" t="s">
        <v>100</v>
      </c>
      <c r="C12" s="170" t="s">
        <v>101</v>
      </c>
      <c r="D12" s="165" t="s">
        <v>95</v>
      </c>
      <c r="E12" s="166">
        <v>30</v>
      </c>
      <c r="F12" s="167">
        <v>0</v>
      </c>
      <c r="G12" s="167">
        <f t="shared" si="0"/>
        <v>0</v>
      </c>
      <c r="H12" s="167">
        <v>0</v>
      </c>
      <c r="I12" s="167">
        <f t="shared" si="1"/>
        <v>0</v>
      </c>
      <c r="J12" s="167">
        <v>0</v>
      </c>
      <c r="K12" s="168">
        <f t="shared" si="2"/>
        <v>0</v>
      </c>
      <c r="L12" s="149">
        <v>21</v>
      </c>
      <c r="M12" s="149">
        <f t="shared" si="3"/>
        <v>0</v>
      </c>
      <c r="N12" s="149">
        <v>6.0000000000000002E-5</v>
      </c>
      <c r="O12" s="149">
        <f t="shared" si="4"/>
        <v>0</v>
      </c>
      <c r="P12" s="149">
        <v>0</v>
      </c>
      <c r="Q12" s="149">
        <f t="shared" si="5"/>
        <v>0</v>
      </c>
      <c r="R12" s="149" t="s">
        <v>102</v>
      </c>
      <c r="S12" s="149" t="s">
        <v>103</v>
      </c>
      <c r="T12" s="149" t="s">
        <v>90</v>
      </c>
      <c r="U12" s="149">
        <v>0</v>
      </c>
      <c r="V12" s="149">
        <f t="shared" si="6"/>
        <v>0</v>
      </c>
      <c r="W12" s="149"/>
      <c r="X12" s="149" t="s">
        <v>96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97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3">
        <v>5</v>
      </c>
      <c r="B13" s="164" t="s">
        <v>104</v>
      </c>
      <c r="C13" s="170" t="s">
        <v>105</v>
      </c>
      <c r="D13" s="165" t="s">
        <v>95</v>
      </c>
      <c r="E13" s="166">
        <v>30</v>
      </c>
      <c r="F13" s="167">
        <v>0</v>
      </c>
      <c r="G13" s="167">
        <f t="shared" si="0"/>
        <v>0</v>
      </c>
      <c r="H13" s="167">
        <v>0</v>
      </c>
      <c r="I13" s="167">
        <f t="shared" si="1"/>
        <v>0</v>
      </c>
      <c r="J13" s="167">
        <v>0</v>
      </c>
      <c r="K13" s="168">
        <f t="shared" si="2"/>
        <v>0</v>
      </c>
      <c r="L13" s="149">
        <v>21</v>
      </c>
      <c r="M13" s="149">
        <f t="shared" si="3"/>
        <v>0</v>
      </c>
      <c r="N13" s="149">
        <v>1.4999999999999999E-4</v>
      </c>
      <c r="O13" s="149">
        <f t="shared" si="4"/>
        <v>0</v>
      </c>
      <c r="P13" s="149">
        <v>0</v>
      </c>
      <c r="Q13" s="149">
        <f t="shared" si="5"/>
        <v>0</v>
      </c>
      <c r="R13" s="149" t="s">
        <v>102</v>
      </c>
      <c r="S13" s="149" t="s">
        <v>103</v>
      </c>
      <c r="T13" s="149" t="s">
        <v>90</v>
      </c>
      <c r="U13" s="149">
        <v>0</v>
      </c>
      <c r="V13" s="149">
        <f t="shared" si="6"/>
        <v>0</v>
      </c>
      <c r="W13" s="149"/>
      <c r="X13" s="149" t="s">
        <v>96</v>
      </c>
      <c r="Y13" s="146"/>
      <c r="Z13" s="146"/>
      <c r="AA13" s="146"/>
      <c r="AB13" s="146"/>
      <c r="AC13" s="146"/>
      <c r="AD13" s="146"/>
      <c r="AE13" s="146"/>
      <c r="AF13" s="146"/>
      <c r="AG13" s="146" t="s">
        <v>97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63">
        <v>6</v>
      </c>
      <c r="B14" s="164" t="s">
        <v>106</v>
      </c>
      <c r="C14" s="170" t="s">
        <v>107</v>
      </c>
      <c r="D14" s="165" t="s">
        <v>95</v>
      </c>
      <c r="E14" s="166">
        <v>30</v>
      </c>
      <c r="F14" s="167">
        <v>0</v>
      </c>
      <c r="G14" s="167">
        <f t="shared" si="0"/>
        <v>0</v>
      </c>
      <c r="H14" s="167">
        <v>0</v>
      </c>
      <c r="I14" s="167">
        <f t="shared" si="1"/>
        <v>0</v>
      </c>
      <c r="J14" s="167">
        <v>0</v>
      </c>
      <c r="K14" s="168">
        <f t="shared" si="2"/>
        <v>0</v>
      </c>
      <c r="L14" s="149">
        <v>21</v>
      </c>
      <c r="M14" s="149">
        <f t="shared" si="3"/>
        <v>0</v>
      </c>
      <c r="N14" s="149">
        <v>2.4000000000000001E-4</v>
      </c>
      <c r="O14" s="149">
        <f t="shared" si="4"/>
        <v>0.01</v>
      </c>
      <c r="P14" s="149">
        <v>0</v>
      </c>
      <c r="Q14" s="149">
        <f t="shared" si="5"/>
        <v>0</v>
      </c>
      <c r="R14" s="149" t="s">
        <v>102</v>
      </c>
      <c r="S14" s="149" t="s">
        <v>103</v>
      </c>
      <c r="T14" s="149" t="s">
        <v>90</v>
      </c>
      <c r="U14" s="149">
        <v>0</v>
      </c>
      <c r="V14" s="149">
        <f t="shared" si="6"/>
        <v>0</v>
      </c>
      <c r="W14" s="149"/>
      <c r="X14" s="149" t="s">
        <v>96</v>
      </c>
      <c r="Y14" s="146"/>
      <c r="Z14" s="146"/>
      <c r="AA14" s="146"/>
      <c r="AB14" s="146"/>
      <c r="AC14" s="146"/>
      <c r="AD14" s="146"/>
      <c r="AE14" s="146"/>
      <c r="AF14" s="146"/>
      <c r="AG14" s="146" t="s">
        <v>97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63">
        <v>7</v>
      </c>
      <c r="B15" s="164" t="s">
        <v>108</v>
      </c>
      <c r="C15" s="170" t="s">
        <v>109</v>
      </c>
      <c r="D15" s="165" t="s">
        <v>95</v>
      </c>
      <c r="E15" s="166">
        <v>20</v>
      </c>
      <c r="F15" s="167">
        <v>0</v>
      </c>
      <c r="G15" s="167">
        <f t="shared" si="0"/>
        <v>0</v>
      </c>
      <c r="H15" s="167">
        <v>0</v>
      </c>
      <c r="I15" s="167">
        <f t="shared" si="1"/>
        <v>0</v>
      </c>
      <c r="J15" s="167">
        <v>0</v>
      </c>
      <c r="K15" s="168">
        <f t="shared" si="2"/>
        <v>0</v>
      </c>
      <c r="L15" s="149">
        <v>21</v>
      </c>
      <c r="M15" s="149">
        <f t="shared" si="3"/>
        <v>0</v>
      </c>
      <c r="N15" s="149">
        <v>3.8999999999999999E-4</v>
      </c>
      <c r="O15" s="149">
        <f t="shared" si="4"/>
        <v>0.01</v>
      </c>
      <c r="P15" s="149">
        <v>0</v>
      </c>
      <c r="Q15" s="149">
        <f t="shared" si="5"/>
        <v>0</v>
      </c>
      <c r="R15" s="149" t="s">
        <v>102</v>
      </c>
      <c r="S15" s="149" t="s">
        <v>103</v>
      </c>
      <c r="T15" s="149" t="s">
        <v>90</v>
      </c>
      <c r="U15" s="149">
        <v>0</v>
      </c>
      <c r="V15" s="149">
        <f t="shared" si="6"/>
        <v>0</v>
      </c>
      <c r="W15" s="149"/>
      <c r="X15" s="149" t="s">
        <v>96</v>
      </c>
      <c r="Y15" s="146"/>
      <c r="Z15" s="146"/>
      <c r="AA15" s="146"/>
      <c r="AB15" s="146"/>
      <c r="AC15" s="146"/>
      <c r="AD15" s="146"/>
      <c r="AE15" s="146"/>
      <c r="AF15" s="146"/>
      <c r="AG15" s="146" t="s">
        <v>97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3">
        <v>8</v>
      </c>
      <c r="B16" s="164" t="s">
        <v>110</v>
      </c>
      <c r="C16" s="170" t="s">
        <v>111</v>
      </c>
      <c r="D16" s="165" t="s">
        <v>112</v>
      </c>
      <c r="E16" s="166">
        <v>8</v>
      </c>
      <c r="F16" s="167">
        <v>0</v>
      </c>
      <c r="G16" s="167">
        <f t="shared" si="0"/>
        <v>0</v>
      </c>
      <c r="H16" s="167">
        <v>0</v>
      </c>
      <c r="I16" s="167">
        <f t="shared" si="1"/>
        <v>0</v>
      </c>
      <c r="J16" s="167">
        <v>0</v>
      </c>
      <c r="K16" s="168">
        <f t="shared" si="2"/>
        <v>0</v>
      </c>
      <c r="L16" s="149">
        <v>21</v>
      </c>
      <c r="M16" s="149">
        <f t="shared" si="3"/>
        <v>0</v>
      </c>
      <c r="N16" s="149">
        <v>1.2E-4</v>
      </c>
      <c r="O16" s="149">
        <f t="shared" si="4"/>
        <v>0</v>
      </c>
      <c r="P16" s="149">
        <v>0</v>
      </c>
      <c r="Q16" s="149">
        <f t="shared" si="5"/>
        <v>0</v>
      </c>
      <c r="R16" s="149" t="s">
        <v>102</v>
      </c>
      <c r="S16" s="149" t="s">
        <v>103</v>
      </c>
      <c r="T16" s="149" t="s">
        <v>90</v>
      </c>
      <c r="U16" s="149">
        <v>0</v>
      </c>
      <c r="V16" s="149">
        <f t="shared" si="6"/>
        <v>0</v>
      </c>
      <c r="W16" s="149"/>
      <c r="X16" s="149" t="s">
        <v>96</v>
      </c>
      <c r="Y16" s="146"/>
      <c r="Z16" s="146"/>
      <c r="AA16" s="146"/>
      <c r="AB16" s="146"/>
      <c r="AC16" s="146"/>
      <c r="AD16" s="146"/>
      <c r="AE16" s="146"/>
      <c r="AF16" s="146"/>
      <c r="AG16" s="146" t="s">
        <v>97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63">
        <v>9</v>
      </c>
      <c r="B17" s="164" t="s">
        <v>113</v>
      </c>
      <c r="C17" s="170" t="s">
        <v>114</v>
      </c>
      <c r="D17" s="165" t="s">
        <v>112</v>
      </c>
      <c r="E17" s="166">
        <v>2</v>
      </c>
      <c r="F17" s="167">
        <v>0</v>
      </c>
      <c r="G17" s="167">
        <f t="shared" si="0"/>
        <v>0</v>
      </c>
      <c r="H17" s="167">
        <v>0</v>
      </c>
      <c r="I17" s="167">
        <f t="shared" si="1"/>
        <v>0</v>
      </c>
      <c r="J17" s="167">
        <v>0</v>
      </c>
      <c r="K17" s="168">
        <f t="shared" si="2"/>
        <v>0</v>
      </c>
      <c r="L17" s="149">
        <v>21</v>
      </c>
      <c r="M17" s="149">
        <f t="shared" si="3"/>
        <v>0</v>
      </c>
      <c r="N17" s="149">
        <v>0</v>
      </c>
      <c r="O17" s="149">
        <f t="shared" si="4"/>
        <v>0</v>
      </c>
      <c r="P17" s="149">
        <v>0</v>
      </c>
      <c r="Q17" s="149">
        <f t="shared" si="5"/>
        <v>0</v>
      </c>
      <c r="R17" s="149"/>
      <c r="S17" s="149" t="s">
        <v>89</v>
      </c>
      <c r="T17" s="149" t="s">
        <v>90</v>
      </c>
      <c r="U17" s="149">
        <v>0</v>
      </c>
      <c r="V17" s="149">
        <f t="shared" si="6"/>
        <v>0</v>
      </c>
      <c r="W17" s="149"/>
      <c r="X17" s="149" t="s">
        <v>96</v>
      </c>
      <c r="Y17" s="146"/>
      <c r="Z17" s="146"/>
      <c r="AA17" s="146"/>
      <c r="AB17" s="146"/>
      <c r="AC17" s="146"/>
      <c r="AD17" s="146"/>
      <c r="AE17" s="146"/>
      <c r="AF17" s="146"/>
      <c r="AG17" s="146" t="s">
        <v>97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63">
        <v>10</v>
      </c>
      <c r="B18" s="164" t="s">
        <v>115</v>
      </c>
      <c r="C18" s="170" t="s">
        <v>116</v>
      </c>
      <c r="D18" s="165" t="s">
        <v>112</v>
      </c>
      <c r="E18" s="166">
        <v>1</v>
      </c>
      <c r="F18" s="167">
        <v>0</v>
      </c>
      <c r="G18" s="167">
        <f t="shared" si="0"/>
        <v>0</v>
      </c>
      <c r="H18" s="167">
        <v>0</v>
      </c>
      <c r="I18" s="167">
        <f t="shared" si="1"/>
        <v>0</v>
      </c>
      <c r="J18" s="167">
        <v>0</v>
      </c>
      <c r="K18" s="168">
        <f t="shared" si="2"/>
        <v>0</v>
      </c>
      <c r="L18" s="149">
        <v>21</v>
      </c>
      <c r="M18" s="149">
        <f t="shared" si="3"/>
        <v>0</v>
      </c>
      <c r="N18" s="149">
        <v>0</v>
      </c>
      <c r="O18" s="149">
        <f t="shared" si="4"/>
        <v>0</v>
      </c>
      <c r="P18" s="149">
        <v>0</v>
      </c>
      <c r="Q18" s="149">
        <f t="shared" si="5"/>
        <v>0</v>
      </c>
      <c r="R18" s="149"/>
      <c r="S18" s="149" t="s">
        <v>89</v>
      </c>
      <c r="T18" s="149" t="s">
        <v>90</v>
      </c>
      <c r="U18" s="149">
        <v>0</v>
      </c>
      <c r="V18" s="149">
        <f t="shared" si="6"/>
        <v>0</v>
      </c>
      <c r="W18" s="149"/>
      <c r="X18" s="149" t="s">
        <v>96</v>
      </c>
      <c r="Y18" s="146"/>
      <c r="Z18" s="146"/>
      <c r="AA18" s="146"/>
      <c r="AB18" s="146"/>
      <c r="AC18" s="146"/>
      <c r="AD18" s="146"/>
      <c r="AE18" s="146"/>
      <c r="AF18" s="146"/>
      <c r="AG18" s="146" t="s">
        <v>97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63">
        <v>11</v>
      </c>
      <c r="B19" s="164" t="s">
        <v>117</v>
      </c>
      <c r="C19" s="170" t="s">
        <v>118</v>
      </c>
      <c r="D19" s="165" t="s">
        <v>112</v>
      </c>
      <c r="E19" s="166">
        <v>4</v>
      </c>
      <c r="F19" s="167">
        <v>0</v>
      </c>
      <c r="G19" s="167">
        <f t="shared" si="0"/>
        <v>0</v>
      </c>
      <c r="H19" s="167">
        <v>0</v>
      </c>
      <c r="I19" s="167">
        <f t="shared" si="1"/>
        <v>0</v>
      </c>
      <c r="J19" s="167">
        <v>0</v>
      </c>
      <c r="K19" s="168">
        <f t="shared" si="2"/>
        <v>0</v>
      </c>
      <c r="L19" s="149">
        <v>21</v>
      </c>
      <c r="M19" s="149">
        <f t="shared" si="3"/>
        <v>0</v>
      </c>
      <c r="N19" s="149">
        <v>0</v>
      </c>
      <c r="O19" s="149">
        <f t="shared" si="4"/>
        <v>0</v>
      </c>
      <c r="P19" s="149">
        <v>0</v>
      </c>
      <c r="Q19" s="149">
        <f t="shared" si="5"/>
        <v>0</v>
      </c>
      <c r="R19" s="149"/>
      <c r="S19" s="149" t="s">
        <v>89</v>
      </c>
      <c r="T19" s="149" t="s">
        <v>90</v>
      </c>
      <c r="U19" s="149">
        <v>0</v>
      </c>
      <c r="V19" s="149">
        <f t="shared" si="6"/>
        <v>0</v>
      </c>
      <c r="W19" s="149"/>
      <c r="X19" s="149" t="s">
        <v>96</v>
      </c>
      <c r="Y19" s="146"/>
      <c r="Z19" s="146"/>
      <c r="AA19" s="146"/>
      <c r="AB19" s="146"/>
      <c r="AC19" s="146"/>
      <c r="AD19" s="146"/>
      <c r="AE19" s="146"/>
      <c r="AF19" s="146"/>
      <c r="AG19" s="146" t="s">
        <v>97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63">
        <v>12</v>
      </c>
      <c r="B20" s="164" t="s">
        <v>119</v>
      </c>
      <c r="C20" s="170" t="s">
        <v>120</v>
      </c>
      <c r="D20" s="165" t="s">
        <v>0</v>
      </c>
      <c r="E20" s="166">
        <v>2272.2950000000001</v>
      </c>
      <c r="F20" s="167">
        <v>0</v>
      </c>
      <c r="G20" s="167">
        <f t="shared" si="0"/>
        <v>0</v>
      </c>
      <c r="H20" s="167">
        <v>0</v>
      </c>
      <c r="I20" s="167">
        <f t="shared" si="1"/>
        <v>0</v>
      </c>
      <c r="J20" s="167">
        <v>0</v>
      </c>
      <c r="K20" s="168">
        <f t="shared" si="2"/>
        <v>0</v>
      </c>
      <c r="L20" s="149">
        <v>21</v>
      </c>
      <c r="M20" s="149">
        <f t="shared" si="3"/>
        <v>0</v>
      </c>
      <c r="N20" s="149">
        <v>0</v>
      </c>
      <c r="O20" s="149">
        <f t="shared" si="4"/>
        <v>0</v>
      </c>
      <c r="P20" s="149">
        <v>0</v>
      </c>
      <c r="Q20" s="149">
        <f t="shared" si="5"/>
        <v>0</v>
      </c>
      <c r="R20" s="149"/>
      <c r="S20" s="149" t="s">
        <v>103</v>
      </c>
      <c r="T20" s="149" t="s">
        <v>90</v>
      </c>
      <c r="U20" s="149">
        <v>0</v>
      </c>
      <c r="V20" s="149">
        <f t="shared" si="6"/>
        <v>0</v>
      </c>
      <c r="W20" s="149"/>
      <c r="X20" s="149" t="s">
        <v>91</v>
      </c>
      <c r="Y20" s="146"/>
      <c r="Z20" s="146"/>
      <c r="AA20" s="146"/>
      <c r="AB20" s="146"/>
      <c r="AC20" s="146"/>
      <c r="AD20" s="146"/>
      <c r="AE20" s="146"/>
      <c r="AF20" s="146"/>
      <c r="AG20" s="146" t="s">
        <v>121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x14ac:dyDescent="0.2">
      <c r="A21" s="151" t="s">
        <v>84</v>
      </c>
      <c r="B21" s="152" t="s">
        <v>57</v>
      </c>
      <c r="C21" s="169" t="s">
        <v>29</v>
      </c>
      <c r="D21" s="153"/>
      <c r="E21" s="154"/>
      <c r="F21" s="155"/>
      <c r="G21" s="155">
        <f>SUMIF(AG22:AG23,"&lt;&gt;NOR",G22:G23)</f>
        <v>0</v>
      </c>
      <c r="H21" s="155"/>
      <c r="I21" s="155">
        <f>SUM(I22:I23)</f>
        <v>0</v>
      </c>
      <c r="J21" s="155">
        <v>0</v>
      </c>
      <c r="K21" s="156">
        <f>SUM(K22:K23)</f>
        <v>0</v>
      </c>
      <c r="L21" s="150"/>
      <c r="M21" s="150">
        <f>SUM(M22:M23)</f>
        <v>0</v>
      </c>
      <c r="N21" s="150"/>
      <c r="O21" s="150">
        <f>SUM(O22:O23)</f>
        <v>0</v>
      </c>
      <c r="P21" s="150"/>
      <c r="Q21" s="150">
        <f>SUM(Q22:Q23)</f>
        <v>0</v>
      </c>
      <c r="R21" s="150"/>
      <c r="S21" s="150"/>
      <c r="T21" s="150"/>
      <c r="U21" s="150"/>
      <c r="V21" s="150">
        <f>SUM(V22:V23)</f>
        <v>0</v>
      </c>
      <c r="W21" s="150"/>
      <c r="X21" s="150"/>
      <c r="AG21" t="s">
        <v>85</v>
      </c>
    </row>
    <row r="22" spans="1:60" outlineLevel="1" x14ac:dyDescent="0.2">
      <c r="A22" s="163">
        <v>13</v>
      </c>
      <c r="B22" s="164" t="s">
        <v>122</v>
      </c>
      <c r="C22" s="170" t="s">
        <v>123</v>
      </c>
      <c r="D22" s="165" t="s">
        <v>124</v>
      </c>
      <c r="E22" s="166">
        <v>1</v>
      </c>
      <c r="F22" s="167">
        <v>0</v>
      </c>
      <c r="G22" s="167">
        <f>ROUND(E22*F22,2)</f>
        <v>0</v>
      </c>
      <c r="H22" s="167">
        <v>0</v>
      </c>
      <c r="I22" s="167">
        <f>ROUND(E22*H22,2)</f>
        <v>0</v>
      </c>
      <c r="J22" s="167">
        <v>0</v>
      </c>
      <c r="K22" s="168">
        <f>ROUND(E22*J22,2)</f>
        <v>0</v>
      </c>
      <c r="L22" s="149">
        <v>21</v>
      </c>
      <c r="M22" s="149">
        <f>G22*(1+L22/100)</f>
        <v>0</v>
      </c>
      <c r="N22" s="149">
        <v>0</v>
      </c>
      <c r="O22" s="149">
        <f>ROUND(E22*N22,2)</f>
        <v>0</v>
      </c>
      <c r="P22" s="149">
        <v>0</v>
      </c>
      <c r="Q22" s="149">
        <f>ROUND(E22*P22,2)</f>
        <v>0</v>
      </c>
      <c r="R22" s="149"/>
      <c r="S22" s="149" t="s">
        <v>103</v>
      </c>
      <c r="T22" s="149" t="s">
        <v>90</v>
      </c>
      <c r="U22" s="149">
        <v>0</v>
      </c>
      <c r="V22" s="149">
        <f>ROUND(E22*U22,2)</f>
        <v>0</v>
      </c>
      <c r="W22" s="149"/>
      <c r="X22" s="149" t="s">
        <v>125</v>
      </c>
      <c r="Y22" s="146"/>
      <c r="Z22" s="146"/>
      <c r="AA22" s="146"/>
      <c r="AB22" s="146"/>
      <c r="AC22" s="146"/>
      <c r="AD22" s="146"/>
      <c r="AE22" s="146"/>
      <c r="AF22" s="146"/>
      <c r="AG22" s="146" t="s">
        <v>126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57">
        <v>14</v>
      </c>
      <c r="B23" s="158" t="s">
        <v>127</v>
      </c>
      <c r="C23" s="171" t="s">
        <v>128</v>
      </c>
      <c r="D23" s="159" t="s">
        <v>124</v>
      </c>
      <c r="E23" s="160">
        <v>1</v>
      </c>
      <c r="F23" s="161">
        <v>0</v>
      </c>
      <c r="G23" s="161">
        <f>ROUND(E23*F23,2)</f>
        <v>0</v>
      </c>
      <c r="H23" s="161">
        <v>0</v>
      </c>
      <c r="I23" s="161">
        <f>ROUND(E23*H23,2)</f>
        <v>0</v>
      </c>
      <c r="J23" s="161">
        <v>0</v>
      </c>
      <c r="K23" s="162">
        <f>ROUND(E23*J23,2)</f>
        <v>0</v>
      </c>
      <c r="L23" s="149">
        <v>21</v>
      </c>
      <c r="M23" s="149">
        <f>G23*(1+L23/100)</f>
        <v>0</v>
      </c>
      <c r="N23" s="149">
        <v>0</v>
      </c>
      <c r="O23" s="149">
        <f>ROUND(E23*N23,2)</f>
        <v>0</v>
      </c>
      <c r="P23" s="149">
        <v>0</v>
      </c>
      <c r="Q23" s="149">
        <f>ROUND(E23*P23,2)</f>
        <v>0</v>
      </c>
      <c r="R23" s="149"/>
      <c r="S23" s="149" t="s">
        <v>103</v>
      </c>
      <c r="T23" s="149" t="s">
        <v>90</v>
      </c>
      <c r="U23" s="149">
        <v>0</v>
      </c>
      <c r="V23" s="149">
        <f>ROUND(E23*U23,2)</f>
        <v>0</v>
      </c>
      <c r="W23" s="149"/>
      <c r="X23" s="149" t="s">
        <v>125</v>
      </c>
      <c r="Y23" s="146"/>
      <c r="Z23" s="146"/>
      <c r="AA23" s="146"/>
      <c r="AB23" s="146"/>
      <c r="AC23" s="146"/>
      <c r="AD23" s="146"/>
      <c r="AE23" s="146"/>
      <c r="AF23" s="146"/>
      <c r="AG23" s="146" t="s">
        <v>126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3"/>
      <c r="B24" s="4"/>
      <c r="C24" s="172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AE24">
        <v>15</v>
      </c>
      <c r="AF24">
        <v>21</v>
      </c>
      <c r="AG24" t="s">
        <v>71</v>
      </c>
    </row>
    <row r="25" spans="1:60" x14ac:dyDescent="0.2">
      <c r="C25" s="173"/>
      <c r="D25" s="10"/>
      <c r="AG25" t="s">
        <v>129</v>
      </c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Křižka</dc:creator>
  <cp:lastModifiedBy>Dagmar Dokulilová</cp:lastModifiedBy>
  <cp:lastPrinted>2019-03-19T12:27:02Z</cp:lastPrinted>
  <dcterms:created xsi:type="dcterms:W3CDTF">2009-04-08T07:15:50Z</dcterms:created>
  <dcterms:modified xsi:type="dcterms:W3CDTF">2019-09-25T10:13:46Z</dcterms:modified>
</cp:coreProperties>
</file>