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002 - elektroistala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'2024-002 - elektroistalac...'!$C$128:$K$320</definedName>
    <definedName name="_xlnm.Print_Area" localSheetId="1">'2024-002 - elektroistalac...'!$C$4:$J$76,'2024-002 - elektroistalac...'!$C$82:$J$112,'2024-002 - elektroistalac...'!$C$118:$J$320</definedName>
    <definedName name="_xlnm.Print_Titles" localSheetId="1">'2024-002 - elektroistalac...'!$128:$128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20"/>
  <c r="BH320"/>
  <c r="BG320"/>
  <c r="BF320"/>
  <c r="T320"/>
  <c r="T319"/>
  <c r="R320"/>
  <c r="R319"/>
  <c r="P320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T311"/>
  <c r="R312"/>
  <c r="R311"/>
  <c r="P312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7"/>
  <c r="E85"/>
  <c r="J22"/>
  <c r="E22"/>
  <c r="J90"/>
  <c r="J21"/>
  <c r="J19"/>
  <c r="E19"/>
  <c r="J125"/>
  <c r="J18"/>
  <c r="J16"/>
  <c r="E16"/>
  <c r="F126"/>
  <c r="J15"/>
  <c r="J13"/>
  <c r="E13"/>
  <c r="F125"/>
  <c r="J12"/>
  <c r="J10"/>
  <c r="J123"/>
  <c i="1" r="L90"/>
  <c r="AM90"/>
  <c r="AM89"/>
  <c r="L89"/>
  <c r="AM87"/>
  <c r="L87"/>
  <c r="L85"/>
  <c r="L84"/>
  <c i="2" r="BK312"/>
  <c r="J303"/>
  <c r="BK294"/>
  <c r="BK285"/>
  <c r="BK270"/>
  <c r="BK256"/>
  <c r="J249"/>
  <c r="BK239"/>
  <c r="BK228"/>
  <c r="J205"/>
  <c r="BK195"/>
  <c r="BK176"/>
  <c r="J143"/>
  <c r="BK302"/>
  <c r="J259"/>
  <c r="J225"/>
  <c r="J180"/>
  <c r="BK163"/>
  <c r="J307"/>
  <c r="J266"/>
  <c r="J236"/>
  <c r="BK221"/>
  <c r="BK184"/>
  <c r="J145"/>
  <c r="BK287"/>
  <c r="BK272"/>
  <c r="J248"/>
  <c r="J226"/>
  <c r="J198"/>
  <c r="J157"/>
  <c r="J320"/>
  <c r="J294"/>
  <c r="BK267"/>
  <c r="J246"/>
  <c r="J230"/>
  <c r="BK210"/>
  <c r="BK180"/>
  <c r="BK171"/>
  <c r="BK148"/>
  <c r="BK133"/>
  <c r="BK309"/>
  <c r="BK304"/>
  <c r="J296"/>
  <c r="J290"/>
  <c r="BK281"/>
  <c r="BK259"/>
  <c r="J254"/>
  <c r="BK245"/>
  <c r="BK237"/>
  <c r="J224"/>
  <c r="BK216"/>
  <c r="J209"/>
  <c r="BK192"/>
  <c r="J175"/>
  <c r="BK157"/>
  <c r="J304"/>
  <c r="BK295"/>
  <c r="J245"/>
  <c r="BK181"/>
  <c r="BK164"/>
  <c r="BK142"/>
  <c r="J268"/>
  <c r="J243"/>
  <c r="BK219"/>
  <c r="BK156"/>
  <c r="J315"/>
  <c r="BK279"/>
  <c r="J251"/>
  <c r="J227"/>
  <c r="J182"/>
  <c r="BK149"/>
  <c r="BK301"/>
  <c r="BK292"/>
  <c r="BK261"/>
  <c r="J237"/>
  <c r="J221"/>
  <c r="BK201"/>
  <c r="BK177"/>
  <c r="BK168"/>
  <c r="J142"/>
  <c r="J305"/>
  <c r="BK262"/>
  <c r="BK211"/>
  <c r="J155"/>
  <c r="F33"/>
  <c r="J163"/>
  <c r="J134"/>
  <c r="J187"/>
  <c r="BK150"/>
  <c r="J318"/>
  <c r="BK290"/>
  <c r="BK254"/>
  <c r="J201"/>
  <c r="J147"/>
  <c r="J137"/>
  <c r="J267"/>
  <c r="J231"/>
  <c r="J210"/>
  <c r="BK155"/>
  <c r="BK318"/>
  <c r="BK286"/>
  <c r="J273"/>
  <c r="J233"/>
  <c r="BK206"/>
  <c r="BK162"/>
  <c r="BK134"/>
  <c r="J299"/>
  <c r="J287"/>
  <c r="J265"/>
  <c r="J244"/>
  <c r="BK223"/>
  <c r="BK204"/>
  <c r="J178"/>
  <c r="BK173"/>
  <c r="J150"/>
  <c r="BK305"/>
  <c r="J302"/>
  <c r="J292"/>
  <c r="J282"/>
  <c r="BK268"/>
  <c r="BK255"/>
  <c r="BK244"/>
  <c r="BK236"/>
  <c r="BK217"/>
  <c r="BK202"/>
  <c r="J189"/>
  <c r="J164"/>
  <c r="BK303"/>
  <c r="J286"/>
  <c r="J239"/>
  <c r="J204"/>
  <c r="J173"/>
  <c r="J156"/>
  <c r="BK139"/>
  <c r="BK271"/>
  <c r="BK227"/>
  <c r="J176"/>
  <c r="BK135"/>
  <c r="J288"/>
  <c r="BK277"/>
  <c r="BK238"/>
  <c r="J218"/>
  <c r="BK187"/>
  <c r="J148"/>
  <c r="F34"/>
  <c r="J179"/>
  <c r="BK137"/>
  <c r="BK298"/>
  <c r="BK264"/>
  <c r="J216"/>
  <c r="BK169"/>
  <c r="J149"/>
  <c r="BK282"/>
  <c r="J262"/>
  <c r="BK226"/>
  <c r="J171"/>
  <c r="J132"/>
  <c r="J281"/>
  <c r="BK266"/>
  <c r="BK246"/>
  <c r="J220"/>
  <c r="BK205"/>
  <c r="BK153"/>
  <c r="J32"/>
  <c r="J135"/>
  <c r="J269"/>
  <c r="J234"/>
  <c r="BK189"/>
  <c r="BK151"/>
  <c r="BK320"/>
  <c r="J256"/>
  <c r="BK224"/>
  <c r="J158"/>
  <c r="J312"/>
  <c r="BK275"/>
  <c r="J250"/>
  <c r="J217"/>
  <c r="J192"/>
  <c r="J151"/>
  <c r="F35"/>
  <c r="J184"/>
  <c r="BK144"/>
  <c r="BK297"/>
  <c r="J260"/>
  <c r="BK233"/>
  <c r="BK178"/>
  <c r="J144"/>
  <c r="J280"/>
  <c r="BK253"/>
  <c r="BK230"/>
  <c r="BK190"/>
  <c r="BK147"/>
  <c r="J314"/>
  <c r="BK274"/>
  <c r="BK247"/>
  <c r="BK209"/>
  <c r="J172"/>
  <c r="J141"/>
  <c r="J309"/>
  <c r="J279"/>
  <c r="J255"/>
  <c r="BK235"/>
  <c r="J214"/>
  <c r="J195"/>
  <c r="BK174"/>
  <c r="J162"/>
  <c r="J139"/>
  <c r="BK185"/>
  <c r="J153"/>
  <c i="1" r="AS94"/>
  <c i="2" r="J272"/>
  <c r="BK243"/>
  <c r="J202"/>
  <c r="BK161"/>
  <c r="BK138"/>
  <c r="J274"/>
  <c r="J247"/>
  <c r="BK225"/>
  <c r="J165"/>
  <c r="J317"/>
  <c r="J278"/>
  <c r="J261"/>
  <c r="J222"/>
  <c r="J203"/>
  <c r="BK140"/>
  <c r="J297"/>
  <c r="J285"/>
  <c r="BK260"/>
  <c r="BK241"/>
  <c r="BK218"/>
  <c r="BK203"/>
  <c r="BK179"/>
  <c r="BK172"/>
  <c r="BK145"/>
  <c r="BK315"/>
  <c r="J298"/>
  <c r="BK289"/>
  <c r="BK265"/>
  <c r="J252"/>
  <c r="J238"/>
  <c r="BK220"/>
  <c r="BK213"/>
  <c r="BK198"/>
  <c r="J181"/>
  <c r="J161"/>
  <c r="J133"/>
  <c r="BK293"/>
  <c r="BK258"/>
  <c r="J196"/>
  <c r="J168"/>
  <c r="BK143"/>
  <c r="J277"/>
  <c r="BK248"/>
  <c r="J223"/>
  <c r="J185"/>
  <c r="J136"/>
  <c r="BK280"/>
  <c r="J253"/>
  <c r="BK231"/>
  <c r="J199"/>
  <c r="BK158"/>
  <c r="J138"/>
  <c r="J295"/>
  <c r="BK269"/>
  <c r="BK249"/>
  <c r="J228"/>
  <c r="J206"/>
  <c r="BK182"/>
  <c r="BK166"/>
  <c r="BK146"/>
  <c r="J174"/>
  <c r="BK317"/>
  <c r="BK232"/>
  <c r="J213"/>
  <c r="BK152"/>
  <c r="J289"/>
  <c r="J264"/>
  <c r="J229"/>
  <c r="BK196"/>
  <c r="J152"/>
  <c r="F32"/>
  <c r="BK314"/>
  <c r="BK299"/>
  <c r="J293"/>
  <c r="BK288"/>
  <c r="J275"/>
  <c r="J258"/>
  <c r="BK251"/>
  <c r="J241"/>
  <c r="J232"/>
  <c r="J219"/>
  <c r="BK212"/>
  <c r="BK199"/>
  <c r="J166"/>
  <c r="BK136"/>
  <c r="J301"/>
  <c r="J271"/>
  <c r="BK222"/>
  <c r="J177"/>
  <c r="BK141"/>
  <c r="BK278"/>
  <c r="BK252"/>
  <c r="BK229"/>
  <c r="BK214"/>
  <c r="J146"/>
  <c r="BK307"/>
  <c r="J270"/>
  <c r="J235"/>
  <c r="J212"/>
  <c r="J169"/>
  <c r="BK132"/>
  <c r="BK296"/>
  <c r="BK273"/>
  <c r="BK250"/>
  <c r="BK234"/>
  <c r="J211"/>
  <c r="J190"/>
  <c r="BK175"/>
  <c r="BK165"/>
  <c r="J140"/>
  <c l="1" r="BK131"/>
  <c r="J131"/>
  <c r="J96"/>
  <c r="T194"/>
  <c r="BK160"/>
  <c r="J160"/>
  <c r="J97"/>
  <c r="T208"/>
  <c r="P160"/>
  <c r="BK240"/>
  <c r="J240"/>
  <c r="J101"/>
  <c r="T160"/>
  <c r="P208"/>
  <c r="P240"/>
  <c r="T257"/>
  <c r="P194"/>
  <c r="R215"/>
  <c r="R257"/>
  <c r="T284"/>
  <c r="T283"/>
  <c r="BK208"/>
  <c r="J208"/>
  <c r="J99"/>
  <c r="T215"/>
  <c r="BK257"/>
  <c r="J257"/>
  <c r="J102"/>
  <c r="BK263"/>
  <c r="J263"/>
  <c r="J103"/>
  <c r="R284"/>
  <c r="R283"/>
  <c r="R306"/>
  <c r="T313"/>
  <c r="T310"/>
  <c r="P131"/>
  <c r="P130"/>
  <c r="R194"/>
  <c r="T240"/>
  <c r="P257"/>
  <c r="T263"/>
  <c r="P284"/>
  <c r="P283"/>
  <c r="T306"/>
  <c r="BK313"/>
  <c r="J313"/>
  <c r="J109"/>
  <c r="P316"/>
  <c r="T131"/>
  <c r="T130"/>
  <c r="BK215"/>
  <c r="J215"/>
  <c r="J100"/>
  <c r="P263"/>
  <c r="R313"/>
  <c r="R310"/>
  <c r="R160"/>
  <c r="P215"/>
  <c r="R263"/>
  <c r="BK306"/>
  <c r="J306"/>
  <c r="J106"/>
  <c r="BK316"/>
  <c r="J316"/>
  <c r="J110"/>
  <c r="R316"/>
  <c r="R131"/>
  <c r="BK194"/>
  <c r="J194"/>
  <c r="J98"/>
  <c r="R208"/>
  <c r="R240"/>
  <c r="BK284"/>
  <c r="J284"/>
  <c r="J105"/>
  <c r="P306"/>
  <c r="P313"/>
  <c r="P310"/>
  <c r="T316"/>
  <c r="BK311"/>
  <c r="J311"/>
  <c r="J108"/>
  <c r="BK319"/>
  <c r="J319"/>
  <c r="J111"/>
  <c r="J89"/>
  <c r="J126"/>
  <c r="BE132"/>
  <c r="BE136"/>
  <c r="BE138"/>
  <c r="BE157"/>
  <c r="BE164"/>
  <c r="BE181"/>
  <c r="BE192"/>
  <c r="BE202"/>
  <c r="BE205"/>
  <c r="BE213"/>
  <c r="BE217"/>
  <c r="BE220"/>
  <c r="BE229"/>
  <c r="BE237"/>
  <c r="BE238"/>
  <c r="BE239"/>
  <c r="BE243"/>
  <c r="BE245"/>
  <c r="BE247"/>
  <c r="BE254"/>
  <c r="BE259"/>
  <c r="BE262"/>
  <c r="BE264"/>
  <c r="BE266"/>
  <c r="BE268"/>
  <c r="BE271"/>
  <c r="BE278"/>
  <c r="BE289"/>
  <c r="BE293"/>
  <c r="BE295"/>
  <c r="BE297"/>
  <c r="BE298"/>
  <c r="BE302"/>
  <c r="BE309"/>
  <c i="1" r="BA95"/>
  <c r="BC95"/>
  <c i="2" r="BE133"/>
  <c r="BE139"/>
  <c r="BE143"/>
  <c r="BE147"/>
  <c r="BE150"/>
  <c r="BE156"/>
  <c r="BE165"/>
  <c r="BE174"/>
  <c r="BE177"/>
  <c r="BE185"/>
  <c r="BE190"/>
  <c r="BE201"/>
  <c r="BE211"/>
  <c r="BE216"/>
  <c r="BE219"/>
  <c r="BE225"/>
  <c r="BE230"/>
  <c r="BE232"/>
  <c r="BE234"/>
  <c r="BE249"/>
  <c r="BE252"/>
  <c r="BE256"/>
  <c r="BE260"/>
  <c r="BE312"/>
  <c r="BE318"/>
  <c i="1" r="BB95"/>
  <c i="2" r="J87"/>
  <c r="BE137"/>
  <c r="BE141"/>
  <c r="BE144"/>
  <c r="BE151"/>
  <c r="BE161"/>
  <c r="BE168"/>
  <c r="BE169"/>
  <c r="BE172"/>
  <c r="BE173"/>
  <c r="BE175"/>
  <c r="BE179"/>
  <c r="BE189"/>
  <c r="BE195"/>
  <c r="BE198"/>
  <c r="BE199"/>
  <c r="BE209"/>
  <c r="BE212"/>
  <c r="BE222"/>
  <c r="BE235"/>
  <c r="BE241"/>
  <c r="BE244"/>
  <c r="BE246"/>
  <c r="BE251"/>
  <c r="BE255"/>
  <c r="BE258"/>
  <c r="BE265"/>
  <c r="BE269"/>
  <c r="BE272"/>
  <c r="BE273"/>
  <c r="BE275"/>
  <c r="BE279"/>
  <c r="BE281"/>
  <c r="BE305"/>
  <c r="BE320"/>
  <c i="1" r="AW95"/>
  <c i="2" r="F90"/>
  <c r="BE135"/>
  <c r="BE146"/>
  <c r="BE148"/>
  <c r="BE153"/>
  <c r="BE158"/>
  <c r="BE162"/>
  <c r="BE166"/>
  <c r="BE171"/>
  <c r="BE176"/>
  <c r="BE184"/>
  <c r="BE187"/>
  <c r="BE203"/>
  <c r="BE214"/>
  <c r="BE218"/>
  <c r="BE221"/>
  <c r="BE224"/>
  <c r="BE227"/>
  <c r="BE228"/>
  <c r="BE236"/>
  <c r="BE253"/>
  <c r="BE261"/>
  <c r="BE270"/>
  <c r="BE280"/>
  <c r="BE285"/>
  <c r="BE287"/>
  <c r="BE288"/>
  <c r="BE290"/>
  <c r="BE292"/>
  <c r="BE294"/>
  <c r="BE296"/>
  <c r="BE303"/>
  <c r="BE307"/>
  <c r="BE314"/>
  <c r="BE315"/>
  <c r="F89"/>
  <c r="BE134"/>
  <c r="BE140"/>
  <c r="BE142"/>
  <c r="BE145"/>
  <c r="BE149"/>
  <c r="BE152"/>
  <c r="BE155"/>
  <c r="BE163"/>
  <c r="BE178"/>
  <c r="BE180"/>
  <c r="BE182"/>
  <c r="BE196"/>
  <c r="BE204"/>
  <c r="BE206"/>
  <c r="BE210"/>
  <c r="BE223"/>
  <c r="BE226"/>
  <c r="BE231"/>
  <c r="BE233"/>
  <c r="BE248"/>
  <c r="BE250"/>
  <c r="BE267"/>
  <c r="BE274"/>
  <c r="BE277"/>
  <c r="BE282"/>
  <c r="BE286"/>
  <c r="BE299"/>
  <c r="BE301"/>
  <c r="BE304"/>
  <c r="BE317"/>
  <c i="1" r="BD95"/>
  <c r="BA94"/>
  <c r="W30"/>
  <c r="BC94"/>
  <c r="W32"/>
  <c r="BB94"/>
  <c r="W31"/>
  <c r="BD94"/>
  <c r="W33"/>
  <c i="2" l="1" r="P129"/>
  <c i="1" r="AU95"/>
  <c i="2" r="T129"/>
  <c r="R130"/>
  <c r="R129"/>
  <c r="BK283"/>
  <c r="J283"/>
  <c r="J104"/>
  <c r="BK130"/>
  <c r="J130"/>
  <c r="J95"/>
  <c r="BK310"/>
  <c r="J310"/>
  <c r="J107"/>
  <c i="1" r="AU94"/>
  <c r="AX94"/>
  <c r="AW94"/>
  <c r="AK30"/>
  <c i="2" r="J31"/>
  <c i="1" r="AV95"/>
  <c r="AT95"/>
  <c r="AY94"/>
  <c i="2" r="F31"/>
  <c i="1" r="AZ95"/>
  <c r="AZ94"/>
  <c r="W29"/>
  <c i="2" l="1" r="BK129"/>
  <c r="J129"/>
  <c r="J28"/>
  <c i="1" r="AG95"/>
  <c r="AG94"/>
  <c r="AK26"/>
  <c r="AV94"/>
  <c r="AK29"/>
  <c i="2" l="1" r="J37"/>
  <c r="J94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<sst xmlns="http://schemas.openxmlformats.org/spreadsheetml/2006/main">
  <si>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</si>
  <si>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</si>
  <si>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</si>
  <si>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</si>
  <si>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</si>
  <si>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{c985a99f-88d3-488e-a401-9e51aa1f34fd}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</si>
  <si>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</si>
  <si>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</si>
  <si>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</si>
  <si>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</si>
  <si>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</si>
  <si>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</si>
  <si>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</si>
  <si>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</si>
  <si>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</si>
  <si>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</si>
  <si>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</si>
  <si>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elektroistalace - Šternberk ŠJ</t>
  </si>
  <si>
    <t>KSO:</t>
  </si>
  <si>
    <t>CC-CZ:</t>
  </si>
  <si>
    <t>Místo:</t>
  </si>
  <si>
    <t xml:space="preserve"> </t>
  </si>
  <si>
    <t>Datum:</t>
  </si>
  <si>
    <t>30. 1. 2024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</si>
  <si>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</si>
  <si>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</si>
  <si>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</si>
  <si>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</si>
  <si>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</si>
  <si>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</si>
  <si>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</si>
  <si>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</si>
  <si>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</si>
  <si>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</si>
  <si>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</si>
  <si>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</si>
  <si>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</si>
  <si>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</si>
  <si>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</si>
  <si>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</si>
  <si>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</si>
  <si>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</si>
  <si>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</si>
  <si>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</si>
  <si>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</si>
  <si>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</si>
  <si>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</si>
  <si>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</si>
  <si>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</si>
  <si>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</si>
  <si>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</si>
  <si>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</si>
  <si>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</si>
  <si>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</si>
  <si>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</si>
  <si>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</si>
  <si>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</si>
  <si>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</si>
  <si>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</si>
  <si>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</si>
  <si>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</si>
  <si>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</si>
  <si>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</si>
  <si>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</si>
  <si>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</si>
  <si>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</si>
  <si>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</si>
  <si>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</si>
  <si>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</si>
  <si>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</si>
  <si>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</si>
  <si>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</si>
  <si>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</si>
  <si>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</si>
  <si>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</si>
  <si>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</si>
  <si>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</si>
  <si>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</si>
  <si>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</si>
  <si>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</si>
  <si>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</si>
  <si>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</si>
  <si>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</si>
  <si>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</si>
  <si>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</si>
  <si>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</si>
  <si>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</si>
  <si>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</si>
  <si>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741-A - Elektromontáže - rozváděče</t>
  </si>
  <si>
    <t xml:space="preserve">    741-B - Elektromontáže - silnoproud - kabely a vodiče</t>
  </si>
  <si>
    <t xml:space="preserve">    741-C - Elektromontáže - hrubá montáž</t>
  </si>
  <si>
    <t xml:space="preserve">    741-D - Elektromontáže - silnoproud -  soubory pro kabely a vodiče</t>
  </si>
  <si>
    <t xml:space="preserve">    741-E - Elektromontáže - silnoproud - kompletace/přístroje</t>
  </si>
  <si>
    <t xml:space="preserve">    741-F - Elektromontáže - silnoproud - osvětlení</t>
  </si>
  <si>
    <t xml:space="preserve">    741-G - Elektromontáže - ostatní - demontáže, měření</t>
  </si>
  <si>
    <t xml:space="preserve">    742 - Elektroinstalace - slaboproud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</si>
  <si>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</si>
  <si>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</si>
  <si>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</si>
  <si>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</si>
  <si>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</si>
  <si>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</si>
  <si>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</si>
  <si>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</si>
  <si>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</si>
  <si>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</si>
  <si>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</si>
  <si>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</si>
  <si>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</si>
  <si>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</si>
  <si>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</si>
  <si>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</si>
  <si>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</si>
  <si>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</si>
  <si>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</si>
  <si>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</si>
  <si>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</si>
  <si>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</si>
  <si>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</si>
  <si>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</si>
  <si>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741-A</t>
  </si>
  <si>
    <t>Elektromontáže - rozváděče</t>
  </si>
  <si>
    <t>K</t>
  </si>
  <si>
    <t>R-741-A-ER</t>
  </si>
  <si>
    <t>Zapojení rozvaděče ER včetně vydrátovaní dle připojovacích podmínek ČEZ a dodání cejchovacích protokolů</t>
  </si>
  <si>
    <t>kus</t>
  </si>
  <si>
    <t>16</t>
  </si>
  <si>
    <t>686019420</t>
  </si>
  <si>
    <t>M</t>
  </si>
  <si>
    <t>R-741-A-R-5U42</t>
  </si>
  <si>
    <t xml:space="preserve">Zapuštěný rám s dveřmi S3 5U-42 včetně montážní vany a spojovacích sad </t>
  </si>
  <si>
    <t>32</t>
  </si>
  <si>
    <t>-1476755248</t>
  </si>
  <si>
    <t>3</t>
  </si>
  <si>
    <t>R-741-A-J400</t>
  </si>
  <si>
    <t>Výkonový jistič, 3pól, In=400A, Icu=25kA</t>
  </si>
  <si>
    <t>1139496532</t>
  </si>
  <si>
    <t>4</t>
  </si>
  <si>
    <t>R-741-A-MTP</t>
  </si>
  <si>
    <t>MTP 400/5A 5VA</t>
  </si>
  <si>
    <t>1528060794</t>
  </si>
  <si>
    <t>5</t>
  </si>
  <si>
    <t>R-741-A-RK</t>
  </si>
  <si>
    <t>Zapojení rozvaděče RK</t>
  </si>
  <si>
    <t>953714688</t>
  </si>
  <si>
    <t>6</t>
  </si>
  <si>
    <t>R-741-A-VYP400</t>
  </si>
  <si>
    <t>Vypínač, 3pól, možnost dálk.vypnutí, In=400A N3-400</t>
  </si>
  <si>
    <t>1461500522</t>
  </si>
  <si>
    <t>7</t>
  </si>
  <si>
    <t>R-741-A-SPD3</t>
  </si>
  <si>
    <t>svodič přepětí SPDT12-280/3</t>
  </si>
  <si>
    <t>347340537</t>
  </si>
  <si>
    <t>8</t>
  </si>
  <si>
    <t>35822105</t>
  </si>
  <si>
    <t>jistič 1-pólový 2 A vypínací charakteristika B vypínací schopnost 10 kA</t>
  </si>
  <si>
    <t>-345660740</t>
  </si>
  <si>
    <t>9</t>
  </si>
  <si>
    <t>35822116</t>
  </si>
  <si>
    <t>jistič 1-pólový 10 A vypínací charakteristika B vypínací schopnost 10 kA</t>
  </si>
  <si>
    <t>589747304</t>
  </si>
  <si>
    <t>10</t>
  </si>
  <si>
    <t>35822401</t>
  </si>
  <si>
    <t>jistič 3-pólový 16 A vypínací charakteristika B vypínací schopnost 10 kA</t>
  </si>
  <si>
    <t>-42795890</t>
  </si>
  <si>
    <t>11</t>
  </si>
  <si>
    <t>35822166</t>
  </si>
  <si>
    <t>jistič 3-pólový 16 A vypínací charakteristika C vypínací schopnost 10 kA</t>
  </si>
  <si>
    <t>-174841068</t>
  </si>
  <si>
    <t>12</t>
  </si>
  <si>
    <t>35822403</t>
  </si>
  <si>
    <t>jistič 3-pólový 25 A vypínací charakteristika B vypínací schopnost 10 kA</t>
  </si>
  <si>
    <t>1049578377</t>
  </si>
  <si>
    <t>13</t>
  </si>
  <si>
    <t>35822173</t>
  </si>
  <si>
    <t>jistič 3-pólový 25 A vypínací charakteristika C vypínací schopnost 10 kA</t>
  </si>
  <si>
    <t>-350334013</t>
  </si>
  <si>
    <t>14</t>
  </si>
  <si>
    <t>35822180</t>
  </si>
  <si>
    <t>jistič 3-pólový 40 A vypínací charakteristika C vypínací schopnost 10 kA</t>
  </si>
  <si>
    <t>-722113164</t>
  </si>
  <si>
    <t>35822189</t>
  </si>
  <si>
    <t>jistič 3-pólový 63 A vypínací charakteristika C vypínací schopnost 10 kA</t>
  </si>
  <si>
    <t>516574744</t>
  </si>
  <si>
    <t>R-741-A-CH10</t>
  </si>
  <si>
    <t>chránič proudový 2pólový 1+N 10A pracovního proudu 0,03A</t>
  </si>
  <si>
    <t>1830699856</t>
  </si>
  <si>
    <t>17</t>
  </si>
  <si>
    <t>R-741-A-CH16</t>
  </si>
  <si>
    <t>chránič proudový 2pólový 1+N 16A pracovního proudu 0,03A</t>
  </si>
  <si>
    <t>-1086178363</t>
  </si>
  <si>
    <t>18</t>
  </si>
  <si>
    <t>R-741-A-CH63</t>
  </si>
  <si>
    <t>chránič proudový 4pólový 63A pracovního proudu 0,03A</t>
  </si>
  <si>
    <t>-85842189</t>
  </si>
  <si>
    <t>19</t>
  </si>
  <si>
    <t>R-741-A-IPR</t>
  </si>
  <si>
    <t>impulsní pamětové relé Z-S230/S</t>
  </si>
  <si>
    <t>1716843626</t>
  </si>
  <si>
    <t>20</t>
  </si>
  <si>
    <t>R-741-A-SH</t>
  </si>
  <si>
    <t>spínací hodiny CRM-91H (multifunkční časové relé)</t>
  </si>
  <si>
    <t>833431930</t>
  </si>
  <si>
    <t>R-741-A-IS</t>
  </si>
  <si>
    <t>instalační stykač, 230V~, 25A, 4zap. kont. Z-SCH230/25-40</t>
  </si>
  <si>
    <t>833518786</t>
  </si>
  <si>
    <t>22</t>
  </si>
  <si>
    <t>R-741-A-RX1</t>
  </si>
  <si>
    <t>Zapojení rozvaděče R-MaR</t>
  </si>
  <si>
    <t>1040387285</t>
  </si>
  <si>
    <t>P</t>
  </si>
  <si>
    <t>Poznámka k položce:_x000d_
jistící prvky jsou součástí dodávky ZTI</t>
  </si>
  <si>
    <t>23</t>
  </si>
  <si>
    <t>R-741-A-R36</t>
  </si>
  <si>
    <t xml:space="preserve">rozvodnice zapuštěná, KLV-36UPS-F pod omítku, max. 42 modulů 3x12(14)TE,  ocelové dveře, IP30</t>
  </si>
  <si>
    <t>-199046487</t>
  </si>
  <si>
    <t>24</t>
  </si>
  <si>
    <t>R-741-A-03</t>
  </si>
  <si>
    <t xml:space="preserve">Připojení nového a odpojení stávajícího přívodního kabelu včetně výměny nožových pojistek </t>
  </si>
  <si>
    <t>321236242</t>
  </si>
  <si>
    <t>25</t>
  </si>
  <si>
    <t>35825462</t>
  </si>
  <si>
    <t>pojistka nožová výkonová 400A ztráta 30,8W, provedení normální charakteristika aM</t>
  </si>
  <si>
    <t>-953900776</t>
  </si>
  <si>
    <t>26</t>
  </si>
  <si>
    <t>R-741-A-04</t>
  </si>
  <si>
    <t>přidružený materiál</t>
  </si>
  <si>
    <t>-104542874</t>
  </si>
  <si>
    <t>Poznámka k položce:_x000d_
propojovací lišty(šíny), popisovací bužírky, propojovací vodiče CYA, nulové můstky, svorkovnice atd...</t>
  </si>
  <si>
    <t>741-B</t>
  </si>
  <si>
    <t>Elektromontáže - silnoproud - kabely a vodiče</t>
  </si>
  <si>
    <t>27</t>
  </si>
  <si>
    <t>741120001</t>
  </si>
  <si>
    <t>Montáž vodič Cu izolovaný plný a laněný žíla 0,35-6 mm2 pod omítku (např. CY)</t>
  </si>
  <si>
    <t>m</t>
  </si>
  <si>
    <t>-513173240</t>
  </si>
  <si>
    <t>28</t>
  </si>
  <si>
    <t>34140844</t>
  </si>
  <si>
    <t>vodič propojovací jádro Cu lanované izolace PVC 450/750V (H07V-R) 1x6mm2</t>
  </si>
  <si>
    <t>1248929439</t>
  </si>
  <si>
    <t>29</t>
  </si>
  <si>
    <t>741120003</t>
  </si>
  <si>
    <t>Montáž vodič Cu izolovaný plný a laněný žíla 10-16 mm2 pod omítku (např. CY)</t>
  </si>
  <si>
    <t>-1269018954</t>
  </si>
  <si>
    <t>30</t>
  </si>
  <si>
    <t>34141142</t>
  </si>
  <si>
    <t>vodič propojovací jádro Cu lanované izolace PVC 450/750V (H07V-R) 1x16mm2</t>
  </si>
  <si>
    <t>790728695</t>
  </si>
  <si>
    <t>31</t>
  </si>
  <si>
    <t>741120111</t>
  </si>
  <si>
    <t>Montáž vodič Cu izolovaný plný a laněný s PVC pláštěm žíla 150-185 mm2 zatažený (např. CY, CHAH-V)</t>
  </si>
  <si>
    <t>807125576</t>
  </si>
  <si>
    <t>34141036</t>
  </si>
  <si>
    <t>vodič propojovací flexibilní jádro Cu lanované izolace PVC 450/750V (H07V-K) 1x150mm2</t>
  </si>
  <si>
    <t>1270526409</t>
  </si>
  <si>
    <t>Poznámka k položce:_x000d_
propojovací vodič mezi ER a RK</t>
  </si>
  <si>
    <t>33</t>
  </si>
  <si>
    <t>741122015</t>
  </si>
  <si>
    <t>Montáž kabel Cu bez ukončení uložený pod omítku plný kulatý 3x1,5 mm2 (např. CYKY)</t>
  </si>
  <si>
    <t>-1858696939</t>
  </si>
  <si>
    <t>34</t>
  </si>
  <si>
    <t>34111030</t>
  </si>
  <si>
    <t>kabel instalační jádro Cu plné izolace PVC plášť PVC 450/750V (CYKY) 3x1,5mm2</t>
  </si>
  <si>
    <t>-1664559337</t>
  </si>
  <si>
    <t>Poznámka k položce:_x000d_
CYKY-O 3x1,5 - 160m_x000d_
CYKY-J 3x1,5 - 760m</t>
  </si>
  <si>
    <t>35</t>
  </si>
  <si>
    <t>741122016</t>
  </si>
  <si>
    <t>Montáž kabel Cu bez ukončení uložený pod omítku plný kulatý 3x2,5 až 6 mm2 (např. CYKY)</t>
  </si>
  <si>
    <t>750545697</t>
  </si>
  <si>
    <t>36</t>
  </si>
  <si>
    <t>34111036</t>
  </si>
  <si>
    <t>kabel instalační jádro Cu plné izolace PVC plášť PVC 450/750V (CYKY) 3x2,5mm2</t>
  </si>
  <si>
    <t>-466632964</t>
  </si>
  <si>
    <t>37</t>
  </si>
  <si>
    <t>741122031</t>
  </si>
  <si>
    <t>Montáž kabel Cu bez ukončení uložený pod omítku plný kulatý 5x1,5 až 2,5 mm2 (např. CYKY)</t>
  </si>
  <si>
    <t>120561395</t>
  </si>
  <si>
    <t>38</t>
  </si>
  <si>
    <t>34111094</t>
  </si>
  <si>
    <t>kabel instalační jádro Cu plné izolace PVC plášť PVC 450/750V (CYKY) 5x2,5mm2</t>
  </si>
  <si>
    <t>-1313444780</t>
  </si>
  <si>
    <t>39</t>
  </si>
  <si>
    <t>741122032</t>
  </si>
  <si>
    <t>Montáž kabel Cu bez ukončení uložený pod omítku plný kulatý 5x4 až 6 mm2 (např. CYKY)</t>
  </si>
  <si>
    <t>462483343</t>
  </si>
  <si>
    <t>40</t>
  </si>
  <si>
    <t>34111098</t>
  </si>
  <si>
    <t>kabel instalační jádro Cu plné izolace PVC plášť PVC 450/750V (CYKY) 5x4mm2</t>
  </si>
  <si>
    <t>1267231587</t>
  </si>
  <si>
    <t>41</t>
  </si>
  <si>
    <t>741122033</t>
  </si>
  <si>
    <t>Montáž kabel Cu bez ukončení uložený pod omítku plný kulatý 5x10 mm2 (např. CYKY)</t>
  </si>
  <si>
    <t>-1256638335</t>
  </si>
  <si>
    <t>42</t>
  </si>
  <si>
    <t>34113034</t>
  </si>
  <si>
    <t>kabel instalační jádro Cu plné izolace PVC plášť PVC 450/750V (CYKY) 5x10mm2</t>
  </si>
  <si>
    <t>2125291709</t>
  </si>
  <si>
    <t>43</t>
  </si>
  <si>
    <t>741122034</t>
  </si>
  <si>
    <t>Montáž kabel Cu bez ukončení uložený pod omítku plný kulatý 5x16 mm2 (např. CYKY)</t>
  </si>
  <si>
    <t>-806887066</t>
  </si>
  <si>
    <t>44</t>
  </si>
  <si>
    <t>34113035</t>
  </si>
  <si>
    <t>kabel instalační jádro Cu plné izolace PVC plášť PVC 450/750V (CYKY) 5x16mm2</t>
  </si>
  <si>
    <t>-1532346276</t>
  </si>
  <si>
    <t>45</t>
  </si>
  <si>
    <t>741123322</t>
  </si>
  <si>
    <t>Montáž kabel Al plný nebo laněný kulatý žíla 4x240 mm2 uložený pevně (např. AYKY)</t>
  </si>
  <si>
    <t>1568254190</t>
  </si>
  <si>
    <t>46</t>
  </si>
  <si>
    <t>34113085</t>
  </si>
  <si>
    <t>kabel silový jádro Al izolace PVC plášť PVC 0,6/1kV (1-AYKY) 4x240mm2</t>
  </si>
  <si>
    <t>-217930547</t>
  </si>
  <si>
    <t>Poznámka k položce:_x000d_
přívodní kabel z RS802 (R324) do ER</t>
  </si>
  <si>
    <t>47</t>
  </si>
  <si>
    <t>741120551</t>
  </si>
  <si>
    <t>Montáž šňůra Cu těžká přes 2,5 mm2 žíla do 6 mm2 uložená volně (např. CGTG)</t>
  </si>
  <si>
    <t>1052515412</t>
  </si>
  <si>
    <t>48</t>
  </si>
  <si>
    <t>34113278</t>
  </si>
  <si>
    <t>kabel Instalační flexibilní jádro Cu lanované izolace pryž plášť pryž chloroprenová 450/750V (H07RN-F) 5x2,5mm2</t>
  </si>
  <si>
    <t>821383013</t>
  </si>
  <si>
    <t>Poznámka k položce:_x000d_
připojení _x000d_
ROBOT 1_x000d_
ROBOT 2_x000d_
ŠKRABKA</t>
  </si>
  <si>
    <t>49</t>
  </si>
  <si>
    <t>34113279</t>
  </si>
  <si>
    <t>kabel Instalační flexibilní jádro Cu lanované izolace pryž plášť pryž chloroprenová 450/750V (H07RN-F) 5x4mm2</t>
  </si>
  <si>
    <t>1987182685</t>
  </si>
  <si>
    <t>Poznámka k položce:_x000d_
připojení_x000d_
SPORÁK_x000d_
PŘEKAPÁVAČ</t>
  </si>
  <si>
    <t>50</t>
  </si>
  <si>
    <t>741120552</t>
  </si>
  <si>
    <t>Montáž šňůra Cu těžká přes 2,5 mm2 žíla do 16 mm2 uložená volně (např. CGTG)</t>
  </si>
  <si>
    <t>-2069983147</t>
  </si>
  <si>
    <t>51</t>
  </si>
  <si>
    <t>34113281</t>
  </si>
  <si>
    <t>kabel Instalační flexibilní jádro Cu lanované izolace pryž plášť pryž chloroprenová 450/750V (H07RN-F) 5x10mm2</t>
  </si>
  <si>
    <t>166100533</t>
  </si>
  <si>
    <t>Poznámka k položce:_x000d_
připojení _x000d_
MYČKA 1_x000d_
MYČKA 2</t>
  </si>
  <si>
    <t>52</t>
  </si>
  <si>
    <t>34113282</t>
  </si>
  <si>
    <t>kabel Instalační flexibilní jádro Cu lanované izolace pryž plášť pryž chloroprenová 450/750V (H07RN-F) 5x16mm2</t>
  </si>
  <si>
    <t>-1039700489</t>
  </si>
  <si>
    <t>Poznámka k položce:_x000d_
připojení _x000d_
MVZ 1-4_x000d_
KONVEKTOMAT 1-3</t>
  </si>
  <si>
    <t>741-C</t>
  </si>
  <si>
    <t>Elektromontáže - hrubá montáž</t>
  </si>
  <si>
    <t>53</t>
  </si>
  <si>
    <t>741110043</t>
  </si>
  <si>
    <t>Montáž trubka plastová ohebná D přes 35 mm uložená pevně</t>
  </si>
  <si>
    <t>1780214763</t>
  </si>
  <si>
    <t>54</t>
  </si>
  <si>
    <t>34571354</t>
  </si>
  <si>
    <t>trubka elektroinstalační ohebná dvouplášťová korugovaná (chránička) D 75/90mm, HDPE+LDPE</t>
  </si>
  <si>
    <t>-1795350787</t>
  </si>
  <si>
    <t>Poznámka k položce:_x000d_
uloženo v podlaze v prostorách kuchyně</t>
  </si>
  <si>
    <t>55</t>
  </si>
  <si>
    <t>741910414</t>
  </si>
  <si>
    <t>Montáž žlab kovový šířky do 250 mm bez víka</t>
  </si>
  <si>
    <t>2098809268</t>
  </si>
  <si>
    <t>56</t>
  </si>
  <si>
    <t>34575603</t>
  </si>
  <si>
    <t>žlab kabelový drátěný žárově zinkovaný 150/100mm</t>
  </si>
  <si>
    <t>-1658593921</t>
  </si>
  <si>
    <t>Poznámka k položce:_x000d_
určeno pro rozvody nad SDK (chodba) a větracím stropem v kuchyni</t>
  </si>
  <si>
    <t>57</t>
  </si>
  <si>
    <t>741112061</t>
  </si>
  <si>
    <t>Montáž krabice přístrojová zapuštěná plastová kruhová</t>
  </si>
  <si>
    <t>2045466559</t>
  </si>
  <si>
    <t>58</t>
  </si>
  <si>
    <t>34571450</t>
  </si>
  <si>
    <t xml:space="preserve">krabice pod omítku PVC přístrojová kruhová D 70mm </t>
  </si>
  <si>
    <t>9749668</t>
  </si>
  <si>
    <t>59</t>
  </si>
  <si>
    <t>742110505</t>
  </si>
  <si>
    <t>Montáž krabic pro slaboproud zapuštěných plastových odbočných čtyřhranných s víčkem</t>
  </si>
  <si>
    <t>-1526122151</t>
  </si>
  <si>
    <t>60</t>
  </si>
  <si>
    <t>34571524</t>
  </si>
  <si>
    <t>krabice pod omítku PVC odbočná čtvercová KT250 s víčkem</t>
  </si>
  <si>
    <t>2111617556</t>
  </si>
  <si>
    <t>61</t>
  </si>
  <si>
    <t>345627001</t>
  </si>
  <si>
    <t>svorkovnice EPS 2 s krytem, ekvipotenciální</t>
  </si>
  <si>
    <t>-216632934</t>
  </si>
  <si>
    <t>62</t>
  </si>
  <si>
    <t>R-741-C-01</t>
  </si>
  <si>
    <t>kpl</t>
  </si>
  <si>
    <t>-519901388</t>
  </si>
  <si>
    <t>Poznámka k položce:_x000d_
sádra, stahovací pásky, hmoždinky, vruty, svorky WAGO, podpěry pro žlaby MERKUR atd...</t>
  </si>
  <si>
    <t>741-D</t>
  </si>
  <si>
    <t xml:space="preserve">Elektromontáže - silnoproud -  soubory pro kabely a vodiče</t>
  </si>
  <si>
    <t>63</t>
  </si>
  <si>
    <t>741130001</t>
  </si>
  <si>
    <t>Ukončení vodič izolovaný do 2,5 mm2 v rozváděči nebo na přístroji</t>
  </si>
  <si>
    <t>2117383024</t>
  </si>
  <si>
    <t>64</t>
  </si>
  <si>
    <t>741130003</t>
  </si>
  <si>
    <t>Ukončení vodič izolovaný do 4 mm2 v rozváděči nebo na přístroji</t>
  </si>
  <si>
    <t>1305510730</t>
  </si>
  <si>
    <t>65</t>
  </si>
  <si>
    <t>741130004</t>
  </si>
  <si>
    <t>Ukončení vodič izolovaný do 6 mm2 v rozváděči nebo na přístroji</t>
  </si>
  <si>
    <t>2081677358</t>
  </si>
  <si>
    <t>66</t>
  </si>
  <si>
    <t>741130005</t>
  </si>
  <si>
    <t>Ukončení vodič izolovaný do 10 mm2 v rozváděči nebo na přístroji</t>
  </si>
  <si>
    <t>612062766</t>
  </si>
  <si>
    <t>67</t>
  </si>
  <si>
    <t>741130006</t>
  </si>
  <si>
    <t>Ukončení vodič izolovaný do 16 mm2 v rozváděči nebo na přístroji</t>
  </si>
  <si>
    <t>-1386969464</t>
  </si>
  <si>
    <t>68</t>
  </si>
  <si>
    <t>741130017</t>
  </si>
  <si>
    <t>Ukončení vodič izolovaný do 240 mm2 v rozváděči nebo na přístroji</t>
  </si>
  <si>
    <t>-1050412781</t>
  </si>
  <si>
    <t>741-E</t>
  </si>
  <si>
    <t>Elektromontáže - silnoproud - kompletace/přístroje</t>
  </si>
  <si>
    <t>69</t>
  </si>
  <si>
    <t>741310101</t>
  </si>
  <si>
    <t>Montáž spínač (polo)zapuštěný bezšroubové připojení 1-jednopólový se zapojením vodičů</t>
  </si>
  <si>
    <t>1999898830</t>
  </si>
  <si>
    <t>70</t>
  </si>
  <si>
    <t>R-741-E-01</t>
  </si>
  <si>
    <t>přístroj spínače jednopólového (č.1) 10A komplet - (strojek, klapka, rámeček)</t>
  </si>
  <si>
    <t>-1405617904</t>
  </si>
  <si>
    <t>71</t>
  </si>
  <si>
    <t>741310112</t>
  </si>
  <si>
    <t>Montáž ovladač (polo)zapuštěný bezšroubové připojení 1/0-tlačítkový zapínací se zapojením vodičů</t>
  </si>
  <si>
    <t>1006278822</t>
  </si>
  <si>
    <t>72</t>
  </si>
  <si>
    <t>R-741-E-02</t>
  </si>
  <si>
    <t xml:space="preserve">přístroj tlačítkového ovládače zapínacího 10A  komplet - (strojek, klapka, rámeček)</t>
  </si>
  <si>
    <t>720857748</t>
  </si>
  <si>
    <t>73</t>
  </si>
  <si>
    <t>741310121</t>
  </si>
  <si>
    <t>Montáž přepínač (polo)zapuštěný bezšroubové připojení 5-seriový se zapojením vodičů</t>
  </si>
  <si>
    <t>-1588186450</t>
  </si>
  <si>
    <t>74</t>
  </si>
  <si>
    <t>R-741-E-03</t>
  </si>
  <si>
    <t xml:space="preserve">přístroj přepínače sériového (č.5) 10A  komplet - (strojek, klapka, rámeček)</t>
  </si>
  <si>
    <t>1377624815</t>
  </si>
  <si>
    <t>75</t>
  </si>
  <si>
    <t>741310122</t>
  </si>
  <si>
    <t>Montáž přepínač (polo)zapuštěný bezšroubové připojení 6-střídavý se zapojením vodičů</t>
  </si>
  <si>
    <t>-124458818</t>
  </si>
  <si>
    <t>76</t>
  </si>
  <si>
    <t>R-741-E-04</t>
  </si>
  <si>
    <t xml:space="preserve">přístroj přepínače střídavého (č.6) 10A  komplet - (strojek, klapka, rámeček)</t>
  </si>
  <si>
    <t>1760584266</t>
  </si>
  <si>
    <t>77</t>
  </si>
  <si>
    <t>741310125</t>
  </si>
  <si>
    <t>Montáž přepínač (polo)zapuštěný bezšroubové připojení 6+6-dvojitý střídavý se zapojením vodičů</t>
  </si>
  <si>
    <t>-1327743132</t>
  </si>
  <si>
    <t>78</t>
  </si>
  <si>
    <t>R-741-E-07</t>
  </si>
  <si>
    <t xml:space="preserve">přístroj přepínače dvojitého střídavého (č.6+6) 10A  komplet - (strojek, klapka, rámeček) </t>
  </si>
  <si>
    <t>-2060303172</t>
  </si>
  <si>
    <t>79</t>
  </si>
  <si>
    <t>741310126</t>
  </si>
  <si>
    <t>Montáž přepínač (polo)zapuštěný bezšroubové připojení 7-křížový se zapojením vodičů</t>
  </si>
  <si>
    <t>1930933689</t>
  </si>
  <si>
    <t>80</t>
  </si>
  <si>
    <t>R-741-E-05</t>
  </si>
  <si>
    <t>spínač přepínače křížového (č.7) 10A komplet - (strojek, klapka, rámeček)</t>
  </si>
  <si>
    <t>-667424859</t>
  </si>
  <si>
    <t>81</t>
  </si>
  <si>
    <t>741311032</t>
  </si>
  <si>
    <t>Montáž spínač koncový řazení 0/1, 1/0 s pomocným kontaktem se zapojením vodičů</t>
  </si>
  <si>
    <t>-843613499</t>
  </si>
  <si>
    <t>82</t>
  </si>
  <si>
    <t>R-741-E-12</t>
  </si>
  <si>
    <t>STOP tlačítko - ovladač nouzového zastavení XALK178GTH29 ve skříni</t>
  </si>
  <si>
    <t>410880264</t>
  </si>
  <si>
    <t>83</t>
  </si>
  <si>
    <t>741313001</t>
  </si>
  <si>
    <t>Montáž zásuvka (polo)zapuštěná bezšroubové připojení 2P+PE se zapojením vodičů</t>
  </si>
  <si>
    <t>-1548193718</t>
  </si>
  <si>
    <t>84</t>
  </si>
  <si>
    <t>R-741-E-10</t>
  </si>
  <si>
    <t>zásuvka 1násobná 16A komplet - (strojek, krytka, rámeček) - barva bílá</t>
  </si>
  <si>
    <t>-885632804</t>
  </si>
  <si>
    <t>85</t>
  </si>
  <si>
    <t>R-741-E-11</t>
  </si>
  <si>
    <t>zásuvka 2-násobná 16A komplet - (strojek, krytka, rámeček) - barva bílá</t>
  </si>
  <si>
    <t>432767550</t>
  </si>
  <si>
    <t>86</t>
  </si>
  <si>
    <t>741313083</t>
  </si>
  <si>
    <t>Montáž zásuvka chráněná v krabici šroubové připojení 2P+PE dvojí zapojení, prostředí venkovní, mokré se zapojením vodičů</t>
  </si>
  <si>
    <t>-1487359881</t>
  </si>
  <si>
    <t>87</t>
  </si>
  <si>
    <t>R-741-E-08</t>
  </si>
  <si>
    <t xml:space="preserve">zásuvka 1násobná IP44 16A </t>
  </si>
  <si>
    <t>-2091431018</t>
  </si>
  <si>
    <t>88</t>
  </si>
  <si>
    <t>741310412</t>
  </si>
  <si>
    <t>Montáž spínač tří/čtyřpólový nástěnný do 25 A venkovní nebo mokré se zapojením vodičů</t>
  </si>
  <si>
    <t>1868008015</t>
  </si>
  <si>
    <t>89</t>
  </si>
  <si>
    <t>34535110</t>
  </si>
  <si>
    <t>spínač nástěnný trojpólový v krytu IP65 25A</t>
  </si>
  <si>
    <t>-1506151750</t>
  </si>
  <si>
    <t>90</t>
  </si>
  <si>
    <t>741310413</t>
  </si>
  <si>
    <t>Montáž spínač tří/čtyřpólový nástěnný do 63 A venkovní nebo mokré se zapojením vodičů</t>
  </si>
  <si>
    <t>334896130</t>
  </si>
  <si>
    <t>91</t>
  </si>
  <si>
    <t>34535115</t>
  </si>
  <si>
    <t>spínač nástěnný trojpólový v krytu IP65 40A</t>
  </si>
  <si>
    <t>1986618184</t>
  </si>
  <si>
    <t>92</t>
  </si>
  <si>
    <t>34535116</t>
  </si>
  <si>
    <t>spínač nástěnný trojpólový v krytu IP65 63A</t>
  </si>
  <si>
    <t>-453437076</t>
  </si>
  <si>
    <t>741-F</t>
  </si>
  <si>
    <t>Elektromontáže - silnoproud - osvětlení</t>
  </si>
  <si>
    <t>93</t>
  </si>
  <si>
    <t>741372112</t>
  </si>
  <si>
    <t>Montáž svítidlo LED interiérové vestavné panelové hranaté nebo kruhové přes 0,09 do 0,36 m2 se zapojením vodičů</t>
  </si>
  <si>
    <t>-1048260354</t>
  </si>
  <si>
    <t>Poznámka k položce:_x000d_
montáž LED panelů v prostorách větracího stropu v kuchyn_x000d_
dodávka svítidel součástí profese VZT</t>
  </si>
  <si>
    <t>94</t>
  </si>
  <si>
    <t>741371102</t>
  </si>
  <si>
    <t>Montáž svítidlo zářivkové průmyslové stropní přisazené 1 zdroj s krytem</t>
  </si>
  <si>
    <t>-1161400960</t>
  </si>
  <si>
    <t>95</t>
  </si>
  <si>
    <t>R-741-F-B</t>
  </si>
  <si>
    <t>Svítidlo B - zářivkové LED průmyslové svítidlo 37W, IP66</t>
  </si>
  <si>
    <t>1678740603</t>
  </si>
  <si>
    <t>96</t>
  </si>
  <si>
    <t>R-741-F-B1</t>
  </si>
  <si>
    <t>Svítidlo B1 - zářivkové LED průmyslové svítidlo 54W, IP66</t>
  </si>
  <si>
    <t>315303234</t>
  </si>
  <si>
    <t>97</t>
  </si>
  <si>
    <t>-876211123</t>
  </si>
  <si>
    <t>98</t>
  </si>
  <si>
    <t>R-741-F-C</t>
  </si>
  <si>
    <t>Svítidlo C - vestavné/přisazené LED svítidlo, 33W, IP20, 600/600 včetně montážního rámu</t>
  </si>
  <si>
    <t>1030931580</t>
  </si>
  <si>
    <t>99</t>
  </si>
  <si>
    <t>741372063</t>
  </si>
  <si>
    <t>Montáž svítidlo LED přisazené nástěnné hranaté nebo kruhové se zapojením vodičů</t>
  </si>
  <si>
    <t>2012356274</t>
  </si>
  <si>
    <t>100</t>
  </si>
  <si>
    <t>R-741-F-D</t>
  </si>
  <si>
    <t>Svítidlo D - kulaté nástěnné svítidlo LED, 18W, IP44</t>
  </si>
  <si>
    <t>54491460</t>
  </si>
  <si>
    <t>101</t>
  </si>
  <si>
    <t>741372067</t>
  </si>
  <si>
    <t>Montáž svítidlo LED exteriérové přisazené nástěnné se samostatným nebo integrovaným pohybovým čidlem se zapojením vodičů</t>
  </si>
  <si>
    <t>1108775823</t>
  </si>
  <si>
    <t>102</t>
  </si>
  <si>
    <t>R-741-F-E</t>
  </si>
  <si>
    <t>Svítidlo E - kulaté nástěnné svítidlo LED se senzorem pohybu, 24W, IP44-65</t>
  </si>
  <si>
    <t>-1514543869</t>
  </si>
  <si>
    <t>103</t>
  </si>
  <si>
    <t>741372114</t>
  </si>
  <si>
    <t>Montáž svítidlo LED interiérové nouzové se zapojením vodičů</t>
  </si>
  <si>
    <t>-755045609</t>
  </si>
  <si>
    <t>104</t>
  </si>
  <si>
    <t>R-741-F-N</t>
  </si>
  <si>
    <t>Svítidlo N - nouzové nástěnné svítidlo LED s piktogramem, 2W, IP42, min. svítivost 1.hod.</t>
  </si>
  <si>
    <t>435839312</t>
  </si>
  <si>
    <t>105</t>
  </si>
  <si>
    <t>R-741-F-N1</t>
  </si>
  <si>
    <t>Svítidlo N1 - nouzové antipanické OPEN AREA stropní svítidlo LED 4W</t>
  </si>
  <si>
    <t>1380568595</t>
  </si>
  <si>
    <t>106</t>
  </si>
  <si>
    <t>348100000</t>
  </si>
  <si>
    <t>příspěvek na recyklaci zářivka-svítidlo</t>
  </si>
  <si>
    <t>-1063364507</t>
  </si>
  <si>
    <t>107</t>
  </si>
  <si>
    <t>348100001</t>
  </si>
  <si>
    <t>příspěvek na recyklaci zářivka-zdroj</t>
  </si>
  <si>
    <t>1903242326</t>
  </si>
  <si>
    <t>741-G</t>
  </si>
  <si>
    <t>Elektromontáže - ostatní - demontáže, měření</t>
  </si>
  <si>
    <t>108</t>
  </si>
  <si>
    <t>R-741-G-DEM</t>
  </si>
  <si>
    <t>Demontáž stávající elektroinstalace</t>
  </si>
  <si>
    <t>hod</t>
  </si>
  <si>
    <t>-1406235427</t>
  </si>
  <si>
    <t>109</t>
  </si>
  <si>
    <t>R-741-G-OD</t>
  </si>
  <si>
    <t>Ekologická likvidace elektroistalačního odpadu včetně odvozu a poplatku za uložení na skládku</t>
  </si>
  <si>
    <t>-1736360192</t>
  </si>
  <si>
    <t>110</t>
  </si>
  <si>
    <t>R-741-G-HR</t>
  </si>
  <si>
    <t>Demontáž a opětovná montáž mřížové jímací soustavy po výměně střešní krytiny - připojení na stávající zemnící sostavu (počet svodů - 4ks)</t>
  </si>
  <si>
    <t>1591022731</t>
  </si>
  <si>
    <t>111</t>
  </si>
  <si>
    <t>741810003</t>
  </si>
  <si>
    <t>Celková prohlídka elektrického rozvodu a zařízení přes 0,5 do 1 milionu Kč</t>
  </si>
  <si>
    <t>-1539019946</t>
  </si>
  <si>
    <t>112</t>
  </si>
  <si>
    <t>741810011</t>
  </si>
  <si>
    <t>Příplatek k celkové prohlídce za každých dalších 500 000,- Kč</t>
  </si>
  <si>
    <t>-735487398</t>
  </si>
  <si>
    <t>742</t>
  </si>
  <si>
    <t>Elektroinstalace - slaboproud</t>
  </si>
  <si>
    <t>113</t>
  </si>
  <si>
    <t>-244124362</t>
  </si>
  <si>
    <t>114</t>
  </si>
  <si>
    <t>-246834573</t>
  </si>
  <si>
    <t>115</t>
  </si>
  <si>
    <t>742330042</t>
  </si>
  <si>
    <t>Montáž datové dvouzásuvky</t>
  </si>
  <si>
    <t>-168250864</t>
  </si>
  <si>
    <t>116</t>
  </si>
  <si>
    <t>37451245</t>
  </si>
  <si>
    <t>zásuvka data 2xRJ45 bílá</t>
  </si>
  <si>
    <t>-905084491</t>
  </si>
  <si>
    <t>117</t>
  </si>
  <si>
    <t>-618394072</t>
  </si>
  <si>
    <t>118</t>
  </si>
  <si>
    <t>R-742-02</t>
  </si>
  <si>
    <t xml:space="preserve">přístroj tlačítkového ovládače zapínacího 10A  IP44 komplet - (strojek, klapka, rámeček)</t>
  </si>
  <si>
    <t>-64846921</t>
  </si>
  <si>
    <t>119</t>
  </si>
  <si>
    <t>742121001</t>
  </si>
  <si>
    <t>Montáž kabelů sdělovacích pro vnitřní rozvody do 15 žil</t>
  </si>
  <si>
    <t>-1061007174</t>
  </si>
  <si>
    <t>120</t>
  </si>
  <si>
    <t>R-742-CYSY</t>
  </si>
  <si>
    <t>kabel sdělovací jádro Cu plné plášť PVC CYSY 2x1</t>
  </si>
  <si>
    <t>530686761</t>
  </si>
  <si>
    <t>121</t>
  </si>
  <si>
    <t>R-742-M-Z</t>
  </si>
  <si>
    <t>Montáž zvonku - nástěnný</t>
  </si>
  <si>
    <t>-572539266</t>
  </si>
  <si>
    <t>122</t>
  </si>
  <si>
    <t>R-742-Z</t>
  </si>
  <si>
    <t>Zvonek elektromechanický 8V</t>
  </si>
  <si>
    <t>-690336900</t>
  </si>
  <si>
    <t>123</t>
  </si>
  <si>
    <t>R-742-M-ZT</t>
  </si>
  <si>
    <t>Montáž napájecího zdroje 8V pro zvonky</t>
  </si>
  <si>
    <t>-1140906201</t>
  </si>
  <si>
    <t>124</t>
  </si>
  <si>
    <t>R-742-ZT</t>
  </si>
  <si>
    <t>Zvonkový transformátor KTF-8-24</t>
  </si>
  <si>
    <t>-382141846</t>
  </si>
  <si>
    <t>Poznámka k položce:_x000d_
umístěný v rozvodnici RK</t>
  </si>
  <si>
    <t>125</t>
  </si>
  <si>
    <t>R-741-G-EZS</t>
  </si>
  <si>
    <t>Demontáž a opětovná montáž systému EZS včetně nastavení - připojení na novou kabeláž, doplnění senzorů</t>
  </si>
  <si>
    <t>1961443731</t>
  </si>
  <si>
    <t>126</t>
  </si>
  <si>
    <t>742110002</t>
  </si>
  <si>
    <t>Montáž trubek pro slaboproud plastových ohebných uložených pod omítku</t>
  </si>
  <si>
    <t>1377485954</t>
  </si>
  <si>
    <t>127</t>
  </si>
  <si>
    <t>34571050</t>
  </si>
  <si>
    <t>trubka elektroinstalační ohebná EN 500 86-1141 (chránička) D 16/21,2mm</t>
  </si>
  <si>
    <t>-1375019932</t>
  </si>
  <si>
    <t>128</t>
  </si>
  <si>
    <t>1425751924</t>
  </si>
  <si>
    <t>129</t>
  </si>
  <si>
    <t>R-742-FIHT04</t>
  </si>
  <si>
    <t>kabel sdělovací jádro Cu plné plášť PVC FIHT-04</t>
  </si>
  <si>
    <t>-1343076567</t>
  </si>
  <si>
    <t>130</t>
  </si>
  <si>
    <t>R-742-FIHT06</t>
  </si>
  <si>
    <t>kabel sdělovací jádro Cu plné plášť PVC FIHT-06</t>
  </si>
  <si>
    <t>-471599156</t>
  </si>
  <si>
    <t>Práce a dodávky M</t>
  </si>
  <si>
    <t>46-M</t>
  </si>
  <si>
    <t>Zemní práce při extr.mont.pracích</t>
  </si>
  <si>
    <t>131</t>
  </si>
  <si>
    <t>468081313</t>
  </si>
  <si>
    <t>Vybourání otvorů pro elektroinstalace ve zdivu cihelném pl do 0,0225 m2 tl přes 30 do 45 cm</t>
  </si>
  <si>
    <t>38521036</t>
  </si>
  <si>
    <t>132</t>
  </si>
  <si>
    <t>468081314</t>
  </si>
  <si>
    <t>Vybourání otvorů pro elektroinstalace ve zdivu cihelném pl do 0,0225 m2 tl přes 45 do 60 cm</t>
  </si>
  <si>
    <t>276512090</t>
  </si>
  <si>
    <t>133</t>
  </si>
  <si>
    <t>468082222</t>
  </si>
  <si>
    <t>Vybourání otvorů pro elektroinstalace stropech a klenbách železobetonových pl přes 0,09 do 0,25 m2 tl přes 10 do 20 cm</t>
  </si>
  <si>
    <t>379016461</t>
  </si>
  <si>
    <t>134</t>
  </si>
  <si>
    <t>468094112</t>
  </si>
  <si>
    <t>Vyvrtání otvorů pro elektroinstalační krabice ve stěnách z cihel hloubky přes 6 do 9 cm</t>
  </si>
  <si>
    <t>1785154716</t>
  </si>
  <si>
    <t>135</t>
  </si>
  <si>
    <t>468101212</t>
  </si>
  <si>
    <t>Vysekání rýh pro montáž trubek a kabelů ve stropech hl do 3 cm a š přes 3 do 5 cm</t>
  </si>
  <si>
    <t>-615587997</t>
  </si>
  <si>
    <t>136</t>
  </si>
  <si>
    <t>468101323</t>
  </si>
  <si>
    <t>Vysekání rýh pro montáž trubek a kabelů v betonových podlahách a mazaninách hl přes 5 do 7 cm a š přes 10 do 15 cm</t>
  </si>
  <si>
    <t>-1608866539</t>
  </si>
  <si>
    <t>Poznámka k položce:_x000d_
rýha v podlaze pro PVC KOPOFLEX - kuchyň</t>
  </si>
  <si>
    <t>137</t>
  </si>
  <si>
    <t>468101412</t>
  </si>
  <si>
    <t>Vysekání rýh pro montáž trubek a kabelů v cihelných zdech hl do 3 cm a š přes 3 do 5 cm</t>
  </si>
  <si>
    <t>1738472175</t>
  </si>
  <si>
    <t>138</t>
  </si>
  <si>
    <t>468101422</t>
  </si>
  <si>
    <t>Vysekání rýh pro montáž trubek a kabelů v cihelných zdech hl přes 3 do 5 cm a š přes 5 do 7 cm</t>
  </si>
  <si>
    <t>1687357411</t>
  </si>
  <si>
    <t>139</t>
  </si>
  <si>
    <t>468101433</t>
  </si>
  <si>
    <t>Vysekání rýh pro montáž trubek a kabelů v cihelných zdech hl přes 5 do 7 cm a š přes 10 do 15 cm</t>
  </si>
  <si>
    <t>-1021255020</t>
  </si>
  <si>
    <t>140</t>
  </si>
  <si>
    <t>460941112</t>
  </si>
  <si>
    <t>Vyplnění a omítnutí rýh při elektroinstalacích ve stropech hl do 3 cm a š přes 3 do 5 cm</t>
  </si>
  <si>
    <t>1162553005</t>
  </si>
  <si>
    <t>141</t>
  </si>
  <si>
    <t>460941212</t>
  </si>
  <si>
    <t>Vyplnění a omítnutí rýh při elektroinstalacích ve stěnách hl do 3 cm a š přes 3 do 5 cm</t>
  </si>
  <si>
    <t>-1743791535</t>
  </si>
  <si>
    <t>142</t>
  </si>
  <si>
    <t>460941222</t>
  </si>
  <si>
    <t>Vyplnění a omítnutí rýh při elektroinstalacích ve stěnách hl přes 3 do 5 cm a š přes 5 do 7 cm</t>
  </si>
  <si>
    <t>-1188619464</t>
  </si>
  <si>
    <t>143</t>
  </si>
  <si>
    <t>460941233</t>
  </si>
  <si>
    <t>Vyplnění a omítnutí rýh při elektroinstalacích ve stěnách hl přes 5 do 7 cm a š přes 10 do 15 cm</t>
  </si>
  <si>
    <t>515305502</t>
  </si>
  <si>
    <t>144</t>
  </si>
  <si>
    <t>460952576</t>
  </si>
  <si>
    <t>Zazdívka otvorů při elektroinstalacích cihlami pálenými pl přes 0,0225 do 0,09 m2 a tl přes 75 do 90 cm</t>
  </si>
  <si>
    <t>-844433005</t>
  </si>
  <si>
    <t>Poznámka k položce:_x000d_
zazdívka stávajících rozvodnic RH a RK</t>
  </si>
  <si>
    <t>145</t>
  </si>
  <si>
    <t>469971111</t>
  </si>
  <si>
    <t>Svislá doprava suti a vybouraných hmot při elektromontážích za první podlaží</t>
  </si>
  <si>
    <t>t</t>
  </si>
  <si>
    <t>-1906408398</t>
  </si>
  <si>
    <t>146</t>
  </si>
  <si>
    <t>469971121</t>
  </si>
  <si>
    <t>Příplatek ke svislé dopravě suti a vybouraných hmot při elektromontážích za každé další podlaží</t>
  </si>
  <si>
    <t>-1905059490</t>
  </si>
  <si>
    <t>147</t>
  </si>
  <si>
    <t>469972111</t>
  </si>
  <si>
    <t>Odvoz suti a vybouraných hmot při elektromontážích do 1 km</t>
  </si>
  <si>
    <t>-145538328</t>
  </si>
  <si>
    <t>148</t>
  </si>
  <si>
    <t>469972121</t>
  </si>
  <si>
    <t>Příplatek k odvozu suti a vybouraných hmot při elektromontážích za každý další 1 km</t>
  </si>
  <si>
    <t>-594537683</t>
  </si>
  <si>
    <t>149</t>
  </si>
  <si>
    <t>469973116</t>
  </si>
  <si>
    <t>Poplatek za uložení na skládce (skládkovné) stavebního odpadu směsného kód odpadu 17 09 04</t>
  </si>
  <si>
    <t>-1235972807</t>
  </si>
  <si>
    <t>HZS</t>
  </si>
  <si>
    <t>Hodinové zúčtovací sazby</t>
  </si>
  <si>
    <t>150</t>
  </si>
  <si>
    <t>HZS2231</t>
  </si>
  <si>
    <t>Hodinová zúčtovací sazba elektrikář</t>
  </si>
  <si>
    <t>512</t>
  </si>
  <si>
    <t>-1675454627</t>
  </si>
  <si>
    <t xml:space="preserve">Poznámka k položce:_x000d_
připojení kuchynských spotřebičů, zapojení VZT a ZTI zařízení </t>
  </si>
  <si>
    <t>151</t>
  </si>
  <si>
    <t>HZS4212</t>
  </si>
  <si>
    <t>Hodinová zúčtovací sazba revizní technik specialista</t>
  </si>
  <si>
    <t>-1223942822</t>
  </si>
  <si>
    <t>VRN</t>
  </si>
  <si>
    <t>Vedlejší rozpočtové náklady</t>
  </si>
  <si>
    <t>VRN1</t>
  </si>
  <si>
    <t>Průzkumné, geodetické a projektové práce</t>
  </si>
  <si>
    <t>152</t>
  </si>
  <si>
    <t>013254000</t>
  </si>
  <si>
    <t>Dokumentace skutečného provedení stavby</t>
  </si>
  <si>
    <t>1024</t>
  </si>
  <si>
    <t>-2068960644</t>
  </si>
  <si>
    <t>VRN3</t>
  </si>
  <si>
    <t>Zařízení staveniště</t>
  </si>
  <si>
    <t>153</t>
  </si>
  <si>
    <t>030001000</t>
  </si>
  <si>
    <t>-204506120</t>
  </si>
  <si>
    <t>154</t>
  </si>
  <si>
    <t>032803000</t>
  </si>
  <si>
    <t>Ostatní vybavení staveniště - lešení</t>
  </si>
  <si>
    <t>-2107870189</t>
  </si>
  <si>
    <t>VRN4</t>
  </si>
  <si>
    <t>Inženýrská činnost</t>
  </si>
  <si>
    <t>155</t>
  </si>
  <si>
    <t>040001000</t>
  </si>
  <si>
    <t>-673293596</t>
  </si>
  <si>
    <t>156</t>
  </si>
  <si>
    <t>045002000</t>
  </si>
  <si>
    <t>Kompletační a koordinační činnost</t>
  </si>
  <si>
    <t>-1522082308</t>
  </si>
  <si>
    <t>VRN8</t>
  </si>
  <si>
    <t>Přesun stavebních kapacit</t>
  </si>
  <si>
    <t>157</t>
  </si>
  <si>
    <t>081103000</t>
  </si>
  <si>
    <t>Denní doprava pracovníků na pracoviště</t>
  </si>
  <si>
    <t>1210335235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</si>
</sst>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2024-002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elektroistalace - Šternberk ŠJ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'2024-002 - elektroistalac...'!J28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'2024-002 - elektroistalac...'!P129</f>
        <v>0</v>
      </c>
      <c r="AV95" s="124">
        <f>'2024-002 - elektroistalac...'!J31</f>
        <v>0</v>
      </c>
      <c r="AW95" s="124">
        <f>'2024-002 - elektroistalac...'!J32</f>
        <v>0</v>
      </c>
      <c r="AX95" s="124">
        <f>'2024-002 - elektroistalac...'!J33</f>
        <v>0</v>
      </c>
      <c r="AY95" s="124">
        <f>'2024-002 - elektroistalac...'!J34</f>
        <v>0</v>
      </c>
      <c r="AZ95" s="124">
        <f>'2024-002 - elektroistalac...'!F31</f>
        <v>0</v>
      </c>
      <c r="BA95" s="124">
        <f>'2024-002 - elektroistalac...'!F32</f>
        <v>0</v>
      </c>
      <c r="BB95" s="124">
        <f>'2024-002 - elektroistalac...'!F33</f>
        <v>0</v>
      </c>
      <c r="BC95" s="124">
        <f>'2024-002 - elektroistalac...'!F34</f>
        <v>0</v>
      </c>
      <c r="BD95" s="126">
        <f>'2024-002 - elektroistalac...'!F35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xPCYHUyGFcbXS/nfzQZNoQu6sOuLaZB852Yatsz8ojFO7pZwZeiwyV31gllmwpM7ClY0UqP0+boJeLiK/mAh9Q==" hashValue="NuerQzt01v/4K/sY6mpV0gyEGLwbLlC/A4ayJ2uxnpQFajDc3dGRxjm1BJ71dMxGlVVEcRGqKufHfOUMMVkpL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002 - elektroistal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30. 1. 2024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ROUND(J129,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ROUND((SUM(BE129:BE320)),  2)</f>
        <v>0</v>
      </c>
      <c r="G31" s="35"/>
      <c r="H31" s="35"/>
      <c r="I31" s="146">
        <v>0.20999999999999999</v>
      </c>
      <c r="J31" s="145">
        <f>ROUND(((SUM(BE129:BE320))*I31),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ROUND((SUM(BF129:BF320)),  2)</f>
        <v>0</v>
      </c>
      <c r="G32" s="35"/>
      <c r="H32" s="35"/>
      <c r="I32" s="146">
        <v>0.14999999999999999</v>
      </c>
      <c r="J32" s="145">
        <f>ROUND(((SUM(BF129:BF320))*I32),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ROUND((SUM(BG129:BG320)),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ROUND((SUM(BH129:BH320)),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ROUND((SUM(BI129:BI320)),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elektroistalace - Šternberk ŠJ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30. 1. 2024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J129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J130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J131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J160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90</v>
      </c>
      <c r="E98" s="178"/>
      <c r="F98" s="178"/>
      <c r="G98" s="178"/>
      <c r="H98" s="178"/>
      <c r="I98" s="178"/>
      <c r="J98" s="179">
        <f>J194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91</v>
      </c>
      <c r="E99" s="178"/>
      <c r="F99" s="178"/>
      <c r="G99" s="178"/>
      <c r="H99" s="178"/>
      <c r="I99" s="178"/>
      <c r="J99" s="179">
        <f>J208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92</v>
      </c>
      <c r="E100" s="178"/>
      <c r="F100" s="178"/>
      <c r="G100" s="178"/>
      <c r="H100" s="178"/>
      <c r="I100" s="178"/>
      <c r="J100" s="179">
        <f>J215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93</v>
      </c>
      <c r="E101" s="178"/>
      <c r="F101" s="178"/>
      <c r="G101" s="178"/>
      <c r="H101" s="178"/>
      <c r="I101" s="178"/>
      <c r="J101" s="179">
        <f>J240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94</v>
      </c>
      <c r="E102" s="178"/>
      <c r="F102" s="178"/>
      <c r="G102" s="178"/>
      <c r="H102" s="178"/>
      <c r="I102" s="178"/>
      <c r="J102" s="179">
        <f>J257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95</v>
      </c>
      <c r="E103" s="178"/>
      <c r="F103" s="178"/>
      <c r="G103" s="178"/>
      <c r="H103" s="178"/>
      <c r="I103" s="178"/>
      <c r="J103" s="179">
        <f>J263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9"/>
      <c r="C104" s="170"/>
      <c r="D104" s="171" t="s">
        <v>96</v>
      </c>
      <c r="E104" s="172"/>
      <c r="F104" s="172"/>
      <c r="G104" s="172"/>
      <c r="H104" s="172"/>
      <c r="I104" s="172"/>
      <c r="J104" s="173">
        <f>J283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5"/>
      <c r="C105" s="176"/>
      <c r="D105" s="177" t="s">
        <v>97</v>
      </c>
      <c r="E105" s="178"/>
      <c r="F105" s="178"/>
      <c r="G105" s="178"/>
      <c r="H105" s="178"/>
      <c r="I105" s="178"/>
      <c r="J105" s="179">
        <f>J284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69"/>
      <c r="C106" s="170"/>
      <c r="D106" s="171" t="s">
        <v>98</v>
      </c>
      <c r="E106" s="172"/>
      <c r="F106" s="172"/>
      <c r="G106" s="172"/>
      <c r="H106" s="172"/>
      <c r="I106" s="172"/>
      <c r="J106" s="173">
        <f>J306</f>
        <v>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69"/>
      <c r="C107" s="170"/>
      <c r="D107" s="171" t="s">
        <v>99</v>
      </c>
      <c r="E107" s="172"/>
      <c r="F107" s="172"/>
      <c r="G107" s="172"/>
      <c r="H107" s="172"/>
      <c r="I107" s="172"/>
      <c r="J107" s="173">
        <f>J310</f>
        <v>0</v>
      </c>
      <c r="K107" s="170"/>
      <c r="L107" s="17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5"/>
      <c r="C108" s="176"/>
      <c r="D108" s="177" t="s">
        <v>100</v>
      </c>
      <c r="E108" s="178"/>
      <c r="F108" s="178"/>
      <c r="G108" s="178"/>
      <c r="H108" s="178"/>
      <c r="I108" s="178"/>
      <c r="J108" s="179">
        <f>J311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101</v>
      </c>
      <c r="E109" s="178"/>
      <c r="F109" s="178"/>
      <c r="G109" s="178"/>
      <c r="H109" s="178"/>
      <c r="I109" s="178"/>
      <c r="J109" s="179">
        <f>J313</f>
        <v>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5"/>
      <c r="C110" s="176"/>
      <c r="D110" s="177" t="s">
        <v>102</v>
      </c>
      <c r="E110" s="178"/>
      <c r="F110" s="178"/>
      <c r="G110" s="178"/>
      <c r="H110" s="178"/>
      <c r="I110" s="178"/>
      <c r="J110" s="179">
        <f>J316</f>
        <v>0</v>
      </c>
      <c r="K110" s="176"/>
      <c r="L110" s="18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5"/>
      <c r="C111" s="176"/>
      <c r="D111" s="177" t="s">
        <v>103</v>
      </c>
      <c r="E111" s="178"/>
      <c r="F111" s="178"/>
      <c r="G111" s="178"/>
      <c r="H111" s="178"/>
      <c r="I111" s="178"/>
      <c r="J111" s="179">
        <f>J319</f>
        <v>0</v>
      </c>
      <c r="K111" s="176"/>
      <c r="L111" s="18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104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E7</f>
        <v>elektroistalace - Šternberk ŠJ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F10</f>
        <v xml:space="preserve"> </v>
      </c>
      <c r="G123" s="37"/>
      <c r="H123" s="37"/>
      <c r="I123" s="29" t="s">
        <v>22</v>
      </c>
      <c r="J123" s="76" t="str">
        <f>IF(J10="","",J10)</f>
        <v>30. 1. 2024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E13</f>
        <v xml:space="preserve"> </v>
      </c>
      <c r="G125" s="37"/>
      <c r="H125" s="37"/>
      <c r="I125" s="29" t="s">
        <v>29</v>
      </c>
      <c r="J125" s="33" t="str">
        <f>E19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IF(E16="","",E16)</f>
        <v>Vyplň údaj</v>
      </c>
      <c r="G126" s="37"/>
      <c r="H126" s="37"/>
      <c r="I126" s="29" t="s">
        <v>31</v>
      </c>
      <c r="J126" s="33" t="str">
        <f>E22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1"/>
      <c r="B128" s="182"/>
      <c r="C128" s="183" t="s">
        <v>105</v>
      </c>
      <c r="D128" s="184" t="s">
        <v>58</v>
      </c>
      <c r="E128" s="184" t="s">
        <v>54</v>
      </c>
      <c r="F128" s="184" t="s">
        <v>55</v>
      </c>
      <c r="G128" s="184" t="s">
        <v>106</v>
      </c>
      <c r="H128" s="184" t="s">
        <v>107</v>
      </c>
      <c r="I128" s="184" t="s">
        <v>108</v>
      </c>
      <c r="J128" s="185" t="s">
        <v>84</v>
      </c>
      <c r="K128" s="186" t="s">
        <v>109</v>
      </c>
      <c r="L128" s="187"/>
      <c r="M128" s="97" t="s">
        <v>1</v>
      </c>
      <c r="N128" s="98" t="s">
        <v>37</v>
      </c>
      <c r="O128" s="98" t="s">
        <v>110</v>
      </c>
      <c r="P128" s="98" t="s">
        <v>111</v>
      </c>
      <c r="Q128" s="98" t="s">
        <v>112</v>
      </c>
      <c r="R128" s="98" t="s">
        <v>113</v>
      </c>
      <c r="S128" s="98" t="s">
        <v>114</v>
      </c>
      <c r="T128" s="99" t="s">
        <v>115</v>
      </c>
      <c r="U128" s="181"/>
      <c r="V128" s="181"/>
      <c r="W128" s="181"/>
      <c r="X128" s="181"/>
      <c r="Y128" s="181"/>
      <c r="Z128" s="181"/>
      <c r="AA128" s="181"/>
      <c r="AB128" s="181"/>
      <c r="AC128" s="181"/>
      <c r="AD128" s="181"/>
      <c r="AE128" s="181"/>
    </row>
    <row r="129" s="2" customFormat="1" ht="22.8" customHeight="1">
      <c r="A129" s="35"/>
      <c r="B129" s="36"/>
      <c r="C129" s="104" t="s">
        <v>116</v>
      </c>
      <c r="D129" s="37"/>
      <c r="E129" s="37"/>
      <c r="F129" s="37"/>
      <c r="G129" s="37"/>
      <c r="H129" s="37"/>
      <c r="I129" s="37"/>
      <c r="J129" s="188">
        <f>BK129</f>
        <v>0</v>
      </c>
      <c r="K129" s="37"/>
      <c r="L129" s="41"/>
      <c r="M129" s="100"/>
      <c r="N129" s="189"/>
      <c r="O129" s="101"/>
      <c r="P129" s="190">
        <f>P130+P283+P306+P310</f>
        <v>0</v>
      </c>
      <c r="Q129" s="101"/>
      <c r="R129" s="190">
        <f>R130+R283+R306+R310</f>
        <v>1.6562899999999998</v>
      </c>
      <c r="S129" s="101"/>
      <c r="T129" s="191">
        <f>T130+T283+T306+T310</f>
        <v>3.9636099999999996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72</v>
      </c>
      <c r="AU129" s="14" t="s">
        <v>86</v>
      </c>
      <c r="BK129" s="192">
        <f>BK130+BK283+BK306+BK310</f>
        <v>0</v>
      </c>
    </row>
    <row r="130" s="12" customFormat="1" ht="25.92" customHeight="1">
      <c r="A130" s="12"/>
      <c r="B130" s="193"/>
      <c r="C130" s="194"/>
      <c r="D130" s="195" t="s">
        <v>72</v>
      </c>
      <c r="E130" s="196" t="s">
        <v>117</v>
      </c>
      <c r="F130" s="196" t="s">
        <v>118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P131+P160+P194+P208+P215+P240+P257+P263</f>
        <v>0</v>
      </c>
      <c r="Q130" s="201"/>
      <c r="R130" s="202">
        <f>R131+R160+R194+R208+R215+R240+R257+R263</f>
        <v>1.06999</v>
      </c>
      <c r="S130" s="201"/>
      <c r="T130" s="203">
        <f>T131+T160+T194+T208+T215+T240+T257+T263</f>
        <v>0.024009999999999997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4" t="s">
        <v>80</v>
      </c>
      <c r="AT130" s="205" t="s">
        <v>72</v>
      </c>
      <c r="AU130" s="205" t="s">
        <v>73</v>
      </c>
      <c r="AY130" s="204" t="s">
        <v>119</v>
      </c>
      <c r="BK130" s="206">
        <f>BK131+BK160+BK194+BK208+BK215+BK240+BK257+BK263</f>
        <v>0</v>
      </c>
    </row>
    <row r="131" s="12" customFormat="1" ht="22.8" customHeight="1">
      <c r="A131" s="12"/>
      <c r="B131" s="193"/>
      <c r="C131" s="194"/>
      <c r="D131" s="195" t="s">
        <v>72</v>
      </c>
      <c r="E131" s="207" t="s">
        <v>120</v>
      </c>
      <c r="F131" s="207" t="s">
        <v>121</v>
      </c>
      <c r="G131" s="194"/>
      <c r="H131" s="194"/>
      <c r="I131" s="197"/>
      <c r="J131" s="208">
        <f>BK131</f>
        <v>0</v>
      </c>
      <c r="K131" s="194"/>
      <c r="L131" s="199"/>
      <c r="M131" s="200"/>
      <c r="N131" s="201"/>
      <c r="O131" s="201"/>
      <c r="P131" s="202">
        <f>SUM(P132:P159)</f>
        <v>0</v>
      </c>
      <c r="Q131" s="201"/>
      <c r="R131" s="202">
        <f>SUM(R132:R159)</f>
        <v>0.059420000000000001</v>
      </c>
      <c r="S131" s="201"/>
      <c r="T131" s="203">
        <f>SUM(T132:T159)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4" t="s">
        <v>80</v>
      </c>
      <c r="AT131" s="205" t="s">
        <v>72</v>
      </c>
      <c r="AU131" s="205" t="s">
        <v>78</v>
      </c>
      <c r="AY131" s="204" t="s">
        <v>119</v>
      </c>
      <c r="BK131" s="206">
        <f>SUM(BK132:BK159)</f>
        <v>0</v>
      </c>
    </row>
    <row r="132" s="2" customFormat="1" ht="37.8" customHeight="1">
      <c r="A132" s="35"/>
      <c r="B132" s="36"/>
      <c r="C132" s="209" t="s">
        <v>78</v>
      </c>
      <c r="D132" s="209" t="s">
        <v>122</v>
      </c>
      <c r="E132" s="210" t="s">
        <v>123</v>
      </c>
      <c r="F132" s="211" t="s">
        <v>124</v>
      </c>
      <c r="G132" s="212" t="s">
        <v>125</v>
      </c>
      <c r="H132" s="213">
        <v>1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38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126</v>
      </c>
      <c r="AT132" s="221" t="s">
        <v>122</v>
      </c>
      <c r="AU132" s="221" t="s">
        <v>80</v>
      </c>
      <c r="AY132" s="14" t="s">
        <v>119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78</v>
      </c>
      <c r="BK132" s="222">
        <f>ROUND(I132*H132,2)</f>
        <v>0</v>
      </c>
      <c r="BL132" s="14" t="s">
        <v>126</v>
      </c>
      <c r="BM132" s="221" t="s">
        <v>127</v>
      </c>
    </row>
    <row r="133" s="2" customFormat="1" ht="24.15" customHeight="1">
      <c r="A133" s="35"/>
      <c r="B133" s="36"/>
      <c r="C133" s="223" t="s">
        <v>80</v>
      </c>
      <c r="D133" s="223" t="s">
        <v>128</v>
      </c>
      <c r="E133" s="224" t="s">
        <v>129</v>
      </c>
      <c r="F133" s="225" t="s">
        <v>130</v>
      </c>
      <c r="G133" s="226" t="s">
        <v>125</v>
      </c>
      <c r="H133" s="227">
        <v>1</v>
      </c>
      <c r="I133" s="228"/>
      <c r="J133" s="229">
        <f>ROUND(I133*H133,2)</f>
        <v>0</v>
      </c>
      <c r="K133" s="230"/>
      <c r="L133" s="231"/>
      <c r="M133" s="232" t="s">
        <v>1</v>
      </c>
      <c r="N133" s="233" t="s">
        <v>38</v>
      </c>
      <c r="O133" s="88"/>
      <c r="P133" s="219">
        <f>O133*H133</f>
        <v>0</v>
      </c>
      <c r="Q133" s="219">
        <v>0.0058700000000000002</v>
      </c>
      <c r="R133" s="219">
        <f>Q133*H133</f>
        <v>0.0058700000000000002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131</v>
      </c>
      <c r="AT133" s="221" t="s">
        <v>128</v>
      </c>
      <c r="AU133" s="221" t="s">
        <v>80</v>
      </c>
      <c r="AY133" s="14" t="s">
        <v>119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78</v>
      </c>
      <c r="BK133" s="222">
        <f>ROUND(I133*H133,2)</f>
        <v>0</v>
      </c>
      <c r="BL133" s="14" t="s">
        <v>126</v>
      </c>
      <c r="BM133" s="221" t="s">
        <v>132</v>
      </c>
    </row>
    <row r="134" s="2" customFormat="1" ht="16.5" customHeight="1">
      <c r="A134" s="35"/>
      <c r="B134" s="36"/>
      <c r="C134" s="223" t="s">
        <v>133</v>
      </c>
      <c r="D134" s="223" t="s">
        <v>128</v>
      </c>
      <c r="E134" s="224" t="s">
        <v>134</v>
      </c>
      <c r="F134" s="225" t="s">
        <v>135</v>
      </c>
      <c r="G134" s="226" t="s">
        <v>125</v>
      </c>
      <c r="H134" s="227">
        <v>1</v>
      </c>
      <c r="I134" s="228"/>
      <c r="J134" s="229">
        <f>ROUND(I134*H134,2)</f>
        <v>0</v>
      </c>
      <c r="K134" s="230"/>
      <c r="L134" s="231"/>
      <c r="M134" s="232" t="s">
        <v>1</v>
      </c>
      <c r="N134" s="233" t="s">
        <v>38</v>
      </c>
      <c r="O134" s="88"/>
      <c r="P134" s="219">
        <f>O134*H134</f>
        <v>0</v>
      </c>
      <c r="Q134" s="219">
        <v>0.00046999999999999999</v>
      </c>
      <c r="R134" s="219">
        <f>Q134*H134</f>
        <v>0.00046999999999999999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131</v>
      </c>
      <c r="AT134" s="221" t="s">
        <v>128</v>
      </c>
      <c r="AU134" s="221" t="s">
        <v>80</v>
      </c>
      <c r="AY134" s="14" t="s">
        <v>119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78</v>
      </c>
      <c r="BK134" s="222">
        <f>ROUND(I134*H134,2)</f>
        <v>0</v>
      </c>
      <c r="BL134" s="14" t="s">
        <v>126</v>
      </c>
      <c r="BM134" s="221" t="s">
        <v>136</v>
      </c>
    </row>
    <row r="135" s="2" customFormat="1" ht="16.5" customHeight="1">
      <c r="A135" s="35"/>
      <c r="B135" s="36"/>
      <c r="C135" s="223" t="s">
        <v>137</v>
      </c>
      <c r="D135" s="223" t="s">
        <v>128</v>
      </c>
      <c r="E135" s="224" t="s">
        <v>138</v>
      </c>
      <c r="F135" s="225" t="s">
        <v>139</v>
      </c>
      <c r="G135" s="226" t="s">
        <v>125</v>
      </c>
      <c r="H135" s="227">
        <v>3</v>
      </c>
      <c r="I135" s="228"/>
      <c r="J135" s="229">
        <f>ROUND(I135*H135,2)</f>
        <v>0</v>
      </c>
      <c r="K135" s="230"/>
      <c r="L135" s="231"/>
      <c r="M135" s="232" t="s">
        <v>1</v>
      </c>
      <c r="N135" s="233" t="s">
        <v>38</v>
      </c>
      <c r="O135" s="88"/>
      <c r="P135" s="219">
        <f>O135*H135</f>
        <v>0</v>
      </c>
      <c r="Q135" s="219">
        <v>0.00046999999999999999</v>
      </c>
      <c r="R135" s="219">
        <f>Q135*H135</f>
        <v>0.00141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131</v>
      </c>
      <c r="AT135" s="221" t="s">
        <v>128</v>
      </c>
      <c r="AU135" s="221" t="s">
        <v>80</v>
      </c>
      <c r="AY135" s="14" t="s">
        <v>119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78</v>
      </c>
      <c r="BK135" s="222">
        <f>ROUND(I135*H135,2)</f>
        <v>0</v>
      </c>
      <c r="BL135" s="14" t="s">
        <v>126</v>
      </c>
      <c r="BM135" s="221" t="s">
        <v>140</v>
      </c>
    </row>
    <row r="136" s="2" customFormat="1" ht="16.5" customHeight="1">
      <c r="A136" s="35"/>
      <c r="B136" s="36"/>
      <c r="C136" s="209" t="s">
        <v>141</v>
      </c>
      <c r="D136" s="209" t="s">
        <v>122</v>
      </c>
      <c r="E136" s="210" t="s">
        <v>142</v>
      </c>
      <c r="F136" s="211" t="s">
        <v>143</v>
      </c>
      <c r="G136" s="212" t="s">
        <v>125</v>
      </c>
      <c r="H136" s="213">
        <v>1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38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126</v>
      </c>
      <c r="AT136" s="221" t="s">
        <v>122</v>
      </c>
      <c r="AU136" s="221" t="s">
        <v>80</v>
      </c>
      <c r="AY136" s="14" t="s">
        <v>119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78</v>
      </c>
      <c r="BK136" s="222">
        <f>ROUND(I136*H136,2)</f>
        <v>0</v>
      </c>
      <c r="BL136" s="14" t="s">
        <v>126</v>
      </c>
      <c r="BM136" s="221" t="s">
        <v>144</v>
      </c>
    </row>
    <row r="137" s="2" customFormat="1" ht="21.75" customHeight="1">
      <c r="A137" s="35"/>
      <c r="B137" s="36"/>
      <c r="C137" s="223" t="s">
        <v>145</v>
      </c>
      <c r="D137" s="223" t="s">
        <v>128</v>
      </c>
      <c r="E137" s="224" t="s">
        <v>146</v>
      </c>
      <c r="F137" s="225" t="s">
        <v>147</v>
      </c>
      <c r="G137" s="226" t="s">
        <v>125</v>
      </c>
      <c r="H137" s="227">
        <v>1</v>
      </c>
      <c r="I137" s="228"/>
      <c r="J137" s="229">
        <f>ROUND(I137*H137,2)</f>
        <v>0</v>
      </c>
      <c r="K137" s="230"/>
      <c r="L137" s="231"/>
      <c r="M137" s="232" t="s">
        <v>1</v>
      </c>
      <c r="N137" s="233" t="s">
        <v>38</v>
      </c>
      <c r="O137" s="88"/>
      <c r="P137" s="219">
        <f>O137*H137</f>
        <v>0</v>
      </c>
      <c r="Q137" s="219">
        <v>0.00046999999999999999</v>
      </c>
      <c r="R137" s="219">
        <f>Q137*H137</f>
        <v>0.00046999999999999999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131</v>
      </c>
      <c r="AT137" s="221" t="s">
        <v>128</v>
      </c>
      <c r="AU137" s="221" t="s">
        <v>80</v>
      </c>
      <c r="AY137" s="14" t="s">
        <v>119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78</v>
      </c>
      <c r="BK137" s="222">
        <f>ROUND(I137*H137,2)</f>
        <v>0</v>
      </c>
      <c r="BL137" s="14" t="s">
        <v>126</v>
      </c>
      <c r="BM137" s="221" t="s">
        <v>148</v>
      </c>
    </row>
    <row r="138" s="2" customFormat="1" ht="16.5" customHeight="1">
      <c r="A138" s="35"/>
      <c r="B138" s="36"/>
      <c r="C138" s="223" t="s">
        <v>149</v>
      </c>
      <c r="D138" s="223" t="s">
        <v>128</v>
      </c>
      <c r="E138" s="224" t="s">
        <v>150</v>
      </c>
      <c r="F138" s="225" t="s">
        <v>151</v>
      </c>
      <c r="G138" s="226" t="s">
        <v>125</v>
      </c>
      <c r="H138" s="227">
        <v>1</v>
      </c>
      <c r="I138" s="228"/>
      <c r="J138" s="229">
        <f>ROUND(I138*H138,2)</f>
        <v>0</v>
      </c>
      <c r="K138" s="230"/>
      <c r="L138" s="231"/>
      <c r="M138" s="232" t="s">
        <v>1</v>
      </c>
      <c r="N138" s="233" t="s">
        <v>38</v>
      </c>
      <c r="O138" s="88"/>
      <c r="P138" s="219">
        <f>O138*H138</f>
        <v>0</v>
      </c>
      <c r="Q138" s="219">
        <v>0.00046999999999999999</v>
      </c>
      <c r="R138" s="219">
        <f>Q138*H138</f>
        <v>0.00046999999999999999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131</v>
      </c>
      <c r="AT138" s="221" t="s">
        <v>128</v>
      </c>
      <c r="AU138" s="221" t="s">
        <v>80</v>
      </c>
      <c r="AY138" s="14" t="s">
        <v>119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78</v>
      </c>
      <c r="BK138" s="222">
        <f>ROUND(I138*H138,2)</f>
        <v>0</v>
      </c>
      <c r="BL138" s="14" t="s">
        <v>126</v>
      </c>
      <c r="BM138" s="221" t="s">
        <v>152</v>
      </c>
    </row>
    <row r="139" s="2" customFormat="1" ht="24.15" customHeight="1">
      <c r="A139" s="35"/>
      <c r="B139" s="36"/>
      <c r="C139" s="223" t="s">
        <v>153</v>
      </c>
      <c r="D139" s="223" t="s">
        <v>128</v>
      </c>
      <c r="E139" s="224" t="s">
        <v>154</v>
      </c>
      <c r="F139" s="225" t="s">
        <v>155</v>
      </c>
      <c r="G139" s="226" t="s">
        <v>125</v>
      </c>
      <c r="H139" s="227">
        <v>2</v>
      </c>
      <c r="I139" s="228"/>
      <c r="J139" s="229">
        <f>ROUND(I139*H139,2)</f>
        <v>0</v>
      </c>
      <c r="K139" s="230"/>
      <c r="L139" s="231"/>
      <c r="M139" s="232" t="s">
        <v>1</v>
      </c>
      <c r="N139" s="233" t="s">
        <v>38</v>
      </c>
      <c r="O139" s="88"/>
      <c r="P139" s="219">
        <f>O139*H139</f>
        <v>0</v>
      </c>
      <c r="Q139" s="219">
        <v>0.00016000000000000001</v>
      </c>
      <c r="R139" s="219">
        <f>Q139*H139</f>
        <v>0.00032000000000000003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131</v>
      </c>
      <c r="AT139" s="221" t="s">
        <v>128</v>
      </c>
      <c r="AU139" s="221" t="s">
        <v>80</v>
      </c>
      <c r="AY139" s="14" t="s">
        <v>119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78</v>
      </c>
      <c r="BK139" s="222">
        <f>ROUND(I139*H139,2)</f>
        <v>0</v>
      </c>
      <c r="BL139" s="14" t="s">
        <v>126</v>
      </c>
      <c r="BM139" s="221" t="s">
        <v>156</v>
      </c>
    </row>
    <row r="140" s="2" customFormat="1" ht="24.15" customHeight="1">
      <c r="A140" s="35"/>
      <c r="B140" s="36"/>
      <c r="C140" s="223" t="s">
        <v>157</v>
      </c>
      <c r="D140" s="223" t="s">
        <v>128</v>
      </c>
      <c r="E140" s="224" t="s">
        <v>158</v>
      </c>
      <c r="F140" s="225" t="s">
        <v>159</v>
      </c>
      <c r="G140" s="226" t="s">
        <v>125</v>
      </c>
      <c r="H140" s="227">
        <v>4</v>
      </c>
      <c r="I140" s="228"/>
      <c r="J140" s="229">
        <f>ROUND(I140*H140,2)</f>
        <v>0</v>
      </c>
      <c r="K140" s="230"/>
      <c r="L140" s="231"/>
      <c r="M140" s="232" t="s">
        <v>1</v>
      </c>
      <c r="N140" s="233" t="s">
        <v>38</v>
      </c>
      <c r="O140" s="88"/>
      <c r="P140" s="219">
        <f>O140*H140</f>
        <v>0</v>
      </c>
      <c r="Q140" s="219">
        <v>0.00040000000000000002</v>
      </c>
      <c r="R140" s="219">
        <f>Q140*H140</f>
        <v>0.0016000000000000001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131</v>
      </c>
      <c r="AT140" s="221" t="s">
        <v>128</v>
      </c>
      <c r="AU140" s="221" t="s">
        <v>80</v>
      </c>
      <c r="AY140" s="14" t="s">
        <v>119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78</v>
      </c>
      <c r="BK140" s="222">
        <f>ROUND(I140*H140,2)</f>
        <v>0</v>
      </c>
      <c r="BL140" s="14" t="s">
        <v>126</v>
      </c>
      <c r="BM140" s="221" t="s">
        <v>160</v>
      </c>
    </row>
    <row r="141" s="2" customFormat="1" ht="24.15" customHeight="1">
      <c r="A141" s="35"/>
      <c r="B141" s="36"/>
      <c r="C141" s="223" t="s">
        <v>161</v>
      </c>
      <c r="D141" s="223" t="s">
        <v>128</v>
      </c>
      <c r="E141" s="224" t="s">
        <v>162</v>
      </c>
      <c r="F141" s="225" t="s">
        <v>163</v>
      </c>
      <c r="G141" s="226" t="s">
        <v>125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88"/>
      <c r="P141" s="219">
        <f>O141*H141</f>
        <v>0</v>
      </c>
      <c r="Q141" s="219">
        <v>0.0010499999999999999</v>
      </c>
      <c r="R141" s="219">
        <f>Q141*H141</f>
        <v>0.0010499999999999999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131</v>
      </c>
      <c r="AT141" s="221" t="s">
        <v>128</v>
      </c>
      <c r="AU141" s="221" t="s">
        <v>80</v>
      </c>
      <c r="AY141" s="14" t="s">
        <v>119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78</v>
      </c>
      <c r="BK141" s="222">
        <f>ROUND(I141*H141,2)</f>
        <v>0</v>
      </c>
      <c r="BL141" s="14" t="s">
        <v>126</v>
      </c>
      <c r="BM141" s="221" t="s">
        <v>164</v>
      </c>
    </row>
    <row r="142" s="2" customFormat="1" ht="24.15" customHeight="1">
      <c r="A142" s="35"/>
      <c r="B142" s="36"/>
      <c r="C142" s="223" t="s">
        <v>165</v>
      </c>
      <c r="D142" s="223" t="s">
        <v>128</v>
      </c>
      <c r="E142" s="224" t="s">
        <v>166</v>
      </c>
      <c r="F142" s="225" t="s">
        <v>167</v>
      </c>
      <c r="G142" s="226" t="s">
        <v>125</v>
      </c>
      <c r="H142" s="227">
        <v>4</v>
      </c>
      <c r="I142" s="228"/>
      <c r="J142" s="229">
        <f>ROUND(I142*H142,2)</f>
        <v>0</v>
      </c>
      <c r="K142" s="230"/>
      <c r="L142" s="231"/>
      <c r="M142" s="232" t="s">
        <v>1</v>
      </c>
      <c r="N142" s="233" t="s">
        <v>38</v>
      </c>
      <c r="O142" s="88"/>
      <c r="P142" s="219">
        <f>O142*H142</f>
        <v>0</v>
      </c>
      <c r="Q142" s="219">
        <v>0.0010499999999999999</v>
      </c>
      <c r="R142" s="219">
        <f>Q142*H142</f>
        <v>0.0041999999999999997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131</v>
      </c>
      <c r="AT142" s="221" t="s">
        <v>128</v>
      </c>
      <c r="AU142" s="221" t="s">
        <v>80</v>
      </c>
      <c r="AY142" s="14" t="s">
        <v>119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78</v>
      </c>
      <c r="BK142" s="222">
        <f>ROUND(I142*H142,2)</f>
        <v>0</v>
      </c>
      <c r="BL142" s="14" t="s">
        <v>126</v>
      </c>
      <c r="BM142" s="221" t="s">
        <v>168</v>
      </c>
    </row>
    <row r="143" s="2" customFormat="1" ht="24.15" customHeight="1">
      <c r="A143" s="35"/>
      <c r="B143" s="36"/>
      <c r="C143" s="223" t="s">
        <v>169</v>
      </c>
      <c r="D143" s="223" t="s">
        <v>128</v>
      </c>
      <c r="E143" s="224" t="s">
        <v>170</v>
      </c>
      <c r="F143" s="225" t="s">
        <v>171</v>
      </c>
      <c r="G143" s="226" t="s">
        <v>125</v>
      </c>
      <c r="H143" s="227">
        <v>1</v>
      </c>
      <c r="I143" s="228"/>
      <c r="J143" s="229">
        <f>ROUND(I143*H143,2)</f>
        <v>0</v>
      </c>
      <c r="K143" s="230"/>
      <c r="L143" s="231"/>
      <c r="M143" s="232" t="s">
        <v>1</v>
      </c>
      <c r="N143" s="233" t="s">
        <v>38</v>
      </c>
      <c r="O143" s="88"/>
      <c r="P143" s="219">
        <f>O143*H143</f>
        <v>0</v>
      </c>
      <c r="Q143" s="219">
        <v>0.0010499999999999999</v>
      </c>
      <c r="R143" s="219">
        <f>Q143*H143</f>
        <v>0.0010499999999999999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131</v>
      </c>
      <c r="AT143" s="221" t="s">
        <v>128</v>
      </c>
      <c r="AU143" s="221" t="s">
        <v>80</v>
      </c>
      <c r="AY143" s="14" t="s">
        <v>119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78</v>
      </c>
      <c r="BK143" s="222">
        <f>ROUND(I143*H143,2)</f>
        <v>0</v>
      </c>
      <c r="BL143" s="14" t="s">
        <v>126</v>
      </c>
      <c r="BM143" s="221" t="s">
        <v>172</v>
      </c>
    </row>
    <row r="144" s="2" customFormat="1" ht="24.15" customHeight="1">
      <c r="A144" s="35"/>
      <c r="B144" s="36"/>
      <c r="C144" s="223" t="s">
        <v>173</v>
      </c>
      <c r="D144" s="223" t="s">
        <v>128</v>
      </c>
      <c r="E144" s="224" t="s">
        <v>174</v>
      </c>
      <c r="F144" s="225" t="s">
        <v>175</v>
      </c>
      <c r="G144" s="226" t="s">
        <v>125</v>
      </c>
      <c r="H144" s="227">
        <v>7</v>
      </c>
      <c r="I144" s="228"/>
      <c r="J144" s="229">
        <f>ROUND(I144*H144,2)</f>
        <v>0</v>
      </c>
      <c r="K144" s="230"/>
      <c r="L144" s="231"/>
      <c r="M144" s="232" t="s">
        <v>1</v>
      </c>
      <c r="N144" s="233" t="s">
        <v>38</v>
      </c>
      <c r="O144" s="88"/>
      <c r="P144" s="219">
        <f>O144*H144</f>
        <v>0</v>
      </c>
      <c r="Q144" s="219">
        <v>0.0010499999999999999</v>
      </c>
      <c r="R144" s="219">
        <f>Q144*H144</f>
        <v>0.0073499999999999998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131</v>
      </c>
      <c r="AT144" s="221" t="s">
        <v>128</v>
      </c>
      <c r="AU144" s="221" t="s">
        <v>80</v>
      </c>
      <c r="AY144" s="14" t="s">
        <v>119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78</v>
      </c>
      <c r="BK144" s="222">
        <f>ROUND(I144*H144,2)</f>
        <v>0</v>
      </c>
      <c r="BL144" s="14" t="s">
        <v>126</v>
      </c>
      <c r="BM144" s="221" t="s">
        <v>176</v>
      </c>
    </row>
    <row r="145" s="2" customFormat="1" ht="24.15" customHeight="1">
      <c r="A145" s="35"/>
      <c r="B145" s="36"/>
      <c r="C145" s="223" t="s">
        <v>177</v>
      </c>
      <c r="D145" s="223" t="s">
        <v>128</v>
      </c>
      <c r="E145" s="224" t="s">
        <v>178</v>
      </c>
      <c r="F145" s="225" t="s">
        <v>179</v>
      </c>
      <c r="G145" s="226" t="s">
        <v>125</v>
      </c>
      <c r="H145" s="227">
        <v>2</v>
      </c>
      <c r="I145" s="228"/>
      <c r="J145" s="229">
        <f>ROUND(I145*H145,2)</f>
        <v>0</v>
      </c>
      <c r="K145" s="230"/>
      <c r="L145" s="231"/>
      <c r="M145" s="232" t="s">
        <v>1</v>
      </c>
      <c r="N145" s="233" t="s">
        <v>38</v>
      </c>
      <c r="O145" s="88"/>
      <c r="P145" s="219">
        <f>O145*H145</f>
        <v>0</v>
      </c>
      <c r="Q145" s="219">
        <v>0.0010499999999999999</v>
      </c>
      <c r="R145" s="219">
        <f>Q145*H145</f>
        <v>0.0020999999999999999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131</v>
      </c>
      <c r="AT145" s="221" t="s">
        <v>128</v>
      </c>
      <c r="AU145" s="221" t="s">
        <v>80</v>
      </c>
      <c r="AY145" s="14" t="s">
        <v>119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78</v>
      </c>
      <c r="BK145" s="222">
        <f>ROUND(I145*H145,2)</f>
        <v>0</v>
      </c>
      <c r="BL145" s="14" t="s">
        <v>126</v>
      </c>
      <c r="BM145" s="221" t="s">
        <v>180</v>
      </c>
    </row>
    <row r="146" s="2" customFormat="1" ht="24.15" customHeight="1">
      <c r="A146" s="35"/>
      <c r="B146" s="36"/>
      <c r="C146" s="223" t="s">
        <v>8</v>
      </c>
      <c r="D146" s="223" t="s">
        <v>128</v>
      </c>
      <c r="E146" s="224" t="s">
        <v>181</v>
      </c>
      <c r="F146" s="225" t="s">
        <v>182</v>
      </c>
      <c r="G146" s="226" t="s">
        <v>125</v>
      </c>
      <c r="H146" s="227">
        <v>7</v>
      </c>
      <c r="I146" s="228"/>
      <c r="J146" s="229">
        <f>ROUND(I146*H146,2)</f>
        <v>0</v>
      </c>
      <c r="K146" s="230"/>
      <c r="L146" s="231"/>
      <c r="M146" s="232" t="s">
        <v>1</v>
      </c>
      <c r="N146" s="233" t="s">
        <v>38</v>
      </c>
      <c r="O146" s="88"/>
      <c r="P146" s="219">
        <f>O146*H146</f>
        <v>0</v>
      </c>
      <c r="Q146" s="219">
        <v>0.0010499999999999999</v>
      </c>
      <c r="R146" s="219">
        <f>Q146*H146</f>
        <v>0.0073499999999999998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131</v>
      </c>
      <c r="AT146" s="221" t="s">
        <v>128</v>
      </c>
      <c r="AU146" s="221" t="s">
        <v>80</v>
      </c>
      <c r="AY146" s="14" t="s">
        <v>119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78</v>
      </c>
      <c r="BK146" s="222">
        <f>ROUND(I146*H146,2)</f>
        <v>0</v>
      </c>
      <c r="BL146" s="14" t="s">
        <v>126</v>
      </c>
      <c r="BM146" s="221" t="s">
        <v>183</v>
      </c>
    </row>
    <row r="147" s="2" customFormat="1" ht="24.15" customHeight="1">
      <c r="A147" s="35"/>
      <c r="B147" s="36"/>
      <c r="C147" s="223" t="s">
        <v>126</v>
      </c>
      <c r="D147" s="223" t="s">
        <v>128</v>
      </c>
      <c r="E147" s="224" t="s">
        <v>184</v>
      </c>
      <c r="F147" s="225" t="s">
        <v>185</v>
      </c>
      <c r="G147" s="226" t="s">
        <v>125</v>
      </c>
      <c r="H147" s="227">
        <v>8</v>
      </c>
      <c r="I147" s="228"/>
      <c r="J147" s="229">
        <f>ROUND(I147*H147,2)</f>
        <v>0</v>
      </c>
      <c r="K147" s="230"/>
      <c r="L147" s="231"/>
      <c r="M147" s="232" t="s">
        <v>1</v>
      </c>
      <c r="N147" s="233" t="s">
        <v>38</v>
      </c>
      <c r="O147" s="88"/>
      <c r="P147" s="219">
        <f>O147*H147</f>
        <v>0</v>
      </c>
      <c r="Q147" s="219">
        <v>0.00046999999999999999</v>
      </c>
      <c r="R147" s="219">
        <f>Q147*H147</f>
        <v>0.0037599999999999999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131</v>
      </c>
      <c r="AT147" s="221" t="s">
        <v>128</v>
      </c>
      <c r="AU147" s="221" t="s">
        <v>80</v>
      </c>
      <c r="AY147" s="14" t="s">
        <v>119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78</v>
      </c>
      <c r="BK147" s="222">
        <f>ROUND(I147*H147,2)</f>
        <v>0</v>
      </c>
      <c r="BL147" s="14" t="s">
        <v>126</v>
      </c>
      <c r="BM147" s="221" t="s">
        <v>186</v>
      </c>
    </row>
    <row r="148" s="2" customFormat="1" ht="24.15" customHeight="1">
      <c r="A148" s="35"/>
      <c r="B148" s="36"/>
      <c r="C148" s="223" t="s">
        <v>187</v>
      </c>
      <c r="D148" s="223" t="s">
        <v>128</v>
      </c>
      <c r="E148" s="224" t="s">
        <v>188</v>
      </c>
      <c r="F148" s="225" t="s">
        <v>189</v>
      </c>
      <c r="G148" s="226" t="s">
        <v>125</v>
      </c>
      <c r="H148" s="227">
        <v>24</v>
      </c>
      <c r="I148" s="228"/>
      <c r="J148" s="229">
        <f>ROUND(I148*H148,2)</f>
        <v>0</v>
      </c>
      <c r="K148" s="230"/>
      <c r="L148" s="231"/>
      <c r="M148" s="232" t="s">
        <v>1</v>
      </c>
      <c r="N148" s="233" t="s">
        <v>38</v>
      </c>
      <c r="O148" s="88"/>
      <c r="P148" s="219">
        <f>O148*H148</f>
        <v>0</v>
      </c>
      <c r="Q148" s="219">
        <v>0.00046999999999999999</v>
      </c>
      <c r="R148" s="219">
        <f>Q148*H148</f>
        <v>0.01128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131</v>
      </c>
      <c r="AT148" s="221" t="s">
        <v>128</v>
      </c>
      <c r="AU148" s="221" t="s">
        <v>80</v>
      </c>
      <c r="AY148" s="14" t="s">
        <v>119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78</v>
      </c>
      <c r="BK148" s="222">
        <f>ROUND(I148*H148,2)</f>
        <v>0</v>
      </c>
      <c r="BL148" s="14" t="s">
        <v>126</v>
      </c>
      <c r="BM148" s="221" t="s">
        <v>190</v>
      </c>
    </row>
    <row r="149" s="2" customFormat="1" ht="24.15" customHeight="1">
      <c r="A149" s="35"/>
      <c r="B149" s="36"/>
      <c r="C149" s="223" t="s">
        <v>191</v>
      </c>
      <c r="D149" s="223" t="s">
        <v>128</v>
      </c>
      <c r="E149" s="224" t="s">
        <v>192</v>
      </c>
      <c r="F149" s="225" t="s">
        <v>193</v>
      </c>
      <c r="G149" s="226" t="s">
        <v>125</v>
      </c>
      <c r="H149" s="227">
        <v>2</v>
      </c>
      <c r="I149" s="228"/>
      <c r="J149" s="229">
        <f>ROUND(I149*H149,2)</f>
        <v>0</v>
      </c>
      <c r="K149" s="230"/>
      <c r="L149" s="231"/>
      <c r="M149" s="232" t="s">
        <v>1</v>
      </c>
      <c r="N149" s="233" t="s">
        <v>38</v>
      </c>
      <c r="O149" s="88"/>
      <c r="P149" s="219">
        <f>O149*H149</f>
        <v>0</v>
      </c>
      <c r="Q149" s="219">
        <v>0.00046999999999999999</v>
      </c>
      <c r="R149" s="219">
        <f>Q149*H149</f>
        <v>0.00093999999999999997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131</v>
      </c>
      <c r="AT149" s="221" t="s">
        <v>128</v>
      </c>
      <c r="AU149" s="221" t="s">
        <v>80</v>
      </c>
      <c r="AY149" s="14" t="s">
        <v>119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78</v>
      </c>
      <c r="BK149" s="222">
        <f>ROUND(I149*H149,2)</f>
        <v>0</v>
      </c>
      <c r="BL149" s="14" t="s">
        <v>126</v>
      </c>
      <c r="BM149" s="221" t="s">
        <v>194</v>
      </c>
    </row>
    <row r="150" s="2" customFormat="1" ht="16.5" customHeight="1">
      <c r="A150" s="35"/>
      <c r="B150" s="36"/>
      <c r="C150" s="223" t="s">
        <v>195</v>
      </c>
      <c r="D150" s="223" t="s">
        <v>128</v>
      </c>
      <c r="E150" s="224" t="s">
        <v>196</v>
      </c>
      <c r="F150" s="225" t="s">
        <v>197</v>
      </c>
      <c r="G150" s="226" t="s">
        <v>125</v>
      </c>
      <c r="H150" s="227">
        <v>1</v>
      </c>
      <c r="I150" s="228"/>
      <c r="J150" s="229">
        <f>ROUND(I150*H150,2)</f>
        <v>0</v>
      </c>
      <c r="K150" s="230"/>
      <c r="L150" s="231"/>
      <c r="M150" s="232" t="s">
        <v>1</v>
      </c>
      <c r="N150" s="233" t="s">
        <v>38</v>
      </c>
      <c r="O150" s="88"/>
      <c r="P150" s="219">
        <f>O150*H150</f>
        <v>0</v>
      </c>
      <c r="Q150" s="219">
        <v>0.00046999999999999999</v>
      </c>
      <c r="R150" s="219">
        <f>Q150*H150</f>
        <v>0.00046999999999999999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131</v>
      </c>
      <c r="AT150" s="221" t="s">
        <v>128</v>
      </c>
      <c r="AU150" s="221" t="s">
        <v>80</v>
      </c>
      <c r="AY150" s="14" t="s">
        <v>119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78</v>
      </c>
      <c r="BK150" s="222">
        <f>ROUND(I150*H150,2)</f>
        <v>0</v>
      </c>
      <c r="BL150" s="14" t="s">
        <v>126</v>
      </c>
      <c r="BM150" s="221" t="s">
        <v>198</v>
      </c>
    </row>
    <row r="151" s="2" customFormat="1" ht="21.75" customHeight="1">
      <c r="A151" s="35"/>
      <c r="B151" s="36"/>
      <c r="C151" s="223" t="s">
        <v>199</v>
      </c>
      <c r="D151" s="223" t="s">
        <v>128</v>
      </c>
      <c r="E151" s="224" t="s">
        <v>200</v>
      </c>
      <c r="F151" s="225" t="s">
        <v>201</v>
      </c>
      <c r="G151" s="226" t="s">
        <v>125</v>
      </c>
      <c r="H151" s="227">
        <v>2</v>
      </c>
      <c r="I151" s="228"/>
      <c r="J151" s="229">
        <f>ROUND(I151*H151,2)</f>
        <v>0</v>
      </c>
      <c r="K151" s="230"/>
      <c r="L151" s="231"/>
      <c r="M151" s="232" t="s">
        <v>1</v>
      </c>
      <c r="N151" s="233" t="s">
        <v>38</v>
      </c>
      <c r="O151" s="88"/>
      <c r="P151" s="219">
        <f>O151*H151</f>
        <v>0</v>
      </c>
      <c r="Q151" s="219">
        <v>0.00046999999999999999</v>
      </c>
      <c r="R151" s="219">
        <f>Q151*H151</f>
        <v>0.00093999999999999997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131</v>
      </c>
      <c r="AT151" s="221" t="s">
        <v>128</v>
      </c>
      <c r="AU151" s="221" t="s">
        <v>80</v>
      </c>
      <c r="AY151" s="14" t="s">
        <v>119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78</v>
      </c>
      <c r="BK151" s="222">
        <f>ROUND(I151*H151,2)</f>
        <v>0</v>
      </c>
      <c r="BL151" s="14" t="s">
        <v>126</v>
      </c>
      <c r="BM151" s="221" t="s">
        <v>202</v>
      </c>
    </row>
    <row r="152" s="2" customFormat="1" ht="24.15" customHeight="1">
      <c r="A152" s="35"/>
      <c r="B152" s="36"/>
      <c r="C152" s="223" t="s">
        <v>7</v>
      </c>
      <c r="D152" s="223" t="s">
        <v>128</v>
      </c>
      <c r="E152" s="224" t="s">
        <v>203</v>
      </c>
      <c r="F152" s="225" t="s">
        <v>204</v>
      </c>
      <c r="G152" s="226" t="s">
        <v>125</v>
      </c>
      <c r="H152" s="227">
        <v>1</v>
      </c>
      <c r="I152" s="228"/>
      <c r="J152" s="229">
        <f>ROUND(I152*H152,2)</f>
        <v>0</v>
      </c>
      <c r="K152" s="230"/>
      <c r="L152" s="231"/>
      <c r="M152" s="232" t="s">
        <v>1</v>
      </c>
      <c r="N152" s="233" t="s">
        <v>38</v>
      </c>
      <c r="O152" s="88"/>
      <c r="P152" s="219">
        <f>O152*H152</f>
        <v>0</v>
      </c>
      <c r="Q152" s="219">
        <v>0.00046999999999999999</v>
      </c>
      <c r="R152" s="219">
        <f>Q152*H152</f>
        <v>0.00046999999999999999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131</v>
      </c>
      <c r="AT152" s="221" t="s">
        <v>128</v>
      </c>
      <c r="AU152" s="221" t="s">
        <v>80</v>
      </c>
      <c r="AY152" s="14" t="s">
        <v>119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78</v>
      </c>
      <c r="BK152" s="222">
        <f>ROUND(I152*H152,2)</f>
        <v>0</v>
      </c>
      <c r="BL152" s="14" t="s">
        <v>126</v>
      </c>
      <c r="BM152" s="221" t="s">
        <v>205</v>
      </c>
    </row>
    <row r="153" s="2" customFormat="1" ht="16.5" customHeight="1">
      <c r="A153" s="35"/>
      <c r="B153" s="36"/>
      <c r="C153" s="209" t="s">
        <v>206</v>
      </c>
      <c r="D153" s="209" t="s">
        <v>122</v>
      </c>
      <c r="E153" s="210" t="s">
        <v>207</v>
      </c>
      <c r="F153" s="211" t="s">
        <v>208</v>
      </c>
      <c r="G153" s="212" t="s">
        <v>125</v>
      </c>
      <c r="H153" s="213">
        <v>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38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126</v>
      </c>
      <c r="AT153" s="221" t="s">
        <v>122</v>
      </c>
      <c r="AU153" s="221" t="s">
        <v>80</v>
      </c>
      <c r="AY153" s="14" t="s">
        <v>119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78</v>
      </c>
      <c r="BK153" s="222">
        <f>ROUND(I153*H153,2)</f>
        <v>0</v>
      </c>
      <c r="BL153" s="14" t="s">
        <v>126</v>
      </c>
      <c r="BM153" s="221" t="s">
        <v>209</v>
      </c>
    </row>
    <row r="154" s="2" customFormat="1">
      <c r="A154" s="35"/>
      <c r="B154" s="36"/>
      <c r="C154" s="37"/>
      <c r="D154" s="234" t="s">
        <v>210</v>
      </c>
      <c r="E154" s="37"/>
      <c r="F154" s="235" t="s">
        <v>211</v>
      </c>
      <c r="G154" s="37"/>
      <c r="H154" s="37"/>
      <c r="I154" s="236"/>
      <c r="J154" s="37"/>
      <c r="K154" s="37"/>
      <c r="L154" s="41"/>
      <c r="M154" s="237"/>
      <c r="N154" s="238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210</v>
      </c>
      <c r="AU154" s="14" t="s">
        <v>80</v>
      </c>
    </row>
    <row r="155" s="2" customFormat="1" ht="33" customHeight="1">
      <c r="A155" s="35"/>
      <c r="B155" s="36"/>
      <c r="C155" s="223" t="s">
        <v>212</v>
      </c>
      <c r="D155" s="223" t="s">
        <v>128</v>
      </c>
      <c r="E155" s="224" t="s">
        <v>213</v>
      </c>
      <c r="F155" s="225" t="s">
        <v>214</v>
      </c>
      <c r="G155" s="226" t="s">
        <v>125</v>
      </c>
      <c r="H155" s="227">
        <v>1</v>
      </c>
      <c r="I155" s="228"/>
      <c r="J155" s="229">
        <f>ROUND(I155*H155,2)</f>
        <v>0</v>
      </c>
      <c r="K155" s="230"/>
      <c r="L155" s="231"/>
      <c r="M155" s="232" t="s">
        <v>1</v>
      </c>
      <c r="N155" s="233" t="s">
        <v>38</v>
      </c>
      <c r="O155" s="88"/>
      <c r="P155" s="219">
        <f>O155*H155</f>
        <v>0</v>
      </c>
      <c r="Q155" s="219">
        <v>0.0058700000000000002</v>
      </c>
      <c r="R155" s="219">
        <f>Q155*H155</f>
        <v>0.0058700000000000002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131</v>
      </c>
      <c r="AT155" s="221" t="s">
        <v>128</v>
      </c>
      <c r="AU155" s="221" t="s">
        <v>80</v>
      </c>
      <c r="AY155" s="14" t="s">
        <v>119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78</v>
      </c>
      <c r="BK155" s="222">
        <f>ROUND(I155*H155,2)</f>
        <v>0</v>
      </c>
      <c r="BL155" s="14" t="s">
        <v>126</v>
      </c>
      <c r="BM155" s="221" t="s">
        <v>215</v>
      </c>
    </row>
    <row r="156" s="2" customFormat="1" ht="33" customHeight="1">
      <c r="A156" s="35"/>
      <c r="B156" s="36"/>
      <c r="C156" s="209" t="s">
        <v>216</v>
      </c>
      <c r="D156" s="209" t="s">
        <v>122</v>
      </c>
      <c r="E156" s="210" t="s">
        <v>217</v>
      </c>
      <c r="F156" s="211" t="s">
        <v>218</v>
      </c>
      <c r="G156" s="212" t="s">
        <v>125</v>
      </c>
      <c r="H156" s="213">
        <v>1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38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126</v>
      </c>
      <c r="AT156" s="221" t="s">
        <v>122</v>
      </c>
      <c r="AU156" s="221" t="s">
        <v>80</v>
      </c>
      <c r="AY156" s="14" t="s">
        <v>119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78</v>
      </c>
      <c r="BK156" s="222">
        <f>ROUND(I156*H156,2)</f>
        <v>0</v>
      </c>
      <c r="BL156" s="14" t="s">
        <v>126</v>
      </c>
      <c r="BM156" s="221" t="s">
        <v>219</v>
      </c>
    </row>
    <row r="157" s="2" customFormat="1" ht="24.15" customHeight="1">
      <c r="A157" s="35"/>
      <c r="B157" s="36"/>
      <c r="C157" s="223" t="s">
        <v>220</v>
      </c>
      <c r="D157" s="223" t="s">
        <v>128</v>
      </c>
      <c r="E157" s="224" t="s">
        <v>221</v>
      </c>
      <c r="F157" s="225" t="s">
        <v>222</v>
      </c>
      <c r="G157" s="226" t="s">
        <v>125</v>
      </c>
      <c r="H157" s="227">
        <v>3</v>
      </c>
      <c r="I157" s="228"/>
      <c r="J157" s="229">
        <f>ROUND(I157*H157,2)</f>
        <v>0</v>
      </c>
      <c r="K157" s="230"/>
      <c r="L157" s="231"/>
      <c r="M157" s="232" t="s">
        <v>1</v>
      </c>
      <c r="N157" s="233" t="s">
        <v>38</v>
      </c>
      <c r="O157" s="88"/>
      <c r="P157" s="219">
        <f>O157*H157</f>
        <v>0</v>
      </c>
      <c r="Q157" s="219">
        <v>0.00066</v>
      </c>
      <c r="R157" s="219">
        <f>Q157*H157</f>
        <v>0.00198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131</v>
      </c>
      <c r="AT157" s="221" t="s">
        <v>128</v>
      </c>
      <c r="AU157" s="221" t="s">
        <v>80</v>
      </c>
      <c r="AY157" s="14" t="s">
        <v>119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78</v>
      </c>
      <c r="BK157" s="222">
        <f>ROUND(I157*H157,2)</f>
        <v>0</v>
      </c>
      <c r="BL157" s="14" t="s">
        <v>126</v>
      </c>
      <c r="BM157" s="221" t="s">
        <v>223</v>
      </c>
    </row>
    <row r="158" s="2" customFormat="1" ht="16.5" customHeight="1">
      <c r="A158" s="35"/>
      <c r="B158" s="36"/>
      <c r="C158" s="209" t="s">
        <v>224</v>
      </c>
      <c r="D158" s="209" t="s">
        <v>122</v>
      </c>
      <c r="E158" s="210" t="s">
        <v>225</v>
      </c>
      <c r="F158" s="211" t="s">
        <v>226</v>
      </c>
      <c r="G158" s="212" t="s">
        <v>125</v>
      </c>
      <c r="H158" s="213">
        <v>1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38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126</v>
      </c>
      <c r="AT158" s="221" t="s">
        <v>122</v>
      </c>
      <c r="AU158" s="221" t="s">
        <v>80</v>
      </c>
      <c r="AY158" s="14" t="s">
        <v>119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78</v>
      </c>
      <c r="BK158" s="222">
        <f>ROUND(I158*H158,2)</f>
        <v>0</v>
      </c>
      <c r="BL158" s="14" t="s">
        <v>126</v>
      </c>
      <c r="BM158" s="221" t="s">
        <v>227</v>
      </c>
    </row>
    <row r="159" s="2" customFormat="1">
      <c r="A159" s="35"/>
      <c r="B159" s="36"/>
      <c r="C159" s="37"/>
      <c r="D159" s="234" t="s">
        <v>210</v>
      </c>
      <c r="E159" s="37"/>
      <c r="F159" s="235" t="s">
        <v>228</v>
      </c>
      <c r="G159" s="37"/>
      <c r="H159" s="37"/>
      <c r="I159" s="236"/>
      <c r="J159" s="37"/>
      <c r="K159" s="37"/>
      <c r="L159" s="41"/>
      <c r="M159" s="237"/>
      <c r="N159" s="238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210</v>
      </c>
      <c r="AU159" s="14" t="s">
        <v>80</v>
      </c>
    </row>
    <row r="160" s="12" customFormat="1" ht="22.8" customHeight="1">
      <c r="A160" s="12"/>
      <c r="B160" s="193"/>
      <c r="C160" s="194"/>
      <c r="D160" s="195" t="s">
        <v>72</v>
      </c>
      <c r="E160" s="207" t="s">
        <v>229</v>
      </c>
      <c r="F160" s="207" t="s">
        <v>230</v>
      </c>
      <c r="G160" s="194"/>
      <c r="H160" s="194"/>
      <c r="I160" s="197"/>
      <c r="J160" s="208">
        <f>BK160</f>
        <v>0</v>
      </c>
      <c r="K160" s="194"/>
      <c r="L160" s="199"/>
      <c r="M160" s="200"/>
      <c r="N160" s="201"/>
      <c r="O160" s="201"/>
      <c r="P160" s="202">
        <f>SUM(P161:P193)</f>
        <v>0</v>
      </c>
      <c r="Q160" s="201"/>
      <c r="R160" s="202">
        <f>SUM(R161:R193)</f>
        <v>0.91298999999999997</v>
      </c>
      <c r="S160" s="201"/>
      <c r="T160" s="203">
        <f>SUM(T161:T193)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4" t="s">
        <v>80</v>
      </c>
      <c r="AT160" s="205" t="s">
        <v>72</v>
      </c>
      <c r="AU160" s="205" t="s">
        <v>78</v>
      </c>
      <c r="AY160" s="204" t="s">
        <v>119</v>
      </c>
      <c r="BK160" s="206">
        <f>SUM(BK161:BK193)</f>
        <v>0</v>
      </c>
    </row>
    <row r="161" s="2" customFormat="1" ht="24.15" customHeight="1">
      <c r="A161" s="35"/>
      <c r="B161" s="36"/>
      <c r="C161" s="209" t="s">
        <v>231</v>
      </c>
      <c r="D161" s="209" t="s">
        <v>122</v>
      </c>
      <c r="E161" s="210" t="s">
        <v>232</v>
      </c>
      <c r="F161" s="211" t="s">
        <v>233</v>
      </c>
      <c r="G161" s="212" t="s">
        <v>234</v>
      </c>
      <c r="H161" s="213">
        <v>120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38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126</v>
      </c>
      <c r="AT161" s="221" t="s">
        <v>122</v>
      </c>
      <c r="AU161" s="221" t="s">
        <v>80</v>
      </c>
      <c r="AY161" s="14" t="s">
        <v>119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78</v>
      </c>
      <c r="BK161" s="222">
        <f>ROUND(I161*H161,2)</f>
        <v>0</v>
      </c>
      <c r="BL161" s="14" t="s">
        <v>126</v>
      </c>
      <c r="BM161" s="221" t="s">
        <v>235</v>
      </c>
    </row>
    <row r="162" s="2" customFormat="1" ht="24.15" customHeight="1">
      <c r="A162" s="35"/>
      <c r="B162" s="36"/>
      <c r="C162" s="223" t="s">
        <v>236</v>
      </c>
      <c r="D162" s="223" t="s">
        <v>128</v>
      </c>
      <c r="E162" s="224" t="s">
        <v>237</v>
      </c>
      <c r="F162" s="225" t="s">
        <v>238</v>
      </c>
      <c r="G162" s="226" t="s">
        <v>234</v>
      </c>
      <c r="H162" s="227">
        <v>120</v>
      </c>
      <c r="I162" s="228"/>
      <c r="J162" s="229">
        <f>ROUND(I162*H162,2)</f>
        <v>0</v>
      </c>
      <c r="K162" s="230"/>
      <c r="L162" s="231"/>
      <c r="M162" s="232" t="s">
        <v>1</v>
      </c>
      <c r="N162" s="233" t="s">
        <v>38</v>
      </c>
      <c r="O162" s="88"/>
      <c r="P162" s="219">
        <f>O162*H162</f>
        <v>0</v>
      </c>
      <c r="Q162" s="219">
        <v>9.0000000000000006E-05</v>
      </c>
      <c r="R162" s="219">
        <f>Q162*H162</f>
        <v>0.010800000000000001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131</v>
      </c>
      <c r="AT162" s="221" t="s">
        <v>128</v>
      </c>
      <c r="AU162" s="221" t="s">
        <v>80</v>
      </c>
      <c r="AY162" s="14" t="s">
        <v>119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78</v>
      </c>
      <c r="BK162" s="222">
        <f>ROUND(I162*H162,2)</f>
        <v>0</v>
      </c>
      <c r="BL162" s="14" t="s">
        <v>126</v>
      </c>
      <c r="BM162" s="221" t="s">
        <v>239</v>
      </c>
    </row>
    <row r="163" s="2" customFormat="1" ht="24.15" customHeight="1">
      <c r="A163" s="35"/>
      <c r="B163" s="36"/>
      <c r="C163" s="209" t="s">
        <v>240</v>
      </c>
      <c r="D163" s="209" t="s">
        <v>122</v>
      </c>
      <c r="E163" s="210" t="s">
        <v>241</v>
      </c>
      <c r="F163" s="211" t="s">
        <v>242</v>
      </c>
      <c r="G163" s="212" t="s">
        <v>234</v>
      </c>
      <c r="H163" s="213">
        <v>180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38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126</v>
      </c>
      <c r="AT163" s="221" t="s">
        <v>122</v>
      </c>
      <c r="AU163" s="221" t="s">
        <v>80</v>
      </c>
      <c r="AY163" s="14" t="s">
        <v>119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78</v>
      </c>
      <c r="BK163" s="222">
        <f>ROUND(I163*H163,2)</f>
        <v>0</v>
      </c>
      <c r="BL163" s="14" t="s">
        <v>126</v>
      </c>
      <c r="BM163" s="221" t="s">
        <v>243</v>
      </c>
    </row>
    <row r="164" s="2" customFormat="1" ht="24.15" customHeight="1">
      <c r="A164" s="35"/>
      <c r="B164" s="36"/>
      <c r="C164" s="223" t="s">
        <v>244</v>
      </c>
      <c r="D164" s="223" t="s">
        <v>128</v>
      </c>
      <c r="E164" s="224" t="s">
        <v>245</v>
      </c>
      <c r="F164" s="225" t="s">
        <v>246</v>
      </c>
      <c r="G164" s="226" t="s">
        <v>234</v>
      </c>
      <c r="H164" s="227">
        <v>180</v>
      </c>
      <c r="I164" s="228"/>
      <c r="J164" s="229">
        <f>ROUND(I164*H164,2)</f>
        <v>0</v>
      </c>
      <c r="K164" s="230"/>
      <c r="L164" s="231"/>
      <c r="M164" s="232" t="s">
        <v>1</v>
      </c>
      <c r="N164" s="233" t="s">
        <v>38</v>
      </c>
      <c r="O164" s="88"/>
      <c r="P164" s="219">
        <f>O164*H164</f>
        <v>0</v>
      </c>
      <c r="Q164" s="219">
        <v>0.00022000000000000001</v>
      </c>
      <c r="R164" s="219">
        <f>Q164*H164</f>
        <v>0.039600000000000003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131</v>
      </c>
      <c r="AT164" s="221" t="s">
        <v>128</v>
      </c>
      <c r="AU164" s="221" t="s">
        <v>80</v>
      </c>
      <c r="AY164" s="14" t="s">
        <v>119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78</v>
      </c>
      <c r="BK164" s="222">
        <f>ROUND(I164*H164,2)</f>
        <v>0</v>
      </c>
      <c r="BL164" s="14" t="s">
        <v>126</v>
      </c>
      <c r="BM164" s="221" t="s">
        <v>247</v>
      </c>
    </row>
    <row r="165" s="2" customFormat="1" ht="33" customHeight="1">
      <c r="A165" s="35"/>
      <c r="B165" s="36"/>
      <c r="C165" s="209" t="s">
        <v>248</v>
      </c>
      <c r="D165" s="209" t="s">
        <v>122</v>
      </c>
      <c r="E165" s="210" t="s">
        <v>249</v>
      </c>
      <c r="F165" s="211" t="s">
        <v>250</v>
      </c>
      <c r="G165" s="212" t="s">
        <v>234</v>
      </c>
      <c r="H165" s="213">
        <v>20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38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126</v>
      </c>
      <c r="AT165" s="221" t="s">
        <v>122</v>
      </c>
      <c r="AU165" s="221" t="s">
        <v>80</v>
      </c>
      <c r="AY165" s="14" t="s">
        <v>119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78</v>
      </c>
      <c r="BK165" s="222">
        <f>ROUND(I165*H165,2)</f>
        <v>0</v>
      </c>
      <c r="BL165" s="14" t="s">
        <v>126</v>
      </c>
      <c r="BM165" s="221" t="s">
        <v>251</v>
      </c>
    </row>
    <row r="166" s="2" customFormat="1" ht="24.15" customHeight="1">
      <c r="A166" s="35"/>
      <c r="B166" s="36"/>
      <c r="C166" s="223" t="s">
        <v>131</v>
      </c>
      <c r="D166" s="223" t="s">
        <v>128</v>
      </c>
      <c r="E166" s="224" t="s">
        <v>252</v>
      </c>
      <c r="F166" s="225" t="s">
        <v>253</v>
      </c>
      <c r="G166" s="226" t="s">
        <v>234</v>
      </c>
      <c r="H166" s="227">
        <v>20</v>
      </c>
      <c r="I166" s="228"/>
      <c r="J166" s="229">
        <f>ROUND(I166*H166,2)</f>
        <v>0</v>
      </c>
      <c r="K166" s="230"/>
      <c r="L166" s="231"/>
      <c r="M166" s="232" t="s">
        <v>1</v>
      </c>
      <c r="N166" s="233" t="s">
        <v>38</v>
      </c>
      <c r="O166" s="88"/>
      <c r="P166" s="219">
        <f>O166*H166</f>
        <v>0</v>
      </c>
      <c r="Q166" s="219">
        <v>0.0013699999999999999</v>
      </c>
      <c r="R166" s="219">
        <f>Q166*H166</f>
        <v>0.027399999999999997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131</v>
      </c>
      <c r="AT166" s="221" t="s">
        <v>128</v>
      </c>
      <c r="AU166" s="221" t="s">
        <v>80</v>
      </c>
      <c r="AY166" s="14" t="s">
        <v>119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78</v>
      </c>
      <c r="BK166" s="222">
        <f>ROUND(I166*H166,2)</f>
        <v>0</v>
      </c>
      <c r="BL166" s="14" t="s">
        <v>126</v>
      </c>
      <c r="BM166" s="221" t="s">
        <v>254</v>
      </c>
    </row>
    <row r="167" s="2" customFormat="1">
      <c r="A167" s="35"/>
      <c r="B167" s="36"/>
      <c r="C167" s="37"/>
      <c r="D167" s="234" t="s">
        <v>210</v>
      </c>
      <c r="E167" s="37"/>
      <c r="F167" s="235" t="s">
        <v>255</v>
      </c>
      <c r="G167" s="37"/>
      <c r="H167" s="37"/>
      <c r="I167" s="236"/>
      <c r="J167" s="37"/>
      <c r="K167" s="37"/>
      <c r="L167" s="41"/>
      <c r="M167" s="237"/>
      <c r="N167" s="238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210</v>
      </c>
      <c r="AU167" s="14" t="s">
        <v>80</v>
      </c>
    </row>
    <row r="168" s="2" customFormat="1" ht="24.15" customHeight="1">
      <c r="A168" s="35"/>
      <c r="B168" s="36"/>
      <c r="C168" s="209" t="s">
        <v>256</v>
      </c>
      <c r="D168" s="209" t="s">
        <v>122</v>
      </c>
      <c r="E168" s="210" t="s">
        <v>257</v>
      </c>
      <c r="F168" s="211" t="s">
        <v>258</v>
      </c>
      <c r="G168" s="212" t="s">
        <v>234</v>
      </c>
      <c r="H168" s="213">
        <v>920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38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126</v>
      </c>
      <c r="AT168" s="221" t="s">
        <v>122</v>
      </c>
      <c r="AU168" s="221" t="s">
        <v>80</v>
      </c>
      <c r="AY168" s="14" t="s">
        <v>119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78</v>
      </c>
      <c r="BK168" s="222">
        <f>ROUND(I168*H168,2)</f>
        <v>0</v>
      </c>
      <c r="BL168" s="14" t="s">
        <v>126</v>
      </c>
      <c r="BM168" s="221" t="s">
        <v>259</v>
      </c>
    </row>
    <row r="169" s="2" customFormat="1" ht="24.15" customHeight="1">
      <c r="A169" s="35"/>
      <c r="B169" s="36"/>
      <c r="C169" s="223" t="s">
        <v>260</v>
      </c>
      <c r="D169" s="223" t="s">
        <v>128</v>
      </c>
      <c r="E169" s="224" t="s">
        <v>261</v>
      </c>
      <c r="F169" s="225" t="s">
        <v>262</v>
      </c>
      <c r="G169" s="226" t="s">
        <v>234</v>
      </c>
      <c r="H169" s="227">
        <v>920</v>
      </c>
      <c r="I169" s="228"/>
      <c r="J169" s="229">
        <f>ROUND(I169*H169,2)</f>
        <v>0</v>
      </c>
      <c r="K169" s="230"/>
      <c r="L169" s="231"/>
      <c r="M169" s="232" t="s">
        <v>1</v>
      </c>
      <c r="N169" s="233" t="s">
        <v>38</v>
      </c>
      <c r="O169" s="88"/>
      <c r="P169" s="219">
        <f>O169*H169</f>
        <v>0</v>
      </c>
      <c r="Q169" s="219">
        <v>0.00012</v>
      </c>
      <c r="R169" s="219">
        <f>Q169*H169</f>
        <v>0.1104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131</v>
      </c>
      <c r="AT169" s="221" t="s">
        <v>128</v>
      </c>
      <c r="AU169" s="221" t="s">
        <v>80</v>
      </c>
      <c r="AY169" s="14" t="s">
        <v>119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78</v>
      </c>
      <c r="BK169" s="222">
        <f>ROUND(I169*H169,2)</f>
        <v>0</v>
      </c>
      <c r="BL169" s="14" t="s">
        <v>126</v>
      </c>
      <c r="BM169" s="221" t="s">
        <v>263</v>
      </c>
    </row>
    <row r="170" s="2" customFormat="1">
      <c r="A170" s="35"/>
      <c r="B170" s="36"/>
      <c r="C170" s="37"/>
      <c r="D170" s="234" t="s">
        <v>210</v>
      </c>
      <c r="E170" s="37"/>
      <c r="F170" s="235" t="s">
        <v>264</v>
      </c>
      <c r="G170" s="37"/>
      <c r="H170" s="37"/>
      <c r="I170" s="236"/>
      <c r="J170" s="37"/>
      <c r="K170" s="37"/>
      <c r="L170" s="41"/>
      <c r="M170" s="237"/>
      <c r="N170" s="238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210</v>
      </c>
      <c r="AU170" s="14" t="s">
        <v>80</v>
      </c>
    </row>
    <row r="171" s="2" customFormat="1" ht="33" customHeight="1">
      <c r="A171" s="35"/>
      <c r="B171" s="36"/>
      <c r="C171" s="209" t="s">
        <v>265</v>
      </c>
      <c r="D171" s="209" t="s">
        <v>122</v>
      </c>
      <c r="E171" s="210" t="s">
        <v>266</v>
      </c>
      <c r="F171" s="211" t="s">
        <v>267</v>
      </c>
      <c r="G171" s="212" t="s">
        <v>234</v>
      </c>
      <c r="H171" s="213">
        <v>1020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38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126</v>
      </c>
      <c r="AT171" s="221" t="s">
        <v>122</v>
      </c>
      <c r="AU171" s="221" t="s">
        <v>80</v>
      </c>
      <c r="AY171" s="14" t="s">
        <v>119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78</v>
      </c>
      <c r="BK171" s="222">
        <f>ROUND(I171*H171,2)</f>
        <v>0</v>
      </c>
      <c r="BL171" s="14" t="s">
        <v>126</v>
      </c>
      <c r="BM171" s="221" t="s">
        <v>268</v>
      </c>
    </row>
    <row r="172" s="2" customFormat="1" ht="24.15" customHeight="1">
      <c r="A172" s="35"/>
      <c r="B172" s="36"/>
      <c r="C172" s="223" t="s">
        <v>269</v>
      </c>
      <c r="D172" s="223" t="s">
        <v>128</v>
      </c>
      <c r="E172" s="224" t="s">
        <v>270</v>
      </c>
      <c r="F172" s="225" t="s">
        <v>271</v>
      </c>
      <c r="G172" s="226" t="s">
        <v>234</v>
      </c>
      <c r="H172" s="227">
        <v>1020</v>
      </c>
      <c r="I172" s="228"/>
      <c r="J172" s="229">
        <f>ROUND(I172*H172,2)</f>
        <v>0</v>
      </c>
      <c r="K172" s="230"/>
      <c r="L172" s="231"/>
      <c r="M172" s="232" t="s">
        <v>1</v>
      </c>
      <c r="N172" s="233" t="s">
        <v>38</v>
      </c>
      <c r="O172" s="88"/>
      <c r="P172" s="219">
        <f>O172*H172</f>
        <v>0</v>
      </c>
      <c r="Q172" s="219">
        <v>0.00017000000000000001</v>
      </c>
      <c r="R172" s="219">
        <f>Q172*H172</f>
        <v>0.1734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131</v>
      </c>
      <c r="AT172" s="221" t="s">
        <v>128</v>
      </c>
      <c r="AU172" s="221" t="s">
        <v>80</v>
      </c>
      <c r="AY172" s="14" t="s">
        <v>119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78</v>
      </c>
      <c r="BK172" s="222">
        <f>ROUND(I172*H172,2)</f>
        <v>0</v>
      </c>
      <c r="BL172" s="14" t="s">
        <v>126</v>
      </c>
      <c r="BM172" s="221" t="s">
        <v>272</v>
      </c>
    </row>
    <row r="173" s="2" customFormat="1" ht="33" customHeight="1">
      <c r="A173" s="35"/>
      <c r="B173" s="36"/>
      <c r="C173" s="209" t="s">
        <v>273</v>
      </c>
      <c r="D173" s="209" t="s">
        <v>122</v>
      </c>
      <c r="E173" s="210" t="s">
        <v>274</v>
      </c>
      <c r="F173" s="211" t="s">
        <v>275</v>
      </c>
      <c r="G173" s="212" t="s">
        <v>234</v>
      </c>
      <c r="H173" s="213">
        <v>155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38</v>
      </c>
      <c r="O173" s="88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126</v>
      </c>
      <c r="AT173" s="221" t="s">
        <v>122</v>
      </c>
      <c r="AU173" s="221" t="s">
        <v>80</v>
      </c>
      <c r="AY173" s="14" t="s">
        <v>119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78</v>
      </c>
      <c r="BK173" s="222">
        <f>ROUND(I173*H173,2)</f>
        <v>0</v>
      </c>
      <c r="BL173" s="14" t="s">
        <v>126</v>
      </c>
      <c r="BM173" s="221" t="s">
        <v>276</v>
      </c>
    </row>
    <row r="174" s="2" customFormat="1" ht="24.15" customHeight="1">
      <c r="A174" s="35"/>
      <c r="B174" s="36"/>
      <c r="C174" s="223" t="s">
        <v>277</v>
      </c>
      <c r="D174" s="223" t="s">
        <v>128</v>
      </c>
      <c r="E174" s="224" t="s">
        <v>278</v>
      </c>
      <c r="F174" s="225" t="s">
        <v>279</v>
      </c>
      <c r="G174" s="226" t="s">
        <v>234</v>
      </c>
      <c r="H174" s="227">
        <v>155</v>
      </c>
      <c r="I174" s="228"/>
      <c r="J174" s="229">
        <f>ROUND(I174*H174,2)</f>
        <v>0</v>
      </c>
      <c r="K174" s="230"/>
      <c r="L174" s="231"/>
      <c r="M174" s="232" t="s">
        <v>1</v>
      </c>
      <c r="N174" s="233" t="s">
        <v>38</v>
      </c>
      <c r="O174" s="88"/>
      <c r="P174" s="219">
        <f>O174*H174</f>
        <v>0</v>
      </c>
      <c r="Q174" s="219">
        <v>0.00025000000000000001</v>
      </c>
      <c r="R174" s="219">
        <f>Q174*H174</f>
        <v>0.03875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131</v>
      </c>
      <c r="AT174" s="221" t="s">
        <v>128</v>
      </c>
      <c r="AU174" s="221" t="s">
        <v>80</v>
      </c>
      <c r="AY174" s="14" t="s">
        <v>119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78</v>
      </c>
      <c r="BK174" s="222">
        <f>ROUND(I174*H174,2)</f>
        <v>0</v>
      </c>
      <c r="BL174" s="14" t="s">
        <v>126</v>
      </c>
      <c r="BM174" s="221" t="s">
        <v>280</v>
      </c>
    </row>
    <row r="175" s="2" customFormat="1" ht="24.15" customHeight="1">
      <c r="A175" s="35"/>
      <c r="B175" s="36"/>
      <c r="C175" s="209" t="s">
        <v>281</v>
      </c>
      <c r="D175" s="209" t="s">
        <v>122</v>
      </c>
      <c r="E175" s="210" t="s">
        <v>282</v>
      </c>
      <c r="F175" s="211" t="s">
        <v>283</v>
      </c>
      <c r="G175" s="212" t="s">
        <v>234</v>
      </c>
      <c r="H175" s="213">
        <v>240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38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126</v>
      </c>
      <c r="AT175" s="221" t="s">
        <v>122</v>
      </c>
      <c r="AU175" s="221" t="s">
        <v>80</v>
      </c>
      <c r="AY175" s="14" t="s">
        <v>119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78</v>
      </c>
      <c r="BK175" s="222">
        <f>ROUND(I175*H175,2)</f>
        <v>0</v>
      </c>
      <c r="BL175" s="14" t="s">
        <v>126</v>
      </c>
      <c r="BM175" s="221" t="s">
        <v>284</v>
      </c>
    </row>
    <row r="176" s="2" customFormat="1" ht="24.15" customHeight="1">
      <c r="A176" s="35"/>
      <c r="B176" s="36"/>
      <c r="C176" s="223" t="s">
        <v>285</v>
      </c>
      <c r="D176" s="223" t="s">
        <v>128</v>
      </c>
      <c r="E176" s="224" t="s">
        <v>286</v>
      </c>
      <c r="F176" s="225" t="s">
        <v>287</v>
      </c>
      <c r="G176" s="226" t="s">
        <v>234</v>
      </c>
      <c r="H176" s="227">
        <v>240</v>
      </c>
      <c r="I176" s="228"/>
      <c r="J176" s="229">
        <f>ROUND(I176*H176,2)</f>
        <v>0</v>
      </c>
      <c r="K176" s="230"/>
      <c r="L176" s="231"/>
      <c r="M176" s="232" t="s">
        <v>1</v>
      </c>
      <c r="N176" s="233" t="s">
        <v>38</v>
      </c>
      <c r="O176" s="88"/>
      <c r="P176" s="219">
        <f>O176*H176</f>
        <v>0</v>
      </c>
      <c r="Q176" s="219">
        <v>0.00034000000000000002</v>
      </c>
      <c r="R176" s="219">
        <f>Q176*H176</f>
        <v>0.081600000000000006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131</v>
      </c>
      <c r="AT176" s="221" t="s">
        <v>128</v>
      </c>
      <c r="AU176" s="221" t="s">
        <v>80</v>
      </c>
      <c r="AY176" s="14" t="s">
        <v>119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78</v>
      </c>
      <c r="BK176" s="222">
        <f>ROUND(I176*H176,2)</f>
        <v>0</v>
      </c>
      <c r="BL176" s="14" t="s">
        <v>126</v>
      </c>
      <c r="BM176" s="221" t="s">
        <v>288</v>
      </c>
    </row>
    <row r="177" s="2" customFormat="1" ht="24.15" customHeight="1">
      <c r="A177" s="35"/>
      <c r="B177" s="36"/>
      <c r="C177" s="209" t="s">
        <v>289</v>
      </c>
      <c r="D177" s="209" t="s">
        <v>122</v>
      </c>
      <c r="E177" s="210" t="s">
        <v>290</v>
      </c>
      <c r="F177" s="211" t="s">
        <v>291</v>
      </c>
      <c r="G177" s="212" t="s">
        <v>234</v>
      </c>
      <c r="H177" s="213">
        <v>60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38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126</v>
      </c>
      <c r="AT177" s="221" t="s">
        <v>122</v>
      </c>
      <c r="AU177" s="221" t="s">
        <v>80</v>
      </c>
      <c r="AY177" s="14" t="s">
        <v>119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78</v>
      </c>
      <c r="BK177" s="222">
        <f>ROUND(I177*H177,2)</f>
        <v>0</v>
      </c>
      <c r="BL177" s="14" t="s">
        <v>126</v>
      </c>
      <c r="BM177" s="221" t="s">
        <v>292</v>
      </c>
    </row>
    <row r="178" s="2" customFormat="1" ht="24.15" customHeight="1">
      <c r="A178" s="35"/>
      <c r="B178" s="36"/>
      <c r="C178" s="223" t="s">
        <v>293</v>
      </c>
      <c r="D178" s="223" t="s">
        <v>128</v>
      </c>
      <c r="E178" s="224" t="s">
        <v>294</v>
      </c>
      <c r="F178" s="225" t="s">
        <v>295</v>
      </c>
      <c r="G178" s="226" t="s">
        <v>234</v>
      </c>
      <c r="H178" s="227">
        <v>60</v>
      </c>
      <c r="I178" s="228"/>
      <c r="J178" s="229">
        <f>ROUND(I178*H178,2)</f>
        <v>0</v>
      </c>
      <c r="K178" s="230"/>
      <c r="L178" s="231"/>
      <c r="M178" s="232" t="s">
        <v>1</v>
      </c>
      <c r="N178" s="233" t="s">
        <v>38</v>
      </c>
      <c r="O178" s="88"/>
      <c r="P178" s="219">
        <f>O178*H178</f>
        <v>0</v>
      </c>
      <c r="Q178" s="219">
        <v>0.00076999999999999996</v>
      </c>
      <c r="R178" s="219">
        <f>Q178*H178</f>
        <v>0.046199999999999998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131</v>
      </c>
      <c r="AT178" s="221" t="s">
        <v>128</v>
      </c>
      <c r="AU178" s="221" t="s">
        <v>80</v>
      </c>
      <c r="AY178" s="14" t="s">
        <v>119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78</v>
      </c>
      <c r="BK178" s="222">
        <f>ROUND(I178*H178,2)</f>
        <v>0</v>
      </c>
      <c r="BL178" s="14" t="s">
        <v>126</v>
      </c>
      <c r="BM178" s="221" t="s">
        <v>296</v>
      </c>
    </row>
    <row r="179" s="2" customFormat="1" ht="24.15" customHeight="1">
      <c r="A179" s="35"/>
      <c r="B179" s="36"/>
      <c r="C179" s="209" t="s">
        <v>297</v>
      </c>
      <c r="D179" s="209" t="s">
        <v>122</v>
      </c>
      <c r="E179" s="210" t="s">
        <v>298</v>
      </c>
      <c r="F179" s="211" t="s">
        <v>299</v>
      </c>
      <c r="G179" s="212" t="s">
        <v>234</v>
      </c>
      <c r="H179" s="213">
        <v>150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38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126</v>
      </c>
      <c r="AT179" s="221" t="s">
        <v>122</v>
      </c>
      <c r="AU179" s="221" t="s">
        <v>80</v>
      </c>
      <c r="AY179" s="14" t="s">
        <v>119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78</v>
      </c>
      <c r="BK179" s="222">
        <f>ROUND(I179*H179,2)</f>
        <v>0</v>
      </c>
      <c r="BL179" s="14" t="s">
        <v>126</v>
      </c>
      <c r="BM179" s="221" t="s">
        <v>300</v>
      </c>
    </row>
    <row r="180" s="2" customFormat="1" ht="24.15" customHeight="1">
      <c r="A180" s="35"/>
      <c r="B180" s="36"/>
      <c r="C180" s="223" t="s">
        <v>301</v>
      </c>
      <c r="D180" s="223" t="s">
        <v>128</v>
      </c>
      <c r="E180" s="224" t="s">
        <v>302</v>
      </c>
      <c r="F180" s="225" t="s">
        <v>303</v>
      </c>
      <c r="G180" s="226" t="s">
        <v>234</v>
      </c>
      <c r="H180" s="227">
        <v>150</v>
      </c>
      <c r="I180" s="228"/>
      <c r="J180" s="229">
        <f>ROUND(I180*H180,2)</f>
        <v>0</v>
      </c>
      <c r="K180" s="230"/>
      <c r="L180" s="231"/>
      <c r="M180" s="232" t="s">
        <v>1</v>
      </c>
      <c r="N180" s="233" t="s">
        <v>38</v>
      </c>
      <c r="O180" s="88"/>
      <c r="P180" s="219">
        <f>O180*H180</f>
        <v>0</v>
      </c>
      <c r="Q180" s="219">
        <v>0.0011000000000000001</v>
      </c>
      <c r="R180" s="219">
        <f>Q180*H180</f>
        <v>0.16500000000000001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131</v>
      </c>
      <c r="AT180" s="221" t="s">
        <v>128</v>
      </c>
      <c r="AU180" s="221" t="s">
        <v>80</v>
      </c>
      <c r="AY180" s="14" t="s">
        <v>119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78</v>
      </c>
      <c r="BK180" s="222">
        <f>ROUND(I180*H180,2)</f>
        <v>0</v>
      </c>
      <c r="BL180" s="14" t="s">
        <v>126</v>
      </c>
      <c r="BM180" s="221" t="s">
        <v>304</v>
      </c>
    </row>
    <row r="181" s="2" customFormat="1" ht="24.15" customHeight="1">
      <c r="A181" s="35"/>
      <c r="B181" s="36"/>
      <c r="C181" s="209" t="s">
        <v>305</v>
      </c>
      <c r="D181" s="209" t="s">
        <v>122</v>
      </c>
      <c r="E181" s="210" t="s">
        <v>306</v>
      </c>
      <c r="F181" s="211" t="s">
        <v>307</v>
      </c>
      <c r="G181" s="212" t="s">
        <v>234</v>
      </c>
      <c r="H181" s="213">
        <v>38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38</v>
      </c>
      <c r="O181" s="88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126</v>
      </c>
      <c r="AT181" s="221" t="s">
        <v>122</v>
      </c>
      <c r="AU181" s="221" t="s">
        <v>80</v>
      </c>
      <c r="AY181" s="14" t="s">
        <v>119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78</v>
      </c>
      <c r="BK181" s="222">
        <f>ROUND(I181*H181,2)</f>
        <v>0</v>
      </c>
      <c r="BL181" s="14" t="s">
        <v>126</v>
      </c>
      <c r="BM181" s="221" t="s">
        <v>308</v>
      </c>
    </row>
    <row r="182" s="2" customFormat="1" ht="24.15" customHeight="1">
      <c r="A182" s="35"/>
      <c r="B182" s="36"/>
      <c r="C182" s="223" t="s">
        <v>309</v>
      </c>
      <c r="D182" s="223" t="s">
        <v>128</v>
      </c>
      <c r="E182" s="224" t="s">
        <v>310</v>
      </c>
      <c r="F182" s="225" t="s">
        <v>311</v>
      </c>
      <c r="G182" s="226" t="s">
        <v>234</v>
      </c>
      <c r="H182" s="227">
        <v>38</v>
      </c>
      <c r="I182" s="228"/>
      <c r="J182" s="229">
        <f>ROUND(I182*H182,2)</f>
        <v>0</v>
      </c>
      <c r="K182" s="230"/>
      <c r="L182" s="231"/>
      <c r="M182" s="232" t="s">
        <v>1</v>
      </c>
      <c r="N182" s="233" t="s">
        <v>38</v>
      </c>
      <c r="O182" s="88"/>
      <c r="P182" s="219">
        <f>O182*H182</f>
        <v>0</v>
      </c>
      <c r="Q182" s="219">
        <v>0.0042199999999999998</v>
      </c>
      <c r="R182" s="219">
        <f>Q182*H182</f>
        <v>0.16036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131</v>
      </c>
      <c r="AT182" s="221" t="s">
        <v>128</v>
      </c>
      <c r="AU182" s="221" t="s">
        <v>80</v>
      </c>
      <c r="AY182" s="14" t="s">
        <v>119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78</v>
      </c>
      <c r="BK182" s="222">
        <f>ROUND(I182*H182,2)</f>
        <v>0</v>
      </c>
      <c r="BL182" s="14" t="s">
        <v>126</v>
      </c>
      <c r="BM182" s="221" t="s">
        <v>312</v>
      </c>
    </row>
    <row r="183" s="2" customFormat="1">
      <c r="A183" s="35"/>
      <c r="B183" s="36"/>
      <c r="C183" s="37"/>
      <c r="D183" s="234" t="s">
        <v>210</v>
      </c>
      <c r="E183" s="37"/>
      <c r="F183" s="235" t="s">
        <v>313</v>
      </c>
      <c r="G183" s="37"/>
      <c r="H183" s="37"/>
      <c r="I183" s="236"/>
      <c r="J183" s="37"/>
      <c r="K183" s="37"/>
      <c r="L183" s="41"/>
      <c r="M183" s="237"/>
      <c r="N183" s="238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210</v>
      </c>
      <c r="AU183" s="14" t="s">
        <v>80</v>
      </c>
    </row>
    <row r="184" s="2" customFormat="1" ht="24.15" customHeight="1">
      <c r="A184" s="35"/>
      <c r="B184" s="36"/>
      <c r="C184" s="209" t="s">
        <v>314</v>
      </c>
      <c r="D184" s="209" t="s">
        <v>122</v>
      </c>
      <c r="E184" s="210" t="s">
        <v>315</v>
      </c>
      <c r="F184" s="211" t="s">
        <v>316</v>
      </c>
      <c r="G184" s="212" t="s">
        <v>234</v>
      </c>
      <c r="H184" s="213">
        <v>26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38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126</v>
      </c>
      <c r="AT184" s="221" t="s">
        <v>122</v>
      </c>
      <c r="AU184" s="221" t="s">
        <v>80</v>
      </c>
      <c r="AY184" s="14" t="s">
        <v>119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78</v>
      </c>
      <c r="BK184" s="222">
        <f>ROUND(I184*H184,2)</f>
        <v>0</v>
      </c>
      <c r="BL184" s="14" t="s">
        <v>126</v>
      </c>
      <c r="BM184" s="221" t="s">
        <v>317</v>
      </c>
    </row>
    <row r="185" s="2" customFormat="1" ht="37.8" customHeight="1">
      <c r="A185" s="35"/>
      <c r="B185" s="36"/>
      <c r="C185" s="223" t="s">
        <v>318</v>
      </c>
      <c r="D185" s="223" t="s">
        <v>128</v>
      </c>
      <c r="E185" s="224" t="s">
        <v>319</v>
      </c>
      <c r="F185" s="225" t="s">
        <v>320</v>
      </c>
      <c r="G185" s="226" t="s">
        <v>234</v>
      </c>
      <c r="H185" s="227">
        <v>12</v>
      </c>
      <c r="I185" s="228"/>
      <c r="J185" s="229">
        <f>ROUND(I185*H185,2)</f>
        <v>0</v>
      </c>
      <c r="K185" s="230"/>
      <c r="L185" s="231"/>
      <c r="M185" s="232" t="s">
        <v>1</v>
      </c>
      <c r="N185" s="233" t="s">
        <v>38</v>
      </c>
      <c r="O185" s="88"/>
      <c r="P185" s="219">
        <f>O185*H185</f>
        <v>0</v>
      </c>
      <c r="Q185" s="219">
        <v>0.00020000000000000001</v>
      </c>
      <c r="R185" s="219">
        <f>Q185*H185</f>
        <v>0.0024000000000000002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131</v>
      </c>
      <c r="AT185" s="221" t="s">
        <v>128</v>
      </c>
      <c r="AU185" s="221" t="s">
        <v>80</v>
      </c>
      <c r="AY185" s="14" t="s">
        <v>119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78</v>
      </c>
      <c r="BK185" s="222">
        <f>ROUND(I185*H185,2)</f>
        <v>0</v>
      </c>
      <c r="BL185" s="14" t="s">
        <v>126</v>
      </c>
      <c r="BM185" s="221" t="s">
        <v>321</v>
      </c>
    </row>
    <row r="186" s="2" customFormat="1">
      <c r="A186" s="35"/>
      <c r="B186" s="36"/>
      <c r="C186" s="37"/>
      <c r="D186" s="234" t="s">
        <v>210</v>
      </c>
      <c r="E186" s="37"/>
      <c r="F186" s="235" t="s">
        <v>322</v>
      </c>
      <c r="G186" s="37"/>
      <c r="H186" s="37"/>
      <c r="I186" s="236"/>
      <c r="J186" s="37"/>
      <c r="K186" s="37"/>
      <c r="L186" s="41"/>
      <c r="M186" s="237"/>
      <c r="N186" s="238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210</v>
      </c>
      <c r="AU186" s="14" t="s">
        <v>80</v>
      </c>
    </row>
    <row r="187" s="2" customFormat="1" ht="37.8" customHeight="1">
      <c r="A187" s="35"/>
      <c r="B187" s="36"/>
      <c r="C187" s="223" t="s">
        <v>323</v>
      </c>
      <c r="D187" s="223" t="s">
        <v>128</v>
      </c>
      <c r="E187" s="224" t="s">
        <v>324</v>
      </c>
      <c r="F187" s="225" t="s">
        <v>325</v>
      </c>
      <c r="G187" s="226" t="s">
        <v>234</v>
      </c>
      <c r="H187" s="227">
        <v>14</v>
      </c>
      <c r="I187" s="228"/>
      <c r="J187" s="229">
        <f>ROUND(I187*H187,2)</f>
        <v>0</v>
      </c>
      <c r="K187" s="230"/>
      <c r="L187" s="231"/>
      <c r="M187" s="232" t="s">
        <v>1</v>
      </c>
      <c r="N187" s="233" t="s">
        <v>38</v>
      </c>
      <c r="O187" s="88"/>
      <c r="P187" s="219">
        <f>O187*H187</f>
        <v>0</v>
      </c>
      <c r="Q187" s="219">
        <v>0.00029</v>
      </c>
      <c r="R187" s="219">
        <f>Q187*H187</f>
        <v>0.0040600000000000002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131</v>
      </c>
      <c r="AT187" s="221" t="s">
        <v>128</v>
      </c>
      <c r="AU187" s="221" t="s">
        <v>80</v>
      </c>
      <c r="AY187" s="14" t="s">
        <v>119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78</v>
      </c>
      <c r="BK187" s="222">
        <f>ROUND(I187*H187,2)</f>
        <v>0</v>
      </c>
      <c r="BL187" s="14" t="s">
        <v>126</v>
      </c>
      <c r="BM187" s="221" t="s">
        <v>326</v>
      </c>
    </row>
    <row r="188" s="2" customFormat="1">
      <c r="A188" s="35"/>
      <c r="B188" s="36"/>
      <c r="C188" s="37"/>
      <c r="D188" s="234" t="s">
        <v>210</v>
      </c>
      <c r="E188" s="37"/>
      <c r="F188" s="235" t="s">
        <v>327</v>
      </c>
      <c r="G188" s="37"/>
      <c r="H188" s="37"/>
      <c r="I188" s="236"/>
      <c r="J188" s="37"/>
      <c r="K188" s="37"/>
      <c r="L188" s="41"/>
      <c r="M188" s="237"/>
      <c r="N188" s="238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210</v>
      </c>
      <c r="AU188" s="14" t="s">
        <v>80</v>
      </c>
    </row>
    <row r="189" s="2" customFormat="1" ht="24.15" customHeight="1">
      <c r="A189" s="35"/>
      <c r="B189" s="36"/>
      <c r="C189" s="209" t="s">
        <v>328</v>
      </c>
      <c r="D189" s="209" t="s">
        <v>122</v>
      </c>
      <c r="E189" s="210" t="s">
        <v>329</v>
      </c>
      <c r="F189" s="211" t="s">
        <v>330</v>
      </c>
      <c r="G189" s="212" t="s">
        <v>234</v>
      </c>
      <c r="H189" s="213">
        <v>58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38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126</v>
      </c>
      <c r="AT189" s="221" t="s">
        <v>122</v>
      </c>
      <c r="AU189" s="221" t="s">
        <v>80</v>
      </c>
      <c r="AY189" s="14" t="s">
        <v>119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78</v>
      </c>
      <c r="BK189" s="222">
        <f>ROUND(I189*H189,2)</f>
        <v>0</v>
      </c>
      <c r="BL189" s="14" t="s">
        <v>126</v>
      </c>
      <c r="BM189" s="221" t="s">
        <v>331</v>
      </c>
    </row>
    <row r="190" s="2" customFormat="1" ht="37.8" customHeight="1">
      <c r="A190" s="35"/>
      <c r="B190" s="36"/>
      <c r="C190" s="223" t="s">
        <v>332</v>
      </c>
      <c r="D190" s="223" t="s">
        <v>128</v>
      </c>
      <c r="E190" s="224" t="s">
        <v>333</v>
      </c>
      <c r="F190" s="225" t="s">
        <v>334</v>
      </c>
      <c r="G190" s="226" t="s">
        <v>234</v>
      </c>
      <c r="H190" s="227">
        <v>10</v>
      </c>
      <c r="I190" s="228"/>
      <c r="J190" s="229">
        <f>ROUND(I190*H190,2)</f>
        <v>0</v>
      </c>
      <c r="K190" s="230"/>
      <c r="L190" s="231"/>
      <c r="M190" s="232" t="s">
        <v>1</v>
      </c>
      <c r="N190" s="233" t="s">
        <v>38</v>
      </c>
      <c r="O190" s="88"/>
      <c r="P190" s="219">
        <f>O190*H190</f>
        <v>0</v>
      </c>
      <c r="Q190" s="219">
        <v>0.00055000000000000003</v>
      </c>
      <c r="R190" s="219">
        <f>Q190*H190</f>
        <v>0.0055000000000000005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131</v>
      </c>
      <c r="AT190" s="221" t="s">
        <v>128</v>
      </c>
      <c r="AU190" s="221" t="s">
        <v>80</v>
      </c>
      <c r="AY190" s="14" t="s">
        <v>119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78</v>
      </c>
      <c r="BK190" s="222">
        <f>ROUND(I190*H190,2)</f>
        <v>0</v>
      </c>
      <c r="BL190" s="14" t="s">
        <v>126</v>
      </c>
      <c r="BM190" s="221" t="s">
        <v>335</v>
      </c>
    </row>
    <row r="191" s="2" customFormat="1">
      <c r="A191" s="35"/>
      <c r="B191" s="36"/>
      <c r="C191" s="37"/>
      <c r="D191" s="234" t="s">
        <v>210</v>
      </c>
      <c r="E191" s="37"/>
      <c r="F191" s="235" t="s">
        <v>336</v>
      </c>
      <c r="G191" s="37"/>
      <c r="H191" s="37"/>
      <c r="I191" s="236"/>
      <c r="J191" s="37"/>
      <c r="K191" s="37"/>
      <c r="L191" s="41"/>
      <c r="M191" s="237"/>
      <c r="N191" s="238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210</v>
      </c>
      <c r="AU191" s="14" t="s">
        <v>80</v>
      </c>
    </row>
    <row r="192" s="2" customFormat="1" ht="37.8" customHeight="1">
      <c r="A192" s="35"/>
      <c r="B192" s="36"/>
      <c r="C192" s="223" t="s">
        <v>337</v>
      </c>
      <c r="D192" s="223" t="s">
        <v>128</v>
      </c>
      <c r="E192" s="224" t="s">
        <v>338</v>
      </c>
      <c r="F192" s="225" t="s">
        <v>339</v>
      </c>
      <c r="G192" s="226" t="s">
        <v>234</v>
      </c>
      <c r="H192" s="227">
        <v>48</v>
      </c>
      <c r="I192" s="228"/>
      <c r="J192" s="229">
        <f>ROUND(I192*H192,2)</f>
        <v>0</v>
      </c>
      <c r="K192" s="230"/>
      <c r="L192" s="231"/>
      <c r="M192" s="232" t="s">
        <v>1</v>
      </c>
      <c r="N192" s="233" t="s">
        <v>38</v>
      </c>
      <c r="O192" s="88"/>
      <c r="P192" s="219">
        <f>O192*H192</f>
        <v>0</v>
      </c>
      <c r="Q192" s="219">
        <v>0.00098999999999999999</v>
      </c>
      <c r="R192" s="219">
        <f>Q192*H192</f>
        <v>0.04752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131</v>
      </c>
      <c r="AT192" s="221" t="s">
        <v>128</v>
      </c>
      <c r="AU192" s="221" t="s">
        <v>80</v>
      </c>
      <c r="AY192" s="14" t="s">
        <v>119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78</v>
      </c>
      <c r="BK192" s="222">
        <f>ROUND(I192*H192,2)</f>
        <v>0</v>
      </c>
      <c r="BL192" s="14" t="s">
        <v>126</v>
      </c>
      <c r="BM192" s="221" t="s">
        <v>340</v>
      </c>
    </row>
    <row r="193" s="2" customFormat="1">
      <c r="A193" s="35"/>
      <c r="B193" s="36"/>
      <c r="C193" s="37"/>
      <c r="D193" s="234" t="s">
        <v>210</v>
      </c>
      <c r="E193" s="37"/>
      <c r="F193" s="235" t="s">
        <v>341</v>
      </c>
      <c r="G193" s="37"/>
      <c r="H193" s="37"/>
      <c r="I193" s="236"/>
      <c r="J193" s="37"/>
      <c r="K193" s="37"/>
      <c r="L193" s="41"/>
      <c r="M193" s="237"/>
      <c r="N193" s="238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210</v>
      </c>
      <c r="AU193" s="14" t="s">
        <v>80</v>
      </c>
    </row>
    <row r="194" s="12" customFormat="1" ht="22.8" customHeight="1">
      <c r="A194" s="12"/>
      <c r="B194" s="193"/>
      <c r="C194" s="194"/>
      <c r="D194" s="195" t="s">
        <v>72</v>
      </c>
      <c r="E194" s="207" t="s">
        <v>342</v>
      </c>
      <c r="F194" s="207" t="s">
        <v>343</v>
      </c>
      <c r="G194" s="194"/>
      <c r="H194" s="194"/>
      <c r="I194" s="197"/>
      <c r="J194" s="208">
        <f>BK194</f>
        <v>0</v>
      </c>
      <c r="K194" s="194"/>
      <c r="L194" s="199"/>
      <c r="M194" s="200"/>
      <c r="N194" s="201"/>
      <c r="O194" s="201"/>
      <c r="P194" s="202">
        <f>SUM(P195:P207)</f>
        <v>0</v>
      </c>
      <c r="Q194" s="201"/>
      <c r="R194" s="202">
        <f>SUM(R195:R207)</f>
        <v>0.065589999999999996</v>
      </c>
      <c r="S194" s="201"/>
      <c r="T194" s="203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4" t="s">
        <v>80</v>
      </c>
      <c r="AT194" s="205" t="s">
        <v>72</v>
      </c>
      <c r="AU194" s="205" t="s">
        <v>78</v>
      </c>
      <c r="AY194" s="204" t="s">
        <v>119</v>
      </c>
      <c r="BK194" s="206">
        <f>SUM(BK195:BK207)</f>
        <v>0</v>
      </c>
    </row>
    <row r="195" s="2" customFormat="1" ht="24.15" customHeight="1">
      <c r="A195" s="35"/>
      <c r="B195" s="36"/>
      <c r="C195" s="209" t="s">
        <v>344</v>
      </c>
      <c r="D195" s="209" t="s">
        <v>122</v>
      </c>
      <c r="E195" s="210" t="s">
        <v>345</v>
      </c>
      <c r="F195" s="211" t="s">
        <v>346</v>
      </c>
      <c r="G195" s="212" t="s">
        <v>234</v>
      </c>
      <c r="H195" s="213">
        <v>8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38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126</v>
      </c>
      <c r="AT195" s="221" t="s">
        <v>122</v>
      </c>
      <c r="AU195" s="221" t="s">
        <v>80</v>
      </c>
      <c r="AY195" s="14" t="s">
        <v>119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78</v>
      </c>
      <c r="BK195" s="222">
        <f>ROUND(I195*H195,2)</f>
        <v>0</v>
      </c>
      <c r="BL195" s="14" t="s">
        <v>126</v>
      </c>
      <c r="BM195" s="221" t="s">
        <v>347</v>
      </c>
    </row>
    <row r="196" s="2" customFormat="1" ht="24.15" customHeight="1">
      <c r="A196" s="35"/>
      <c r="B196" s="36"/>
      <c r="C196" s="223" t="s">
        <v>348</v>
      </c>
      <c r="D196" s="223" t="s">
        <v>128</v>
      </c>
      <c r="E196" s="224" t="s">
        <v>349</v>
      </c>
      <c r="F196" s="225" t="s">
        <v>350</v>
      </c>
      <c r="G196" s="226" t="s">
        <v>234</v>
      </c>
      <c r="H196" s="227">
        <v>8</v>
      </c>
      <c r="I196" s="228"/>
      <c r="J196" s="229">
        <f>ROUND(I196*H196,2)</f>
        <v>0</v>
      </c>
      <c r="K196" s="230"/>
      <c r="L196" s="231"/>
      <c r="M196" s="232" t="s">
        <v>1</v>
      </c>
      <c r="N196" s="233" t="s">
        <v>38</v>
      </c>
      <c r="O196" s="88"/>
      <c r="P196" s="219">
        <f>O196*H196</f>
        <v>0</v>
      </c>
      <c r="Q196" s="219">
        <v>0.00055000000000000003</v>
      </c>
      <c r="R196" s="219">
        <f>Q196*H196</f>
        <v>0.0044000000000000003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131</v>
      </c>
      <c r="AT196" s="221" t="s">
        <v>128</v>
      </c>
      <c r="AU196" s="221" t="s">
        <v>80</v>
      </c>
      <c r="AY196" s="14" t="s">
        <v>119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78</v>
      </c>
      <c r="BK196" s="222">
        <f>ROUND(I196*H196,2)</f>
        <v>0</v>
      </c>
      <c r="BL196" s="14" t="s">
        <v>126</v>
      </c>
      <c r="BM196" s="221" t="s">
        <v>351</v>
      </c>
    </row>
    <row r="197" s="2" customFormat="1">
      <c r="A197" s="35"/>
      <c r="B197" s="36"/>
      <c r="C197" s="37"/>
      <c r="D197" s="234" t="s">
        <v>210</v>
      </c>
      <c r="E197" s="37"/>
      <c r="F197" s="235" t="s">
        <v>352</v>
      </c>
      <c r="G197" s="37"/>
      <c r="H197" s="37"/>
      <c r="I197" s="236"/>
      <c r="J197" s="37"/>
      <c r="K197" s="37"/>
      <c r="L197" s="41"/>
      <c r="M197" s="237"/>
      <c r="N197" s="238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210</v>
      </c>
      <c r="AU197" s="14" t="s">
        <v>80</v>
      </c>
    </row>
    <row r="198" s="2" customFormat="1" ht="16.5" customHeight="1">
      <c r="A198" s="35"/>
      <c r="B198" s="36"/>
      <c r="C198" s="209" t="s">
        <v>353</v>
      </c>
      <c r="D198" s="209" t="s">
        <v>122</v>
      </c>
      <c r="E198" s="210" t="s">
        <v>354</v>
      </c>
      <c r="F198" s="211" t="s">
        <v>355</v>
      </c>
      <c r="G198" s="212" t="s">
        <v>234</v>
      </c>
      <c r="H198" s="213">
        <v>36</v>
      </c>
      <c r="I198" s="214"/>
      <c r="J198" s="215">
        <f>ROUND(I198*H198,2)</f>
        <v>0</v>
      </c>
      <c r="K198" s="216"/>
      <c r="L198" s="41"/>
      <c r="M198" s="217" t="s">
        <v>1</v>
      </c>
      <c r="N198" s="218" t="s">
        <v>38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126</v>
      </c>
      <c r="AT198" s="221" t="s">
        <v>122</v>
      </c>
      <c r="AU198" s="221" t="s">
        <v>80</v>
      </c>
      <c r="AY198" s="14" t="s">
        <v>119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78</v>
      </c>
      <c r="BK198" s="222">
        <f>ROUND(I198*H198,2)</f>
        <v>0</v>
      </c>
      <c r="BL198" s="14" t="s">
        <v>126</v>
      </c>
      <c r="BM198" s="221" t="s">
        <v>356</v>
      </c>
    </row>
    <row r="199" s="2" customFormat="1" ht="21.75" customHeight="1">
      <c r="A199" s="35"/>
      <c r="B199" s="36"/>
      <c r="C199" s="223" t="s">
        <v>357</v>
      </c>
      <c r="D199" s="223" t="s">
        <v>128</v>
      </c>
      <c r="E199" s="224" t="s">
        <v>358</v>
      </c>
      <c r="F199" s="225" t="s">
        <v>359</v>
      </c>
      <c r="G199" s="226" t="s">
        <v>234</v>
      </c>
      <c r="H199" s="227">
        <v>36</v>
      </c>
      <c r="I199" s="228"/>
      <c r="J199" s="229">
        <f>ROUND(I199*H199,2)</f>
        <v>0</v>
      </c>
      <c r="K199" s="230"/>
      <c r="L199" s="231"/>
      <c r="M199" s="232" t="s">
        <v>1</v>
      </c>
      <c r="N199" s="233" t="s">
        <v>38</v>
      </c>
      <c r="O199" s="88"/>
      <c r="P199" s="219">
        <f>O199*H199</f>
        <v>0</v>
      </c>
      <c r="Q199" s="219">
        <v>0.0015</v>
      </c>
      <c r="R199" s="219">
        <f>Q199*H199</f>
        <v>0.053999999999999999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131</v>
      </c>
      <c r="AT199" s="221" t="s">
        <v>128</v>
      </c>
      <c r="AU199" s="221" t="s">
        <v>80</v>
      </c>
      <c r="AY199" s="14" t="s">
        <v>119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78</v>
      </c>
      <c r="BK199" s="222">
        <f>ROUND(I199*H199,2)</f>
        <v>0</v>
      </c>
      <c r="BL199" s="14" t="s">
        <v>126</v>
      </c>
      <c r="BM199" s="221" t="s">
        <v>360</v>
      </c>
    </row>
    <row r="200" s="2" customFormat="1">
      <c r="A200" s="35"/>
      <c r="B200" s="36"/>
      <c r="C200" s="37"/>
      <c r="D200" s="234" t="s">
        <v>210</v>
      </c>
      <c r="E200" s="37"/>
      <c r="F200" s="235" t="s">
        <v>361</v>
      </c>
      <c r="G200" s="37"/>
      <c r="H200" s="37"/>
      <c r="I200" s="236"/>
      <c r="J200" s="37"/>
      <c r="K200" s="37"/>
      <c r="L200" s="41"/>
      <c r="M200" s="237"/>
      <c r="N200" s="238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210</v>
      </c>
      <c r="AU200" s="14" t="s">
        <v>80</v>
      </c>
    </row>
    <row r="201" s="2" customFormat="1" ht="21.75" customHeight="1">
      <c r="A201" s="35"/>
      <c r="B201" s="36"/>
      <c r="C201" s="209" t="s">
        <v>362</v>
      </c>
      <c r="D201" s="209" t="s">
        <v>122</v>
      </c>
      <c r="E201" s="210" t="s">
        <v>363</v>
      </c>
      <c r="F201" s="211" t="s">
        <v>364</v>
      </c>
      <c r="G201" s="212" t="s">
        <v>125</v>
      </c>
      <c r="H201" s="213">
        <v>107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38</v>
      </c>
      <c r="O201" s="88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126</v>
      </c>
      <c r="AT201" s="221" t="s">
        <v>122</v>
      </c>
      <c r="AU201" s="221" t="s">
        <v>80</v>
      </c>
      <c r="AY201" s="14" t="s">
        <v>119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78</v>
      </c>
      <c r="BK201" s="222">
        <f>ROUND(I201*H201,2)</f>
        <v>0</v>
      </c>
      <c r="BL201" s="14" t="s">
        <v>126</v>
      </c>
      <c r="BM201" s="221" t="s">
        <v>365</v>
      </c>
    </row>
    <row r="202" s="2" customFormat="1" ht="21.75" customHeight="1">
      <c r="A202" s="35"/>
      <c r="B202" s="36"/>
      <c r="C202" s="223" t="s">
        <v>366</v>
      </c>
      <c r="D202" s="223" t="s">
        <v>128</v>
      </c>
      <c r="E202" s="224" t="s">
        <v>367</v>
      </c>
      <c r="F202" s="225" t="s">
        <v>368</v>
      </c>
      <c r="G202" s="226" t="s">
        <v>125</v>
      </c>
      <c r="H202" s="227">
        <v>107</v>
      </c>
      <c r="I202" s="228"/>
      <c r="J202" s="229">
        <f>ROUND(I202*H202,2)</f>
        <v>0</v>
      </c>
      <c r="K202" s="230"/>
      <c r="L202" s="231"/>
      <c r="M202" s="232" t="s">
        <v>1</v>
      </c>
      <c r="N202" s="233" t="s">
        <v>38</v>
      </c>
      <c r="O202" s="88"/>
      <c r="P202" s="219">
        <f>O202*H202</f>
        <v>0</v>
      </c>
      <c r="Q202" s="219">
        <v>4.0000000000000003E-05</v>
      </c>
      <c r="R202" s="219">
        <f>Q202*H202</f>
        <v>0.00428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131</v>
      </c>
      <c r="AT202" s="221" t="s">
        <v>128</v>
      </c>
      <c r="AU202" s="221" t="s">
        <v>80</v>
      </c>
      <c r="AY202" s="14" t="s">
        <v>119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78</v>
      </c>
      <c r="BK202" s="222">
        <f>ROUND(I202*H202,2)</f>
        <v>0</v>
      </c>
      <c r="BL202" s="14" t="s">
        <v>126</v>
      </c>
      <c r="BM202" s="221" t="s">
        <v>369</v>
      </c>
    </row>
    <row r="203" s="2" customFormat="1" ht="24.15" customHeight="1">
      <c r="A203" s="35"/>
      <c r="B203" s="36"/>
      <c r="C203" s="209" t="s">
        <v>370</v>
      </c>
      <c r="D203" s="209" t="s">
        <v>122</v>
      </c>
      <c r="E203" s="210" t="s">
        <v>371</v>
      </c>
      <c r="F203" s="211" t="s">
        <v>372</v>
      </c>
      <c r="G203" s="212" t="s">
        <v>125</v>
      </c>
      <c r="H203" s="213">
        <v>8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38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126</v>
      </c>
      <c r="AT203" s="221" t="s">
        <v>122</v>
      </c>
      <c r="AU203" s="221" t="s">
        <v>80</v>
      </c>
      <c r="AY203" s="14" t="s">
        <v>119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78</v>
      </c>
      <c r="BK203" s="222">
        <f>ROUND(I203*H203,2)</f>
        <v>0</v>
      </c>
      <c r="BL203" s="14" t="s">
        <v>126</v>
      </c>
      <c r="BM203" s="221" t="s">
        <v>373</v>
      </c>
    </row>
    <row r="204" s="2" customFormat="1" ht="24.15" customHeight="1">
      <c r="A204" s="35"/>
      <c r="B204" s="36"/>
      <c r="C204" s="223" t="s">
        <v>374</v>
      </c>
      <c r="D204" s="223" t="s">
        <v>128</v>
      </c>
      <c r="E204" s="224" t="s">
        <v>375</v>
      </c>
      <c r="F204" s="225" t="s">
        <v>376</v>
      </c>
      <c r="G204" s="226" t="s">
        <v>125</v>
      </c>
      <c r="H204" s="227">
        <v>8</v>
      </c>
      <c r="I204" s="228"/>
      <c r="J204" s="229">
        <f>ROUND(I204*H204,2)</f>
        <v>0</v>
      </c>
      <c r="K204" s="230"/>
      <c r="L204" s="231"/>
      <c r="M204" s="232" t="s">
        <v>1</v>
      </c>
      <c r="N204" s="233" t="s">
        <v>38</v>
      </c>
      <c r="O204" s="88"/>
      <c r="P204" s="219">
        <f>O204*H204</f>
        <v>0</v>
      </c>
      <c r="Q204" s="219">
        <v>0.00023000000000000001</v>
      </c>
      <c r="R204" s="219">
        <f>Q204*H204</f>
        <v>0.0018400000000000001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131</v>
      </c>
      <c r="AT204" s="221" t="s">
        <v>128</v>
      </c>
      <c r="AU204" s="221" t="s">
        <v>80</v>
      </c>
      <c r="AY204" s="14" t="s">
        <v>119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78</v>
      </c>
      <c r="BK204" s="222">
        <f>ROUND(I204*H204,2)</f>
        <v>0</v>
      </c>
      <c r="BL204" s="14" t="s">
        <v>126</v>
      </c>
      <c r="BM204" s="221" t="s">
        <v>377</v>
      </c>
    </row>
    <row r="205" s="2" customFormat="1" ht="16.5" customHeight="1">
      <c r="A205" s="35"/>
      <c r="B205" s="36"/>
      <c r="C205" s="223" t="s">
        <v>378</v>
      </c>
      <c r="D205" s="223" t="s">
        <v>128</v>
      </c>
      <c r="E205" s="224" t="s">
        <v>379</v>
      </c>
      <c r="F205" s="225" t="s">
        <v>380</v>
      </c>
      <c r="G205" s="226" t="s">
        <v>125</v>
      </c>
      <c r="H205" s="227">
        <v>8</v>
      </c>
      <c r="I205" s="228"/>
      <c r="J205" s="229">
        <f>ROUND(I205*H205,2)</f>
        <v>0</v>
      </c>
      <c r="K205" s="230"/>
      <c r="L205" s="231"/>
      <c r="M205" s="232" t="s">
        <v>1</v>
      </c>
      <c r="N205" s="233" t="s">
        <v>38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131</v>
      </c>
      <c r="AT205" s="221" t="s">
        <v>128</v>
      </c>
      <c r="AU205" s="221" t="s">
        <v>80</v>
      </c>
      <c r="AY205" s="14" t="s">
        <v>119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78</v>
      </c>
      <c r="BK205" s="222">
        <f>ROUND(I205*H205,2)</f>
        <v>0</v>
      </c>
      <c r="BL205" s="14" t="s">
        <v>126</v>
      </c>
      <c r="BM205" s="221" t="s">
        <v>381</v>
      </c>
    </row>
    <row r="206" s="2" customFormat="1" ht="16.5" customHeight="1">
      <c r="A206" s="35"/>
      <c r="B206" s="36"/>
      <c r="C206" s="223" t="s">
        <v>382</v>
      </c>
      <c r="D206" s="223" t="s">
        <v>128</v>
      </c>
      <c r="E206" s="224" t="s">
        <v>383</v>
      </c>
      <c r="F206" s="225" t="s">
        <v>226</v>
      </c>
      <c r="G206" s="226" t="s">
        <v>384</v>
      </c>
      <c r="H206" s="227">
        <v>1</v>
      </c>
      <c r="I206" s="228"/>
      <c r="J206" s="229">
        <f>ROUND(I206*H206,2)</f>
        <v>0</v>
      </c>
      <c r="K206" s="230"/>
      <c r="L206" s="231"/>
      <c r="M206" s="232" t="s">
        <v>1</v>
      </c>
      <c r="N206" s="233" t="s">
        <v>38</v>
      </c>
      <c r="O206" s="88"/>
      <c r="P206" s="219">
        <f>O206*H206</f>
        <v>0</v>
      </c>
      <c r="Q206" s="219">
        <v>0.00107</v>
      </c>
      <c r="R206" s="219">
        <f>Q206*H206</f>
        <v>0.00107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131</v>
      </c>
      <c r="AT206" s="221" t="s">
        <v>128</v>
      </c>
      <c r="AU206" s="221" t="s">
        <v>80</v>
      </c>
      <c r="AY206" s="14" t="s">
        <v>119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78</v>
      </c>
      <c r="BK206" s="222">
        <f>ROUND(I206*H206,2)</f>
        <v>0</v>
      </c>
      <c r="BL206" s="14" t="s">
        <v>126</v>
      </c>
      <c r="BM206" s="221" t="s">
        <v>385</v>
      </c>
    </row>
    <row r="207" s="2" customFormat="1">
      <c r="A207" s="35"/>
      <c r="B207" s="36"/>
      <c r="C207" s="37"/>
      <c r="D207" s="234" t="s">
        <v>210</v>
      </c>
      <c r="E207" s="37"/>
      <c r="F207" s="235" t="s">
        <v>386</v>
      </c>
      <c r="G207" s="37"/>
      <c r="H207" s="37"/>
      <c r="I207" s="236"/>
      <c r="J207" s="37"/>
      <c r="K207" s="37"/>
      <c r="L207" s="41"/>
      <c r="M207" s="237"/>
      <c r="N207" s="238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210</v>
      </c>
      <c r="AU207" s="14" t="s">
        <v>80</v>
      </c>
    </row>
    <row r="208" s="12" customFormat="1" ht="22.8" customHeight="1">
      <c r="A208" s="12"/>
      <c r="B208" s="193"/>
      <c r="C208" s="194"/>
      <c r="D208" s="195" t="s">
        <v>72</v>
      </c>
      <c r="E208" s="207" t="s">
        <v>387</v>
      </c>
      <c r="F208" s="207" t="s">
        <v>388</v>
      </c>
      <c r="G208" s="194"/>
      <c r="H208" s="194"/>
      <c r="I208" s="197"/>
      <c r="J208" s="208">
        <f>BK208</f>
        <v>0</v>
      </c>
      <c r="K208" s="194"/>
      <c r="L208" s="199"/>
      <c r="M208" s="200"/>
      <c r="N208" s="201"/>
      <c r="O208" s="201"/>
      <c r="P208" s="202">
        <f>SUM(P209:P214)</f>
        <v>0</v>
      </c>
      <c r="Q208" s="201"/>
      <c r="R208" s="202">
        <f>SUM(R209:R214)</f>
        <v>0</v>
      </c>
      <c r="S208" s="201"/>
      <c r="T208" s="203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4" t="s">
        <v>80</v>
      </c>
      <c r="AT208" s="205" t="s">
        <v>72</v>
      </c>
      <c r="AU208" s="205" t="s">
        <v>78</v>
      </c>
      <c r="AY208" s="204" t="s">
        <v>119</v>
      </c>
      <c r="BK208" s="206">
        <f>SUM(BK209:BK214)</f>
        <v>0</v>
      </c>
    </row>
    <row r="209" s="2" customFormat="1" ht="24.15" customHeight="1">
      <c r="A209" s="35"/>
      <c r="B209" s="36"/>
      <c r="C209" s="209" t="s">
        <v>389</v>
      </c>
      <c r="D209" s="209" t="s">
        <v>122</v>
      </c>
      <c r="E209" s="210" t="s">
        <v>390</v>
      </c>
      <c r="F209" s="211" t="s">
        <v>391</v>
      </c>
      <c r="G209" s="212" t="s">
        <v>125</v>
      </c>
      <c r="H209" s="213">
        <v>425</v>
      </c>
      <c r="I209" s="214"/>
      <c r="J209" s="215">
        <f>ROUND(I209*H209,2)</f>
        <v>0</v>
      </c>
      <c r="K209" s="216"/>
      <c r="L209" s="41"/>
      <c r="M209" s="217" t="s">
        <v>1</v>
      </c>
      <c r="N209" s="218" t="s">
        <v>38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126</v>
      </c>
      <c r="AT209" s="221" t="s">
        <v>122</v>
      </c>
      <c r="AU209" s="221" t="s">
        <v>80</v>
      </c>
      <c r="AY209" s="14" t="s">
        <v>119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78</v>
      </c>
      <c r="BK209" s="222">
        <f>ROUND(I209*H209,2)</f>
        <v>0</v>
      </c>
      <c r="BL209" s="14" t="s">
        <v>126</v>
      </c>
      <c r="BM209" s="221" t="s">
        <v>392</v>
      </c>
    </row>
    <row r="210" s="2" customFormat="1" ht="24.15" customHeight="1">
      <c r="A210" s="35"/>
      <c r="B210" s="36"/>
      <c r="C210" s="209" t="s">
        <v>393</v>
      </c>
      <c r="D210" s="209" t="s">
        <v>122</v>
      </c>
      <c r="E210" s="210" t="s">
        <v>394</v>
      </c>
      <c r="F210" s="211" t="s">
        <v>395</v>
      </c>
      <c r="G210" s="212" t="s">
        <v>125</v>
      </c>
      <c r="H210" s="213">
        <v>40</v>
      </c>
      <c r="I210" s="214"/>
      <c r="J210" s="215">
        <f>ROUND(I210*H210,2)</f>
        <v>0</v>
      </c>
      <c r="K210" s="216"/>
      <c r="L210" s="41"/>
      <c r="M210" s="217" t="s">
        <v>1</v>
      </c>
      <c r="N210" s="218" t="s">
        <v>38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126</v>
      </c>
      <c r="AT210" s="221" t="s">
        <v>122</v>
      </c>
      <c r="AU210" s="221" t="s">
        <v>80</v>
      </c>
      <c r="AY210" s="14" t="s">
        <v>119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78</v>
      </c>
      <c r="BK210" s="222">
        <f>ROUND(I210*H210,2)</f>
        <v>0</v>
      </c>
      <c r="BL210" s="14" t="s">
        <v>126</v>
      </c>
      <c r="BM210" s="221" t="s">
        <v>396</v>
      </c>
    </row>
    <row r="211" s="2" customFormat="1" ht="24.15" customHeight="1">
      <c r="A211" s="35"/>
      <c r="B211" s="36"/>
      <c r="C211" s="209" t="s">
        <v>397</v>
      </c>
      <c r="D211" s="209" t="s">
        <v>122</v>
      </c>
      <c r="E211" s="210" t="s">
        <v>398</v>
      </c>
      <c r="F211" s="211" t="s">
        <v>399</v>
      </c>
      <c r="G211" s="212" t="s">
        <v>125</v>
      </c>
      <c r="H211" s="213">
        <v>18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38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126</v>
      </c>
      <c r="AT211" s="221" t="s">
        <v>122</v>
      </c>
      <c r="AU211" s="221" t="s">
        <v>80</v>
      </c>
      <c r="AY211" s="14" t="s">
        <v>119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78</v>
      </c>
      <c r="BK211" s="222">
        <f>ROUND(I211*H211,2)</f>
        <v>0</v>
      </c>
      <c r="BL211" s="14" t="s">
        <v>126</v>
      </c>
      <c r="BM211" s="221" t="s">
        <v>400</v>
      </c>
    </row>
    <row r="212" s="2" customFormat="1" ht="24.15" customHeight="1">
      <c r="A212" s="35"/>
      <c r="B212" s="36"/>
      <c r="C212" s="209" t="s">
        <v>401</v>
      </c>
      <c r="D212" s="209" t="s">
        <v>122</v>
      </c>
      <c r="E212" s="210" t="s">
        <v>402</v>
      </c>
      <c r="F212" s="211" t="s">
        <v>403</v>
      </c>
      <c r="G212" s="212" t="s">
        <v>125</v>
      </c>
      <c r="H212" s="213">
        <v>20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38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126</v>
      </c>
      <c r="AT212" s="221" t="s">
        <v>122</v>
      </c>
      <c r="AU212" s="221" t="s">
        <v>80</v>
      </c>
      <c r="AY212" s="14" t="s">
        <v>119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78</v>
      </c>
      <c r="BK212" s="222">
        <f>ROUND(I212*H212,2)</f>
        <v>0</v>
      </c>
      <c r="BL212" s="14" t="s">
        <v>126</v>
      </c>
      <c r="BM212" s="221" t="s">
        <v>404</v>
      </c>
    </row>
    <row r="213" s="2" customFormat="1" ht="24.15" customHeight="1">
      <c r="A213" s="35"/>
      <c r="B213" s="36"/>
      <c r="C213" s="209" t="s">
        <v>405</v>
      </c>
      <c r="D213" s="209" t="s">
        <v>122</v>
      </c>
      <c r="E213" s="210" t="s">
        <v>406</v>
      </c>
      <c r="F213" s="211" t="s">
        <v>407</v>
      </c>
      <c r="G213" s="212" t="s">
        <v>125</v>
      </c>
      <c r="H213" s="213">
        <v>70</v>
      </c>
      <c r="I213" s="214"/>
      <c r="J213" s="215">
        <f>ROUND(I213*H213,2)</f>
        <v>0</v>
      </c>
      <c r="K213" s="216"/>
      <c r="L213" s="41"/>
      <c r="M213" s="217" t="s">
        <v>1</v>
      </c>
      <c r="N213" s="218" t="s">
        <v>38</v>
      </c>
      <c r="O213" s="88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126</v>
      </c>
      <c r="AT213" s="221" t="s">
        <v>122</v>
      </c>
      <c r="AU213" s="221" t="s">
        <v>80</v>
      </c>
      <c r="AY213" s="14" t="s">
        <v>119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78</v>
      </c>
      <c r="BK213" s="222">
        <f>ROUND(I213*H213,2)</f>
        <v>0</v>
      </c>
      <c r="BL213" s="14" t="s">
        <v>126</v>
      </c>
      <c r="BM213" s="221" t="s">
        <v>408</v>
      </c>
    </row>
    <row r="214" s="2" customFormat="1" ht="24.15" customHeight="1">
      <c r="A214" s="35"/>
      <c r="B214" s="36"/>
      <c r="C214" s="209" t="s">
        <v>409</v>
      </c>
      <c r="D214" s="209" t="s">
        <v>122</v>
      </c>
      <c r="E214" s="210" t="s">
        <v>410</v>
      </c>
      <c r="F214" s="211" t="s">
        <v>411</v>
      </c>
      <c r="G214" s="212" t="s">
        <v>125</v>
      </c>
      <c r="H214" s="213">
        <v>4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38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126</v>
      </c>
      <c r="AT214" s="221" t="s">
        <v>122</v>
      </c>
      <c r="AU214" s="221" t="s">
        <v>80</v>
      </c>
      <c r="AY214" s="14" t="s">
        <v>119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78</v>
      </c>
      <c r="BK214" s="222">
        <f>ROUND(I214*H214,2)</f>
        <v>0</v>
      </c>
      <c r="BL214" s="14" t="s">
        <v>126</v>
      </c>
      <c r="BM214" s="221" t="s">
        <v>412</v>
      </c>
    </row>
    <row r="215" s="12" customFormat="1" ht="22.8" customHeight="1">
      <c r="A215" s="12"/>
      <c r="B215" s="193"/>
      <c r="C215" s="194"/>
      <c r="D215" s="195" t="s">
        <v>72</v>
      </c>
      <c r="E215" s="207" t="s">
        <v>413</v>
      </c>
      <c r="F215" s="207" t="s">
        <v>414</v>
      </c>
      <c r="G215" s="194"/>
      <c r="H215" s="194"/>
      <c r="I215" s="197"/>
      <c r="J215" s="208">
        <f>BK215</f>
        <v>0</v>
      </c>
      <c r="K215" s="194"/>
      <c r="L215" s="199"/>
      <c r="M215" s="200"/>
      <c r="N215" s="201"/>
      <c r="O215" s="201"/>
      <c r="P215" s="202">
        <f>SUM(P216:P239)</f>
        <v>0</v>
      </c>
      <c r="Q215" s="201"/>
      <c r="R215" s="202">
        <f>SUM(R216:R239)</f>
        <v>0.013670000000000002</v>
      </c>
      <c r="S215" s="201"/>
      <c r="T215" s="203">
        <f>SUM(T216:T239)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4" t="s">
        <v>80</v>
      </c>
      <c r="AT215" s="205" t="s">
        <v>72</v>
      </c>
      <c r="AU215" s="205" t="s">
        <v>78</v>
      </c>
      <c r="AY215" s="204" t="s">
        <v>119</v>
      </c>
      <c r="BK215" s="206">
        <f>SUM(BK216:BK239)</f>
        <v>0</v>
      </c>
    </row>
    <row r="216" s="2" customFormat="1" ht="24.15" customHeight="1">
      <c r="A216" s="35"/>
      <c r="B216" s="36"/>
      <c r="C216" s="209" t="s">
        <v>415</v>
      </c>
      <c r="D216" s="209" t="s">
        <v>122</v>
      </c>
      <c r="E216" s="210" t="s">
        <v>416</v>
      </c>
      <c r="F216" s="211" t="s">
        <v>417</v>
      </c>
      <c r="G216" s="212" t="s">
        <v>125</v>
      </c>
      <c r="H216" s="213">
        <v>10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38</v>
      </c>
      <c r="O216" s="88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126</v>
      </c>
      <c r="AT216" s="221" t="s">
        <v>122</v>
      </c>
      <c r="AU216" s="221" t="s">
        <v>80</v>
      </c>
      <c r="AY216" s="14" t="s">
        <v>119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78</v>
      </c>
      <c r="BK216" s="222">
        <f>ROUND(I216*H216,2)</f>
        <v>0</v>
      </c>
      <c r="BL216" s="14" t="s">
        <v>126</v>
      </c>
      <c r="BM216" s="221" t="s">
        <v>418</v>
      </c>
    </row>
    <row r="217" s="2" customFormat="1" ht="24.15" customHeight="1">
      <c r="A217" s="35"/>
      <c r="B217" s="36"/>
      <c r="C217" s="223" t="s">
        <v>419</v>
      </c>
      <c r="D217" s="223" t="s">
        <v>128</v>
      </c>
      <c r="E217" s="224" t="s">
        <v>420</v>
      </c>
      <c r="F217" s="225" t="s">
        <v>421</v>
      </c>
      <c r="G217" s="226" t="s">
        <v>125</v>
      </c>
      <c r="H217" s="227">
        <v>10</v>
      </c>
      <c r="I217" s="228"/>
      <c r="J217" s="229">
        <f>ROUND(I217*H217,2)</f>
        <v>0</v>
      </c>
      <c r="K217" s="230"/>
      <c r="L217" s="231"/>
      <c r="M217" s="232" t="s">
        <v>1</v>
      </c>
      <c r="N217" s="233" t="s">
        <v>38</v>
      </c>
      <c r="O217" s="88"/>
      <c r="P217" s="219">
        <f>O217*H217</f>
        <v>0</v>
      </c>
      <c r="Q217" s="219">
        <v>2.0000000000000002E-05</v>
      </c>
      <c r="R217" s="219">
        <f>Q217*H217</f>
        <v>0.00020000000000000001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131</v>
      </c>
      <c r="AT217" s="221" t="s">
        <v>128</v>
      </c>
      <c r="AU217" s="221" t="s">
        <v>80</v>
      </c>
      <c r="AY217" s="14" t="s">
        <v>119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78</v>
      </c>
      <c r="BK217" s="222">
        <f>ROUND(I217*H217,2)</f>
        <v>0</v>
      </c>
      <c r="BL217" s="14" t="s">
        <v>126</v>
      </c>
      <c r="BM217" s="221" t="s">
        <v>422</v>
      </c>
    </row>
    <row r="218" s="2" customFormat="1" ht="33" customHeight="1">
      <c r="A218" s="35"/>
      <c r="B218" s="36"/>
      <c r="C218" s="209" t="s">
        <v>423</v>
      </c>
      <c r="D218" s="209" t="s">
        <v>122</v>
      </c>
      <c r="E218" s="210" t="s">
        <v>424</v>
      </c>
      <c r="F218" s="211" t="s">
        <v>425</v>
      </c>
      <c r="G218" s="212" t="s">
        <v>125</v>
      </c>
      <c r="H218" s="213">
        <v>15</v>
      </c>
      <c r="I218" s="214"/>
      <c r="J218" s="215">
        <f>ROUND(I218*H218,2)</f>
        <v>0</v>
      </c>
      <c r="K218" s="216"/>
      <c r="L218" s="41"/>
      <c r="M218" s="217" t="s">
        <v>1</v>
      </c>
      <c r="N218" s="218" t="s">
        <v>38</v>
      </c>
      <c r="O218" s="88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126</v>
      </c>
      <c r="AT218" s="221" t="s">
        <v>122</v>
      </c>
      <c r="AU218" s="221" t="s">
        <v>80</v>
      </c>
      <c r="AY218" s="14" t="s">
        <v>119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78</v>
      </c>
      <c r="BK218" s="222">
        <f>ROUND(I218*H218,2)</f>
        <v>0</v>
      </c>
      <c r="BL218" s="14" t="s">
        <v>126</v>
      </c>
      <c r="BM218" s="221" t="s">
        <v>426</v>
      </c>
    </row>
    <row r="219" s="2" customFormat="1" ht="24.15" customHeight="1">
      <c r="A219" s="35"/>
      <c r="B219" s="36"/>
      <c r="C219" s="223" t="s">
        <v>427</v>
      </c>
      <c r="D219" s="223" t="s">
        <v>128</v>
      </c>
      <c r="E219" s="224" t="s">
        <v>428</v>
      </c>
      <c r="F219" s="225" t="s">
        <v>429</v>
      </c>
      <c r="G219" s="226" t="s">
        <v>125</v>
      </c>
      <c r="H219" s="227">
        <v>15</v>
      </c>
      <c r="I219" s="228"/>
      <c r="J219" s="229">
        <f>ROUND(I219*H219,2)</f>
        <v>0</v>
      </c>
      <c r="K219" s="230"/>
      <c r="L219" s="231"/>
      <c r="M219" s="232" t="s">
        <v>1</v>
      </c>
      <c r="N219" s="233" t="s">
        <v>38</v>
      </c>
      <c r="O219" s="88"/>
      <c r="P219" s="219">
        <f>O219*H219</f>
        <v>0</v>
      </c>
      <c r="Q219" s="219">
        <v>6.9999999999999994E-05</v>
      </c>
      <c r="R219" s="219">
        <f>Q219*H219</f>
        <v>0.0010499999999999999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131</v>
      </c>
      <c r="AT219" s="221" t="s">
        <v>128</v>
      </c>
      <c r="AU219" s="221" t="s">
        <v>80</v>
      </c>
      <c r="AY219" s="14" t="s">
        <v>119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78</v>
      </c>
      <c r="BK219" s="222">
        <f>ROUND(I219*H219,2)</f>
        <v>0</v>
      </c>
      <c r="BL219" s="14" t="s">
        <v>126</v>
      </c>
      <c r="BM219" s="221" t="s">
        <v>430</v>
      </c>
    </row>
    <row r="220" s="2" customFormat="1" ht="24.15" customHeight="1">
      <c r="A220" s="35"/>
      <c r="B220" s="36"/>
      <c r="C220" s="209" t="s">
        <v>431</v>
      </c>
      <c r="D220" s="209" t="s">
        <v>122</v>
      </c>
      <c r="E220" s="210" t="s">
        <v>432</v>
      </c>
      <c r="F220" s="211" t="s">
        <v>433</v>
      </c>
      <c r="G220" s="212" t="s">
        <v>125</v>
      </c>
      <c r="H220" s="213">
        <v>5</v>
      </c>
      <c r="I220" s="214"/>
      <c r="J220" s="215">
        <f>ROUND(I220*H220,2)</f>
        <v>0</v>
      </c>
      <c r="K220" s="216"/>
      <c r="L220" s="41"/>
      <c r="M220" s="217" t="s">
        <v>1</v>
      </c>
      <c r="N220" s="218" t="s">
        <v>38</v>
      </c>
      <c r="O220" s="88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126</v>
      </c>
      <c r="AT220" s="221" t="s">
        <v>122</v>
      </c>
      <c r="AU220" s="221" t="s">
        <v>80</v>
      </c>
      <c r="AY220" s="14" t="s">
        <v>119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78</v>
      </c>
      <c r="BK220" s="222">
        <f>ROUND(I220*H220,2)</f>
        <v>0</v>
      </c>
      <c r="BL220" s="14" t="s">
        <v>126</v>
      </c>
      <c r="BM220" s="221" t="s">
        <v>434</v>
      </c>
    </row>
    <row r="221" s="2" customFormat="1" ht="24.15" customHeight="1">
      <c r="A221" s="35"/>
      <c r="B221" s="36"/>
      <c r="C221" s="223" t="s">
        <v>435</v>
      </c>
      <c r="D221" s="223" t="s">
        <v>128</v>
      </c>
      <c r="E221" s="224" t="s">
        <v>436</v>
      </c>
      <c r="F221" s="225" t="s">
        <v>437</v>
      </c>
      <c r="G221" s="226" t="s">
        <v>125</v>
      </c>
      <c r="H221" s="227">
        <v>5</v>
      </c>
      <c r="I221" s="228"/>
      <c r="J221" s="229">
        <f>ROUND(I221*H221,2)</f>
        <v>0</v>
      </c>
      <c r="K221" s="230"/>
      <c r="L221" s="231"/>
      <c r="M221" s="232" t="s">
        <v>1</v>
      </c>
      <c r="N221" s="233" t="s">
        <v>38</v>
      </c>
      <c r="O221" s="88"/>
      <c r="P221" s="219">
        <f>O221*H221</f>
        <v>0</v>
      </c>
      <c r="Q221" s="219">
        <v>6.0000000000000002E-05</v>
      </c>
      <c r="R221" s="219">
        <f>Q221*H221</f>
        <v>0.00030000000000000003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131</v>
      </c>
      <c r="AT221" s="221" t="s">
        <v>128</v>
      </c>
      <c r="AU221" s="221" t="s">
        <v>80</v>
      </c>
      <c r="AY221" s="14" t="s">
        <v>119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78</v>
      </c>
      <c r="BK221" s="222">
        <f>ROUND(I221*H221,2)</f>
        <v>0</v>
      </c>
      <c r="BL221" s="14" t="s">
        <v>126</v>
      </c>
      <c r="BM221" s="221" t="s">
        <v>438</v>
      </c>
    </row>
    <row r="222" s="2" customFormat="1" ht="24.15" customHeight="1">
      <c r="A222" s="35"/>
      <c r="B222" s="36"/>
      <c r="C222" s="209" t="s">
        <v>439</v>
      </c>
      <c r="D222" s="209" t="s">
        <v>122</v>
      </c>
      <c r="E222" s="210" t="s">
        <v>440</v>
      </c>
      <c r="F222" s="211" t="s">
        <v>441</v>
      </c>
      <c r="G222" s="212" t="s">
        <v>125</v>
      </c>
      <c r="H222" s="213">
        <v>4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38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126</v>
      </c>
      <c r="AT222" s="221" t="s">
        <v>122</v>
      </c>
      <c r="AU222" s="221" t="s">
        <v>80</v>
      </c>
      <c r="AY222" s="14" t="s">
        <v>119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78</v>
      </c>
      <c r="BK222" s="222">
        <f>ROUND(I222*H222,2)</f>
        <v>0</v>
      </c>
      <c r="BL222" s="14" t="s">
        <v>126</v>
      </c>
      <c r="BM222" s="221" t="s">
        <v>442</v>
      </c>
    </row>
    <row r="223" s="2" customFormat="1" ht="24.15" customHeight="1">
      <c r="A223" s="35"/>
      <c r="B223" s="36"/>
      <c r="C223" s="223" t="s">
        <v>443</v>
      </c>
      <c r="D223" s="223" t="s">
        <v>128</v>
      </c>
      <c r="E223" s="224" t="s">
        <v>444</v>
      </c>
      <c r="F223" s="225" t="s">
        <v>445</v>
      </c>
      <c r="G223" s="226" t="s">
        <v>125</v>
      </c>
      <c r="H223" s="227">
        <v>4</v>
      </c>
      <c r="I223" s="228"/>
      <c r="J223" s="229">
        <f>ROUND(I223*H223,2)</f>
        <v>0</v>
      </c>
      <c r="K223" s="230"/>
      <c r="L223" s="231"/>
      <c r="M223" s="232" t="s">
        <v>1</v>
      </c>
      <c r="N223" s="233" t="s">
        <v>38</v>
      </c>
      <c r="O223" s="88"/>
      <c r="P223" s="219">
        <f>O223*H223</f>
        <v>0</v>
      </c>
      <c r="Q223" s="219">
        <v>6.0000000000000002E-05</v>
      </c>
      <c r="R223" s="219">
        <f>Q223*H223</f>
        <v>0.00024000000000000001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131</v>
      </c>
      <c r="AT223" s="221" t="s">
        <v>128</v>
      </c>
      <c r="AU223" s="221" t="s">
        <v>80</v>
      </c>
      <c r="AY223" s="14" t="s">
        <v>119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78</v>
      </c>
      <c r="BK223" s="222">
        <f>ROUND(I223*H223,2)</f>
        <v>0</v>
      </c>
      <c r="BL223" s="14" t="s">
        <v>126</v>
      </c>
      <c r="BM223" s="221" t="s">
        <v>446</v>
      </c>
    </row>
    <row r="224" s="2" customFormat="1" ht="24.15" customHeight="1">
      <c r="A224" s="35"/>
      <c r="B224" s="36"/>
      <c r="C224" s="209" t="s">
        <v>447</v>
      </c>
      <c r="D224" s="209" t="s">
        <v>122</v>
      </c>
      <c r="E224" s="210" t="s">
        <v>448</v>
      </c>
      <c r="F224" s="211" t="s">
        <v>449</v>
      </c>
      <c r="G224" s="212" t="s">
        <v>125</v>
      </c>
      <c r="H224" s="213">
        <v>4</v>
      </c>
      <c r="I224" s="214"/>
      <c r="J224" s="215">
        <f>ROUND(I224*H224,2)</f>
        <v>0</v>
      </c>
      <c r="K224" s="216"/>
      <c r="L224" s="41"/>
      <c r="M224" s="217" t="s">
        <v>1</v>
      </c>
      <c r="N224" s="218" t="s">
        <v>38</v>
      </c>
      <c r="O224" s="88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126</v>
      </c>
      <c r="AT224" s="221" t="s">
        <v>122</v>
      </c>
      <c r="AU224" s="221" t="s">
        <v>80</v>
      </c>
      <c r="AY224" s="14" t="s">
        <v>119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78</v>
      </c>
      <c r="BK224" s="222">
        <f>ROUND(I224*H224,2)</f>
        <v>0</v>
      </c>
      <c r="BL224" s="14" t="s">
        <v>126</v>
      </c>
      <c r="BM224" s="221" t="s">
        <v>450</v>
      </c>
    </row>
    <row r="225" s="2" customFormat="1" ht="24.15" customHeight="1">
      <c r="A225" s="35"/>
      <c r="B225" s="36"/>
      <c r="C225" s="223" t="s">
        <v>451</v>
      </c>
      <c r="D225" s="223" t="s">
        <v>128</v>
      </c>
      <c r="E225" s="224" t="s">
        <v>452</v>
      </c>
      <c r="F225" s="225" t="s">
        <v>453</v>
      </c>
      <c r="G225" s="226" t="s">
        <v>125</v>
      </c>
      <c r="H225" s="227">
        <v>4</v>
      </c>
      <c r="I225" s="228"/>
      <c r="J225" s="229">
        <f>ROUND(I225*H225,2)</f>
        <v>0</v>
      </c>
      <c r="K225" s="230"/>
      <c r="L225" s="231"/>
      <c r="M225" s="232" t="s">
        <v>1</v>
      </c>
      <c r="N225" s="233" t="s">
        <v>38</v>
      </c>
      <c r="O225" s="88"/>
      <c r="P225" s="219">
        <f>O225*H225</f>
        <v>0</v>
      </c>
      <c r="Q225" s="219">
        <v>5.0000000000000002E-05</v>
      </c>
      <c r="R225" s="219">
        <f>Q225*H225</f>
        <v>0.00020000000000000001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131</v>
      </c>
      <c r="AT225" s="221" t="s">
        <v>128</v>
      </c>
      <c r="AU225" s="221" t="s">
        <v>80</v>
      </c>
      <c r="AY225" s="14" t="s">
        <v>119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78</v>
      </c>
      <c r="BK225" s="222">
        <f>ROUND(I225*H225,2)</f>
        <v>0</v>
      </c>
      <c r="BL225" s="14" t="s">
        <v>126</v>
      </c>
      <c r="BM225" s="221" t="s">
        <v>454</v>
      </c>
    </row>
    <row r="226" s="2" customFormat="1" ht="24.15" customHeight="1">
      <c r="A226" s="35"/>
      <c r="B226" s="36"/>
      <c r="C226" s="209" t="s">
        <v>455</v>
      </c>
      <c r="D226" s="209" t="s">
        <v>122</v>
      </c>
      <c r="E226" s="210" t="s">
        <v>456</v>
      </c>
      <c r="F226" s="211" t="s">
        <v>457</v>
      </c>
      <c r="G226" s="212" t="s">
        <v>125</v>
      </c>
      <c r="H226" s="213">
        <v>2</v>
      </c>
      <c r="I226" s="214"/>
      <c r="J226" s="215">
        <f>ROUND(I226*H226,2)</f>
        <v>0</v>
      </c>
      <c r="K226" s="216"/>
      <c r="L226" s="41"/>
      <c r="M226" s="217" t="s">
        <v>1</v>
      </c>
      <c r="N226" s="218" t="s">
        <v>38</v>
      </c>
      <c r="O226" s="88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126</v>
      </c>
      <c r="AT226" s="221" t="s">
        <v>122</v>
      </c>
      <c r="AU226" s="221" t="s">
        <v>80</v>
      </c>
      <c r="AY226" s="14" t="s">
        <v>119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78</v>
      </c>
      <c r="BK226" s="222">
        <f>ROUND(I226*H226,2)</f>
        <v>0</v>
      </c>
      <c r="BL226" s="14" t="s">
        <v>126</v>
      </c>
      <c r="BM226" s="221" t="s">
        <v>458</v>
      </c>
    </row>
    <row r="227" s="2" customFormat="1" ht="24.15" customHeight="1">
      <c r="A227" s="35"/>
      <c r="B227" s="36"/>
      <c r="C227" s="223" t="s">
        <v>459</v>
      </c>
      <c r="D227" s="223" t="s">
        <v>128</v>
      </c>
      <c r="E227" s="224" t="s">
        <v>460</v>
      </c>
      <c r="F227" s="225" t="s">
        <v>461</v>
      </c>
      <c r="G227" s="226" t="s">
        <v>125</v>
      </c>
      <c r="H227" s="227">
        <v>2</v>
      </c>
      <c r="I227" s="228"/>
      <c r="J227" s="229">
        <f>ROUND(I227*H227,2)</f>
        <v>0</v>
      </c>
      <c r="K227" s="230"/>
      <c r="L227" s="231"/>
      <c r="M227" s="232" t="s">
        <v>1</v>
      </c>
      <c r="N227" s="233" t="s">
        <v>38</v>
      </c>
      <c r="O227" s="88"/>
      <c r="P227" s="219">
        <f>O227*H227</f>
        <v>0</v>
      </c>
      <c r="Q227" s="219">
        <v>5.0000000000000002E-05</v>
      </c>
      <c r="R227" s="219">
        <f>Q227*H227</f>
        <v>0.00010000000000000001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131</v>
      </c>
      <c r="AT227" s="221" t="s">
        <v>128</v>
      </c>
      <c r="AU227" s="221" t="s">
        <v>80</v>
      </c>
      <c r="AY227" s="14" t="s">
        <v>119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78</v>
      </c>
      <c r="BK227" s="222">
        <f>ROUND(I227*H227,2)</f>
        <v>0</v>
      </c>
      <c r="BL227" s="14" t="s">
        <v>126</v>
      </c>
      <c r="BM227" s="221" t="s">
        <v>462</v>
      </c>
    </row>
    <row r="228" s="2" customFormat="1" ht="24.15" customHeight="1">
      <c r="A228" s="35"/>
      <c r="B228" s="36"/>
      <c r="C228" s="209" t="s">
        <v>463</v>
      </c>
      <c r="D228" s="209" t="s">
        <v>122</v>
      </c>
      <c r="E228" s="210" t="s">
        <v>464</v>
      </c>
      <c r="F228" s="211" t="s">
        <v>465</v>
      </c>
      <c r="G228" s="212" t="s">
        <v>125</v>
      </c>
      <c r="H228" s="213">
        <v>1</v>
      </c>
      <c r="I228" s="214"/>
      <c r="J228" s="215">
        <f>ROUND(I228*H228,2)</f>
        <v>0</v>
      </c>
      <c r="K228" s="216"/>
      <c r="L228" s="41"/>
      <c r="M228" s="217" t="s">
        <v>1</v>
      </c>
      <c r="N228" s="218" t="s">
        <v>38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126</v>
      </c>
      <c r="AT228" s="221" t="s">
        <v>122</v>
      </c>
      <c r="AU228" s="221" t="s">
        <v>80</v>
      </c>
      <c r="AY228" s="14" t="s">
        <v>119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78</v>
      </c>
      <c r="BK228" s="222">
        <f>ROUND(I228*H228,2)</f>
        <v>0</v>
      </c>
      <c r="BL228" s="14" t="s">
        <v>126</v>
      </c>
      <c r="BM228" s="221" t="s">
        <v>466</v>
      </c>
    </row>
    <row r="229" s="2" customFormat="1" ht="24.15" customHeight="1">
      <c r="A229" s="35"/>
      <c r="B229" s="36"/>
      <c r="C229" s="223" t="s">
        <v>467</v>
      </c>
      <c r="D229" s="223" t="s">
        <v>128</v>
      </c>
      <c r="E229" s="224" t="s">
        <v>468</v>
      </c>
      <c r="F229" s="225" t="s">
        <v>469</v>
      </c>
      <c r="G229" s="226" t="s">
        <v>125</v>
      </c>
      <c r="H229" s="227">
        <v>1</v>
      </c>
      <c r="I229" s="228"/>
      <c r="J229" s="229">
        <f>ROUND(I229*H229,2)</f>
        <v>0</v>
      </c>
      <c r="K229" s="230"/>
      <c r="L229" s="231"/>
      <c r="M229" s="232" t="s">
        <v>1</v>
      </c>
      <c r="N229" s="233" t="s">
        <v>38</v>
      </c>
      <c r="O229" s="88"/>
      <c r="P229" s="219">
        <f>O229*H229</f>
        <v>0</v>
      </c>
      <c r="Q229" s="219">
        <v>6.0000000000000002E-05</v>
      </c>
      <c r="R229" s="219">
        <f>Q229*H229</f>
        <v>6.0000000000000002E-05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131</v>
      </c>
      <c r="AT229" s="221" t="s">
        <v>128</v>
      </c>
      <c r="AU229" s="221" t="s">
        <v>80</v>
      </c>
      <c r="AY229" s="14" t="s">
        <v>119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78</v>
      </c>
      <c r="BK229" s="222">
        <f>ROUND(I229*H229,2)</f>
        <v>0</v>
      </c>
      <c r="BL229" s="14" t="s">
        <v>126</v>
      </c>
      <c r="BM229" s="221" t="s">
        <v>470</v>
      </c>
    </row>
    <row r="230" s="2" customFormat="1" ht="24.15" customHeight="1">
      <c r="A230" s="35"/>
      <c r="B230" s="36"/>
      <c r="C230" s="209" t="s">
        <v>471</v>
      </c>
      <c r="D230" s="209" t="s">
        <v>122</v>
      </c>
      <c r="E230" s="210" t="s">
        <v>472</v>
      </c>
      <c r="F230" s="211" t="s">
        <v>473</v>
      </c>
      <c r="G230" s="212" t="s">
        <v>125</v>
      </c>
      <c r="H230" s="213">
        <v>29</v>
      </c>
      <c r="I230" s="214"/>
      <c r="J230" s="215">
        <f>ROUND(I230*H230,2)</f>
        <v>0</v>
      </c>
      <c r="K230" s="216"/>
      <c r="L230" s="41"/>
      <c r="M230" s="217" t="s">
        <v>1</v>
      </c>
      <c r="N230" s="218" t="s">
        <v>38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126</v>
      </c>
      <c r="AT230" s="221" t="s">
        <v>122</v>
      </c>
      <c r="AU230" s="221" t="s">
        <v>80</v>
      </c>
      <c r="AY230" s="14" t="s">
        <v>119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78</v>
      </c>
      <c r="BK230" s="222">
        <f>ROUND(I230*H230,2)</f>
        <v>0</v>
      </c>
      <c r="BL230" s="14" t="s">
        <v>126</v>
      </c>
      <c r="BM230" s="221" t="s">
        <v>474</v>
      </c>
    </row>
    <row r="231" s="2" customFormat="1" ht="24.15" customHeight="1">
      <c r="A231" s="35"/>
      <c r="B231" s="36"/>
      <c r="C231" s="223" t="s">
        <v>475</v>
      </c>
      <c r="D231" s="223" t="s">
        <v>128</v>
      </c>
      <c r="E231" s="224" t="s">
        <v>476</v>
      </c>
      <c r="F231" s="225" t="s">
        <v>477</v>
      </c>
      <c r="G231" s="226" t="s">
        <v>125</v>
      </c>
      <c r="H231" s="227">
        <v>15</v>
      </c>
      <c r="I231" s="228"/>
      <c r="J231" s="229">
        <f>ROUND(I231*H231,2)</f>
        <v>0</v>
      </c>
      <c r="K231" s="230"/>
      <c r="L231" s="231"/>
      <c r="M231" s="232" t="s">
        <v>1</v>
      </c>
      <c r="N231" s="233" t="s">
        <v>38</v>
      </c>
      <c r="O231" s="88"/>
      <c r="P231" s="219">
        <f>O231*H231</f>
        <v>0</v>
      </c>
      <c r="Q231" s="219">
        <v>6.0000000000000002E-05</v>
      </c>
      <c r="R231" s="219">
        <f>Q231*H231</f>
        <v>0.00089999999999999998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131</v>
      </c>
      <c r="AT231" s="221" t="s">
        <v>128</v>
      </c>
      <c r="AU231" s="221" t="s">
        <v>80</v>
      </c>
      <c r="AY231" s="14" t="s">
        <v>119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78</v>
      </c>
      <c r="BK231" s="222">
        <f>ROUND(I231*H231,2)</f>
        <v>0</v>
      </c>
      <c r="BL231" s="14" t="s">
        <v>126</v>
      </c>
      <c r="BM231" s="221" t="s">
        <v>478</v>
      </c>
    </row>
    <row r="232" s="2" customFormat="1" ht="24.15" customHeight="1">
      <c r="A232" s="35"/>
      <c r="B232" s="36"/>
      <c r="C232" s="223" t="s">
        <v>479</v>
      </c>
      <c r="D232" s="223" t="s">
        <v>128</v>
      </c>
      <c r="E232" s="224" t="s">
        <v>480</v>
      </c>
      <c r="F232" s="225" t="s">
        <v>481</v>
      </c>
      <c r="G232" s="226" t="s">
        <v>125</v>
      </c>
      <c r="H232" s="227">
        <v>14</v>
      </c>
      <c r="I232" s="228"/>
      <c r="J232" s="229">
        <f>ROUND(I232*H232,2)</f>
        <v>0</v>
      </c>
      <c r="K232" s="230"/>
      <c r="L232" s="231"/>
      <c r="M232" s="232" t="s">
        <v>1</v>
      </c>
      <c r="N232" s="233" t="s">
        <v>38</v>
      </c>
      <c r="O232" s="88"/>
      <c r="P232" s="219">
        <f>O232*H232</f>
        <v>0</v>
      </c>
      <c r="Q232" s="219">
        <v>6.0000000000000002E-05</v>
      </c>
      <c r="R232" s="219">
        <f>Q232*H232</f>
        <v>0.00084000000000000003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131</v>
      </c>
      <c r="AT232" s="221" t="s">
        <v>128</v>
      </c>
      <c r="AU232" s="221" t="s">
        <v>80</v>
      </c>
      <c r="AY232" s="14" t="s">
        <v>119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78</v>
      </c>
      <c r="BK232" s="222">
        <f>ROUND(I232*H232,2)</f>
        <v>0</v>
      </c>
      <c r="BL232" s="14" t="s">
        <v>126</v>
      </c>
      <c r="BM232" s="221" t="s">
        <v>482</v>
      </c>
    </row>
    <row r="233" s="2" customFormat="1" ht="37.8" customHeight="1">
      <c r="A233" s="35"/>
      <c r="B233" s="36"/>
      <c r="C233" s="209" t="s">
        <v>483</v>
      </c>
      <c r="D233" s="209" t="s">
        <v>122</v>
      </c>
      <c r="E233" s="210" t="s">
        <v>484</v>
      </c>
      <c r="F233" s="211" t="s">
        <v>485</v>
      </c>
      <c r="G233" s="212" t="s">
        <v>125</v>
      </c>
      <c r="H233" s="213">
        <v>38</v>
      </c>
      <c r="I233" s="214"/>
      <c r="J233" s="215">
        <f>ROUND(I233*H233,2)</f>
        <v>0</v>
      </c>
      <c r="K233" s="216"/>
      <c r="L233" s="41"/>
      <c r="M233" s="217" t="s">
        <v>1</v>
      </c>
      <c r="N233" s="218" t="s">
        <v>38</v>
      </c>
      <c r="O233" s="88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126</v>
      </c>
      <c r="AT233" s="221" t="s">
        <v>122</v>
      </c>
      <c r="AU233" s="221" t="s">
        <v>80</v>
      </c>
      <c r="AY233" s="14" t="s">
        <v>119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78</v>
      </c>
      <c r="BK233" s="222">
        <f>ROUND(I233*H233,2)</f>
        <v>0</v>
      </c>
      <c r="BL233" s="14" t="s">
        <v>126</v>
      </c>
      <c r="BM233" s="221" t="s">
        <v>486</v>
      </c>
    </row>
    <row r="234" s="2" customFormat="1" ht="16.5" customHeight="1">
      <c r="A234" s="35"/>
      <c r="B234" s="36"/>
      <c r="C234" s="223" t="s">
        <v>487</v>
      </c>
      <c r="D234" s="223" t="s">
        <v>128</v>
      </c>
      <c r="E234" s="224" t="s">
        <v>488</v>
      </c>
      <c r="F234" s="225" t="s">
        <v>489</v>
      </c>
      <c r="G234" s="226" t="s">
        <v>125</v>
      </c>
      <c r="H234" s="227">
        <v>38</v>
      </c>
      <c r="I234" s="228"/>
      <c r="J234" s="229">
        <f>ROUND(I234*H234,2)</f>
        <v>0</v>
      </c>
      <c r="K234" s="230"/>
      <c r="L234" s="231"/>
      <c r="M234" s="232" t="s">
        <v>1</v>
      </c>
      <c r="N234" s="233" t="s">
        <v>38</v>
      </c>
      <c r="O234" s="88"/>
      <c r="P234" s="219">
        <f>O234*H234</f>
        <v>0</v>
      </c>
      <c r="Q234" s="219">
        <v>6.0000000000000002E-05</v>
      </c>
      <c r="R234" s="219">
        <f>Q234*H234</f>
        <v>0.0022799999999999999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131</v>
      </c>
      <c r="AT234" s="221" t="s">
        <v>128</v>
      </c>
      <c r="AU234" s="221" t="s">
        <v>80</v>
      </c>
      <c r="AY234" s="14" t="s">
        <v>119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78</v>
      </c>
      <c r="BK234" s="222">
        <f>ROUND(I234*H234,2)</f>
        <v>0</v>
      </c>
      <c r="BL234" s="14" t="s">
        <v>126</v>
      </c>
      <c r="BM234" s="221" t="s">
        <v>490</v>
      </c>
    </row>
    <row r="235" s="2" customFormat="1" ht="24.15" customHeight="1">
      <c r="A235" s="35"/>
      <c r="B235" s="36"/>
      <c r="C235" s="209" t="s">
        <v>491</v>
      </c>
      <c r="D235" s="209" t="s">
        <v>122</v>
      </c>
      <c r="E235" s="210" t="s">
        <v>492</v>
      </c>
      <c r="F235" s="211" t="s">
        <v>493</v>
      </c>
      <c r="G235" s="212" t="s">
        <v>125</v>
      </c>
      <c r="H235" s="213">
        <v>6</v>
      </c>
      <c r="I235" s="214"/>
      <c r="J235" s="215">
        <f>ROUND(I235*H235,2)</f>
        <v>0</v>
      </c>
      <c r="K235" s="216"/>
      <c r="L235" s="41"/>
      <c r="M235" s="217" t="s">
        <v>1</v>
      </c>
      <c r="N235" s="218" t="s">
        <v>38</v>
      </c>
      <c r="O235" s="88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126</v>
      </c>
      <c r="AT235" s="221" t="s">
        <v>122</v>
      </c>
      <c r="AU235" s="221" t="s">
        <v>80</v>
      </c>
      <c r="AY235" s="14" t="s">
        <v>119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78</v>
      </c>
      <c r="BK235" s="222">
        <f>ROUND(I235*H235,2)</f>
        <v>0</v>
      </c>
      <c r="BL235" s="14" t="s">
        <v>126</v>
      </c>
      <c r="BM235" s="221" t="s">
        <v>494</v>
      </c>
    </row>
    <row r="236" s="2" customFormat="1" ht="16.5" customHeight="1">
      <c r="A236" s="35"/>
      <c r="B236" s="36"/>
      <c r="C236" s="223" t="s">
        <v>495</v>
      </c>
      <c r="D236" s="223" t="s">
        <v>128</v>
      </c>
      <c r="E236" s="224" t="s">
        <v>496</v>
      </c>
      <c r="F236" s="225" t="s">
        <v>497</v>
      </c>
      <c r="G236" s="226" t="s">
        <v>125</v>
      </c>
      <c r="H236" s="227">
        <v>6</v>
      </c>
      <c r="I236" s="228"/>
      <c r="J236" s="229">
        <f>ROUND(I236*H236,2)</f>
        <v>0</v>
      </c>
      <c r="K236" s="230"/>
      <c r="L236" s="231"/>
      <c r="M236" s="232" t="s">
        <v>1</v>
      </c>
      <c r="N236" s="233" t="s">
        <v>38</v>
      </c>
      <c r="O236" s="88"/>
      <c r="P236" s="219">
        <f>O236*H236</f>
        <v>0</v>
      </c>
      <c r="Q236" s="219">
        <v>0.00050000000000000001</v>
      </c>
      <c r="R236" s="219">
        <f>Q236*H236</f>
        <v>0.0030000000000000001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131</v>
      </c>
      <c r="AT236" s="221" t="s">
        <v>128</v>
      </c>
      <c r="AU236" s="221" t="s">
        <v>80</v>
      </c>
      <c r="AY236" s="14" t="s">
        <v>119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78</v>
      </c>
      <c r="BK236" s="222">
        <f>ROUND(I236*H236,2)</f>
        <v>0</v>
      </c>
      <c r="BL236" s="14" t="s">
        <v>126</v>
      </c>
      <c r="BM236" s="221" t="s">
        <v>498</v>
      </c>
    </row>
    <row r="237" s="2" customFormat="1" ht="24.15" customHeight="1">
      <c r="A237" s="35"/>
      <c r="B237" s="36"/>
      <c r="C237" s="209" t="s">
        <v>499</v>
      </c>
      <c r="D237" s="209" t="s">
        <v>122</v>
      </c>
      <c r="E237" s="210" t="s">
        <v>500</v>
      </c>
      <c r="F237" s="211" t="s">
        <v>501</v>
      </c>
      <c r="G237" s="212" t="s">
        <v>125</v>
      </c>
      <c r="H237" s="213">
        <v>9</v>
      </c>
      <c r="I237" s="214"/>
      <c r="J237" s="215">
        <f>ROUND(I237*H237,2)</f>
        <v>0</v>
      </c>
      <c r="K237" s="216"/>
      <c r="L237" s="41"/>
      <c r="M237" s="217" t="s">
        <v>1</v>
      </c>
      <c r="N237" s="218" t="s">
        <v>38</v>
      </c>
      <c r="O237" s="88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126</v>
      </c>
      <c r="AT237" s="221" t="s">
        <v>122</v>
      </c>
      <c r="AU237" s="221" t="s">
        <v>80</v>
      </c>
      <c r="AY237" s="14" t="s">
        <v>119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78</v>
      </c>
      <c r="BK237" s="222">
        <f>ROUND(I237*H237,2)</f>
        <v>0</v>
      </c>
      <c r="BL237" s="14" t="s">
        <v>126</v>
      </c>
      <c r="BM237" s="221" t="s">
        <v>502</v>
      </c>
    </row>
    <row r="238" s="2" customFormat="1" ht="16.5" customHeight="1">
      <c r="A238" s="35"/>
      <c r="B238" s="36"/>
      <c r="C238" s="223" t="s">
        <v>503</v>
      </c>
      <c r="D238" s="223" t="s">
        <v>128</v>
      </c>
      <c r="E238" s="224" t="s">
        <v>504</v>
      </c>
      <c r="F238" s="225" t="s">
        <v>505</v>
      </c>
      <c r="G238" s="226" t="s">
        <v>125</v>
      </c>
      <c r="H238" s="227">
        <v>2</v>
      </c>
      <c r="I238" s="228"/>
      <c r="J238" s="229">
        <f>ROUND(I238*H238,2)</f>
        <v>0</v>
      </c>
      <c r="K238" s="230"/>
      <c r="L238" s="231"/>
      <c r="M238" s="232" t="s">
        <v>1</v>
      </c>
      <c r="N238" s="233" t="s">
        <v>38</v>
      </c>
      <c r="O238" s="88"/>
      <c r="P238" s="219">
        <f>O238*H238</f>
        <v>0</v>
      </c>
      <c r="Q238" s="219">
        <v>0.00050000000000000001</v>
      </c>
      <c r="R238" s="219">
        <f>Q238*H238</f>
        <v>0.001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131</v>
      </c>
      <c r="AT238" s="221" t="s">
        <v>128</v>
      </c>
      <c r="AU238" s="221" t="s">
        <v>80</v>
      </c>
      <c r="AY238" s="14" t="s">
        <v>119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78</v>
      </c>
      <c r="BK238" s="222">
        <f>ROUND(I238*H238,2)</f>
        <v>0</v>
      </c>
      <c r="BL238" s="14" t="s">
        <v>126</v>
      </c>
      <c r="BM238" s="221" t="s">
        <v>506</v>
      </c>
    </row>
    <row r="239" s="2" customFormat="1" ht="16.5" customHeight="1">
      <c r="A239" s="35"/>
      <c r="B239" s="36"/>
      <c r="C239" s="223" t="s">
        <v>507</v>
      </c>
      <c r="D239" s="223" t="s">
        <v>128</v>
      </c>
      <c r="E239" s="224" t="s">
        <v>508</v>
      </c>
      <c r="F239" s="225" t="s">
        <v>509</v>
      </c>
      <c r="G239" s="226" t="s">
        <v>125</v>
      </c>
      <c r="H239" s="227">
        <v>7</v>
      </c>
      <c r="I239" s="228"/>
      <c r="J239" s="229">
        <f>ROUND(I239*H239,2)</f>
        <v>0</v>
      </c>
      <c r="K239" s="230"/>
      <c r="L239" s="231"/>
      <c r="M239" s="232" t="s">
        <v>1</v>
      </c>
      <c r="N239" s="233" t="s">
        <v>38</v>
      </c>
      <c r="O239" s="88"/>
      <c r="P239" s="219">
        <f>O239*H239</f>
        <v>0</v>
      </c>
      <c r="Q239" s="219">
        <v>0.00050000000000000001</v>
      </c>
      <c r="R239" s="219">
        <f>Q239*H239</f>
        <v>0.0035000000000000001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131</v>
      </c>
      <c r="AT239" s="221" t="s">
        <v>128</v>
      </c>
      <c r="AU239" s="221" t="s">
        <v>80</v>
      </c>
      <c r="AY239" s="14" t="s">
        <v>119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78</v>
      </c>
      <c r="BK239" s="222">
        <f>ROUND(I239*H239,2)</f>
        <v>0</v>
      </c>
      <c r="BL239" s="14" t="s">
        <v>126</v>
      </c>
      <c r="BM239" s="221" t="s">
        <v>510</v>
      </c>
    </row>
    <row r="240" s="12" customFormat="1" ht="22.8" customHeight="1">
      <c r="A240" s="12"/>
      <c r="B240" s="193"/>
      <c r="C240" s="194"/>
      <c r="D240" s="195" t="s">
        <v>72</v>
      </c>
      <c r="E240" s="207" t="s">
        <v>511</v>
      </c>
      <c r="F240" s="207" t="s">
        <v>512</v>
      </c>
      <c r="G240" s="194"/>
      <c r="H240" s="194"/>
      <c r="I240" s="197"/>
      <c r="J240" s="208">
        <f>BK240</f>
        <v>0</v>
      </c>
      <c r="K240" s="194"/>
      <c r="L240" s="199"/>
      <c r="M240" s="200"/>
      <c r="N240" s="201"/>
      <c r="O240" s="201"/>
      <c r="P240" s="202">
        <f>SUM(P241:P256)</f>
        <v>0</v>
      </c>
      <c r="Q240" s="201"/>
      <c r="R240" s="202">
        <f>SUM(R241:R256)</f>
        <v>0</v>
      </c>
      <c r="S240" s="201"/>
      <c r="T240" s="203">
        <f>SUM(T241:T256)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4" t="s">
        <v>80</v>
      </c>
      <c r="AT240" s="205" t="s">
        <v>72</v>
      </c>
      <c r="AU240" s="205" t="s">
        <v>78</v>
      </c>
      <c r="AY240" s="204" t="s">
        <v>119</v>
      </c>
      <c r="BK240" s="206">
        <f>SUM(BK241:BK256)</f>
        <v>0</v>
      </c>
    </row>
    <row r="241" s="2" customFormat="1" ht="37.8" customHeight="1">
      <c r="A241" s="35"/>
      <c r="B241" s="36"/>
      <c r="C241" s="209" t="s">
        <v>513</v>
      </c>
      <c r="D241" s="209" t="s">
        <v>122</v>
      </c>
      <c r="E241" s="210" t="s">
        <v>514</v>
      </c>
      <c r="F241" s="211" t="s">
        <v>515</v>
      </c>
      <c r="G241" s="212" t="s">
        <v>125</v>
      </c>
      <c r="H241" s="213">
        <v>27</v>
      </c>
      <c r="I241" s="214"/>
      <c r="J241" s="215">
        <f>ROUND(I241*H241,2)</f>
        <v>0</v>
      </c>
      <c r="K241" s="216"/>
      <c r="L241" s="41"/>
      <c r="M241" s="217" t="s">
        <v>1</v>
      </c>
      <c r="N241" s="218" t="s">
        <v>38</v>
      </c>
      <c r="O241" s="88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126</v>
      </c>
      <c r="AT241" s="221" t="s">
        <v>122</v>
      </c>
      <c r="AU241" s="221" t="s">
        <v>80</v>
      </c>
      <c r="AY241" s="14" t="s">
        <v>119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78</v>
      </c>
      <c r="BK241" s="222">
        <f>ROUND(I241*H241,2)</f>
        <v>0</v>
      </c>
      <c r="BL241" s="14" t="s">
        <v>126</v>
      </c>
      <c r="BM241" s="221" t="s">
        <v>516</v>
      </c>
    </row>
    <row r="242" s="2" customFormat="1">
      <c r="A242" s="35"/>
      <c r="B242" s="36"/>
      <c r="C242" s="37"/>
      <c r="D242" s="234" t="s">
        <v>210</v>
      </c>
      <c r="E242" s="37"/>
      <c r="F242" s="235" t="s">
        <v>517</v>
      </c>
      <c r="G242" s="37"/>
      <c r="H242" s="37"/>
      <c r="I242" s="236"/>
      <c r="J242" s="37"/>
      <c r="K242" s="37"/>
      <c r="L242" s="41"/>
      <c r="M242" s="237"/>
      <c r="N242" s="238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210</v>
      </c>
      <c r="AU242" s="14" t="s">
        <v>80</v>
      </c>
    </row>
    <row r="243" s="2" customFormat="1" ht="24.15" customHeight="1">
      <c r="A243" s="35"/>
      <c r="B243" s="36"/>
      <c r="C243" s="209" t="s">
        <v>518</v>
      </c>
      <c r="D243" s="209" t="s">
        <v>122</v>
      </c>
      <c r="E243" s="210" t="s">
        <v>519</v>
      </c>
      <c r="F243" s="211" t="s">
        <v>520</v>
      </c>
      <c r="G243" s="212" t="s">
        <v>125</v>
      </c>
      <c r="H243" s="213">
        <v>17</v>
      </c>
      <c r="I243" s="214"/>
      <c r="J243" s="215">
        <f>ROUND(I243*H243,2)</f>
        <v>0</v>
      </c>
      <c r="K243" s="216"/>
      <c r="L243" s="41"/>
      <c r="M243" s="217" t="s">
        <v>1</v>
      </c>
      <c r="N243" s="218" t="s">
        <v>38</v>
      </c>
      <c r="O243" s="88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126</v>
      </c>
      <c r="AT243" s="221" t="s">
        <v>122</v>
      </c>
      <c r="AU243" s="221" t="s">
        <v>80</v>
      </c>
      <c r="AY243" s="14" t="s">
        <v>119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78</v>
      </c>
      <c r="BK243" s="222">
        <f>ROUND(I243*H243,2)</f>
        <v>0</v>
      </c>
      <c r="BL243" s="14" t="s">
        <v>126</v>
      </c>
      <c r="BM243" s="221" t="s">
        <v>521</v>
      </c>
    </row>
    <row r="244" s="2" customFormat="1" ht="24.15" customHeight="1">
      <c r="A244" s="35"/>
      <c r="B244" s="36"/>
      <c r="C244" s="223" t="s">
        <v>522</v>
      </c>
      <c r="D244" s="223" t="s">
        <v>128</v>
      </c>
      <c r="E244" s="224" t="s">
        <v>523</v>
      </c>
      <c r="F244" s="225" t="s">
        <v>524</v>
      </c>
      <c r="G244" s="226" t="s">
        <v>125</v>
      </c>
      <c r="H244" s="227">
        <v>10</v>
      </c>
      <c r="I244" s="228"/>
      <c r="J244" s="229">
        <f>ROUND(I244*H244,2)</f>
        <v>0</v>
      </c>
      <c r="K244" s="230"/>
      <c r="L244" s="231"/>
      <c r="M244" s="232" t="s">
        <v>1</v>
      </c>
      <c r="N244" s="233" t="s">
        <v>38</v>
      </c>
      <c r="O244" s="88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131</v>
      </c>
      <c r="AT244" s="221" t="s">
        <v>128</v>
      </c>
      <c r="AU244" s="221" t="s">
        <v>80</v>
      </c>
      <c r="AY244" s="14" t="s">
        <v>119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78</v>
      </c>
      <c r="BK244" s="222">
        <f>ROUND(I244*H244,2)</f>
        <v>0</v>
      </c>
      <c r="BL244" s="14" t="s">
        <v>126</v>
      </c>
      <c r="BM244" s="221" t="s">
        <v>525</v>
      </c>
    </row>
    <row r="245" s="2" customFormat="1" ht="24.15" customHeight="1">
      <c r="A245" s="35"/>
      <c r="B245" s="36"/>
      <c r="C245" s="223" t="s">
        <v>526</v>
      </c>
      <c r="D245" s="223" t="s">
        <v>128</v>
      </c>
      <c r="E245" s="224" t="s">
        <v>527</v>
      </c>
      <c r="F245" s="225" t="s">
        <v>528</v>
      </c>
      <c r="G245" s="226" t="s">
        <v>125</v>
      </c>
      <c r="H245" s="227">
        <v>7</v>
      </c>
      <c r="I245" s="228"/>
      <c r="J245" s="229">
        <f>ROUND(I245*H245,2)</f>
        <v>0</v>
      </c>
      <c r="K245" s="230"/>
      <c r="L245" s="231"/>
      <c r="M245" s="232" t="s">
        <v>1</v>
      </c>
      <c r="N245" s="233" t="s">
        <v>38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131</v>
      </c>
      <c r="AT245" s="221" t="s">
        <v>128</v>
      </c>
      <c r="AU245" s="221" t="s">
        <v>80</v>
      </c>
      <c r="AY245" s="14" t="s">
        <v>119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78</v>
      </c>
      <c r="BK245" s="222">
        <f>ROUND(I245*H245,2)</f>
        <v>0</v>
      </c>
      <c r="BL245" s="14" t="s">
        <v>126</v>
      </c>
      <c r="BM245" s="221" t="s">
        <v>529</v>
      </c>
    </row>
    <row r="246" s="2" customFormat="1" ht="37.8" customHeight="1">
      <c r="A246" s="35"/>
      <c r="B246" s="36"/>
      <c r="C246" s="209" t="s">
        <v>530</v>
      </c>
      <c r="D246" s="209" t="s">
        <v>122</v>
      </c>
      <c r="E246" s="210" t="s">
        <v>514</v>
      </c>
      <c r="F246" s="211" t="s">
        <v>515</v>
      </c>
      <c r="G246" s="212" t="s">
        <v>125</v>
      </c>
      <c r="H246" s="213">
        <v>14</v>
      </c>
      <c r="I246" s="214"/>
      <c r="J246" s="215">
        <f>ROUND(I246*H246,2)</f>
        <v>0</v>
      </c>
      <c r="K246" s="216"/>
      <c r="L246" s="41"/>
      <c r="M246" s="217" t="s">
        <v>1</v>
      </c>
      <c r="N246" s="218" t="s">
        <v>38</v>
      </c>
      <c r="O246" s="88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126</v>
      </c>
      <c r="AT246" s="221" t="s">
        <v>122</v>
      </c>
      <c r="AU246" s="221" t="s">
        <v>80</v>
      </c>
      <c r="AY246" s="14" t="s">
        <v>119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78</v>
      </c>
      <c r="BK246" s="222">
        <f>ROUND(I246*H246,2)</f>
        <v>0</v>
      </c>
      <c r="BL246" s="14" t="s">
        <v>126</v>
      </c>
      <c r="BM246" s="221" t="s">
        <v>531</v>
      </c>
    </row>
    <row r="247" s="2" customFormat="1" ht="24.15" customHeight="1">
      <c r="A247" s="35"/>
      <c r="B247" s="36"/>
      <c r="C247" s="223" t="s">
        <v>532</v>
      </c>
      <c r="D247" s="223" t="s">
        <v>128</v>
      </c>
      <c r="E247" s="224" t="s">
        <v>533</v>
      </c>
      <c r="F247" s="225" t="s">
        <v>534</v>
      </c>
      <c r="G247" s="226" t="s">
        <v>125</v>
      </c>
      <c r="H247" s="227">
        <v>14</v>
      </c>
      <c r="I247" s="228"/>
      <c r="J247" s="229">
        <f>ROUND(I247*H247,2)</f>
        <v>0</v>
      </c>
      <c r="K247" s="230"/>
      <c r="L247" s="231"/>
      <c r="M247" s="232" t="s">
        <v>1</v>
      </c>
      <c r="N247" s="233" t="s">
        <v>38</v>
      </c>
      <c r="O247" s="88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131</v>
      </c>
      <c r="AT247" s="221" t="s">
        <v>128</v>
      </c>
      <c r="AU247" s="221" t="s">
        <v>80</v>
      </c>
      <c r="AY247" s="14" t="s">
        <v>119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78</v>
      </c>
      <c r="BK247" s="222">
        <f>ROUND(I247*H247,2)</f>
        <v>0</v>
      </c>
      <c r="BL247" s="14" t="s">
        <v>126</v>
      </c>
      <c r="BM247" s="221" t="s">
        <v>535</v>
      </c>
    </row>
    <row r="248" s="2" customFormat="1" ht="24.15" customHeight="1">
      <c r="A248" s="35"/>
      <c r="B248" s="36"/>
      <c r="C248" s="209" t="s">
        <v>536</v>
      </c>
      <c r="D248" s="209" t="s">
        <v>122</v>
      </c>
      <c r="E248" s="210" t="s">
        <v>537</v>
      </c>
      <c r="F248" s="211" t="s">
        <v>538</v>
      </c>
      <c r="G248" s="212" t="s">
        <v>125</v>
      </c>
      <c r="H248" s="213">
        <v>7</v>
      </c>
      <c r="I248" s="214"/>
      <c r="J248" s="215">
        <f>ROUND(I248*H248,2)</f>
        <v>0</v>
      </c>
      <c r="K248" s="216"/>
      <c r="L248" s="41"/>
      <c r="M248" s="217" t="s">
        <v>1</v>
      </c>
      <c r="N248" s="218" t="s">
        <v>38</v>
      </c>
      <c r="O248" s="88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126</v>
      </c>
      <c r="AT248" s="221" t="s">
        <v>122</v>
      </c>
      <c r="AU248" s="221" t="s">
        <v>80</v>
      </c>
      <c r="AY248" s="14" t="s">
        <v>119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78</v>
      </c>
      <c r="BK248" s="222">
        <f>ROUND(I248*H248,2)</f>
        <v>0</v>
      </c>
      <c r="BL248" s="14" t="s">
        <v>126</v>
      </c>
      <c r="BM248" s="221" t="s">
        <v>539</v>
      </c>
    </row>
    <row r="249" s="2" customFormat="1" ht="21.75" customHeight="1">
      <c r="A249" s="35"/>
      <c r="B249" s="36"/>
      <c r="C249" s="223" t="s">
        <v>540</v>
      </c>
      <c r="D249" s="223" t="s">
        <v>128</v>
      </c>
      <c r="E249" s="224" t="s">
        <v>541</v>
      </c>
      <c r="F249" s="225" t="s">
        <v>542</v>
      </c>
      <c r="G249" s="226" t="s">
        <v>125</v>
      </c>
      <c r="H249" s="227">
        <v>7</v>
      </c>
      <c r="I249" s="228"/>
      <c r="J249" s="229">
        <f>ROUND(I249*H249,2)</f>
        <v>0</v>
      </c>
      <c r="K249" s="230"/>
      <c r="L249" s="231"/>
      <c r="M249" s="232" t="s">
        <v>1</v>
      </c>
      <c r="N249" s="233" t="s">
        <v>38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131</v>
      </c>
      <c r="AT249" s="221" t="s">
        <v>128</v>
      </c>
      <c r="AU249" s="221" t="s">
        <v>80</v>
      </c>
      <c r="AY249" s="14" t="s">
        <v>119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78</v>
      </c>
      <c r="BK249" s="222">
        <f>ROUND(I249*H249,2)</f>
        <v>0</v>
      </c>
      <c r="BL249" s="14" t="s">
        <v>126</v>
      </c>
      <c r="BM249" s="221" t="s">
        <v>543</v>
      </c>
    </row>
    <row r="250" s="2" customFormat="1" ht="37.8" customHeight="1">
      <c r="A250" s="35"/>
      <c r="B250" s="36"/>
      <c r="C250" s="209" t="s">
        <v>544</v>
      </c>
      <c r="D250" s="209" t="s">
        <v>122</v>
      </c>
      <c r="E250" s="210" t="s">
        <v>545</v>
      </c>
      <c r="F250" s="211" t="s">
        <v>546</v>
      </c>
      <c r="G250" s="212" t="s">
        <v>125</v>
      </c>
      <c r="H250" s="213">
        <v>3</v>
      </c>
      <c r="I250" s="214"/>
      <c r="J250" s="215">
        <f>ROUND(I250*H250,2)</f>
        <v>0</v>
      </c>
      <c r="K250" s="216"/>
      <c r="L250" s="41"/>
      <c r="M250" s="217" t="s">
        <v>1</v>
      </c>
      <c r="N250" s="218" t="s">
        <v>38</v>
      </c>
      <c r="O250" s="88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126</v>
      </c>
      <c r="AT250" s="221" t="s">
        <v>122</v>
      </c>
      <c r="AU250" s="221" t="s">
        <v>80</v>
      </c>
      <c r="AY250" s="14" t="s">
        <v>119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78</v>
      </c>
      <c r="BK250" s="222">
        <f>ROUND(I250*H250,2)</f>
        <v>0</v>
      </c>
      <c r="BL250" s="14" t="s">
        <v>126</v>
      </c>
      <c r="BM250" s="221" t="s">
        <v>547</v>
      </c>
    </row>
    <row r="251" s="2" customFormat="1" ht="24.15" customHeight="1">
      <c r="A251" s="35"/>
      <c r="B251" s="36"/>
      <c r="C251" s="223" t="s">
        <v>548</v>
      </c>
      <c r="D251" s="223" t="s">
        <v>128</v>
      </c>
      <c r="E251" s="224" t="s">
        <v>549</v>
      </c>
      <c r="F251" s="225" t="s">
        <v>550</v>
      </c>
      <c r="G251" s="226" t="s">
        <v>125</v>
      </c>
      <c r="H251" s="227">
        <v>3</v>
      </c>
      <c r="I251" s="228"/>
      <c r="J251" s="229">
        <f>ROUND(I251*H251,2)</f>
        <v>0</v>
      </c>
      <c r="K251" s="230"/>
      <c r="L251" s="231"/>
      <c r="M251" s="232" t="s">
        <v>1</v>
      </c>
      <c r="N251" s="233" t="s">
        <v>38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131</v>
      </c>
      <c r="AT251" s="221" t="s">
        <v>128</v>
      </c>
      <c r="AU251" s="221" t="s">
        <v>80</v>
      </c>
      <c r="AY251" s="14" t="s">
        <v>119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78</v>
      </c>
      <c r="BK251" s="222">
        <f>ROUND(I251*H251,2)</f>
        <v>0</v>
      </c>
      <c r="BL251" s="14" t="s">
        <v>126</v>
      </c>
      <c r="BM251" s="221" t="s">
        <v>551</v>
      </c>
    </row>
    <row r="252" s="2" customFormat="1" ht="24.15" customHeight="1">
      <c r="A252" s="35"/>
      <c r="B252" s="36"/>
      <c r="C252" s="209" t="s">
        <v>552</v>
      </c>
      <c r="D252" s="209" t="s">
        <v>122</v>
      </c>
      <c r="E252" s="210" t="s">
        <v>553</v>
      </c>
      <c r="F252" s="211" t="s">
        <v>554</v>
      </c>
      <c r="G252" s="212" t="s">
        <v>125</v>
      </c>
      <c r="H252" s="213">
        <v>7</v>
      </c>
      <c r="I252" s="214"/>
      <c r="J252" s="215">
        <f>ROUND(I252*H252,2)</f>
        <v>0</v>
      </c>
      <c r="K252" s="216"/>
      <c r="L252" s="41"/>
      <c r="M252" s="217" t="s">
        <v>1</v>
      </c>
      <c r="N252" s="218" t="s">
        <v>38</v>
      </c>
      <c r="O252" s="88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126</v>
      </c>
      <c r="AT252" s="221" t="s">
        <v>122</v>
      </c>
      <c r="AU252" s="221" t="s">
        <v>80</v>
      </c>
      <c r="AY252" s="14" t="s">
        <v>119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78</v>
      </c>
      <c r="BK252" s="222">
        <f>ROUND(I252*H252,2)</f>
        <v>0</v>
      </c>
      <c r="BL252" s="14" t="s">
        <v>126</v>
      </c>
      <c r="BM252" s="221" t="s">
        <v>555</v>
      </c>
    </row>
    <row r="253" s="2" customFormat="1" ht="24.15" customHeight="1">
      <c r="A253" s="35"/>
      <c r="B253" s="36"/>
      <c r="C253" s="223" t="s">
        <v>556</v>
      </c>
      <c r="D253" s="223" t="s">
        <v>128</v>
      </c>
      <c r="E253" s="224" t="s">
        <v>557</v>
      </c>
      <c r="F253" s="225" t="s">
        <v>558</v>
      </c>
      <c r="G253" s="226" t="s">
        <v>125</v>
      </c>
      <c r="H253" s="227">
        <v>4</v>
      </c>
      <c r="I253" s="228"/>
      <c r="J253" s="229">
        <f>ROUND(I253*H253,2)</f>
        <v>0</v>
      </c>
      <c r="K253" s="230"/>
      <c r="L253" s="231"/>
      <c r="M253" s="232" t="s">
        <v>1</v>
      </c>
      <c r="N253" s="233" t="s">
        <v>38</v>
      </c>
      <c r="O253" s="88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131</v>
      </c>
      <c r="AT253" s="221" t="s">
        <v>128</v>
      </c>
      <c r="AU253" s="221" t="s">
        <v>80</v>
      </c>
      <c r="AY253" s="14" t="s">
        <v>119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78</v>
      </c>
      <c r="BK253" s="222">
        <f>ROUND(I253*H253,2)</f>
        <v>0</v>
      </c>
      <c r="BL253" s="14" t="s">
        <v>126</v>
      </c>
      <c r="BM253" s="221" t="s">
        <v>559</v>
      </c>
    </row>
    <row r="254" s="2" customFormat="1" ht="24.15" customHeight="1">
      <c r="A254" s="35"/>
      <c r="B254" s="36"/>
      <c r="C254" s="223" t="s">
        <v>560</v>
      </c>
      <c r="D254" s="223" t="s">
        <v>128</v>
      </c>
      <c r="E254" s="224" t="s">
        <v>561</v>
      </c>
      <c r="F254" s="225" t="s">
        <v>562</v>
      </c>
      <c r="G254" s="226" t="s">
        <v>125</v>
      </c>
      <c r="H254" s="227">
        <v>3</v>
      </c>
      <c r="I254" s="228"/>
      <c r="J254" s="229">
        <f>ROUND(I254*H254,2)</f>
        <v>0</v>
      </c>
      <c r="K254" s="230"/>
      <c r="L254" s="231"/>
      <c r="M254" s="232" t="s">
        <v>1</v>
      </c>
      <c r="N254" s="233" t="s">
        <v>38</v>
      </c>
      <c r="O254" s="88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131</v>
      </c>
      <c r="AT254" s="221" t="s">
        <v>128</v>
      </c>
      <c r="AU254" s="221" t="s">
        <v>80</v>
      </c>
      <c r="AY254" s="14" t="s">
        <v>119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78</v>
      </c>
      <c r="BK254" s="222">
        <f>ROUND(I254*H254,2)</f>
        <v>0</v>
      </c>
      <c r="BL254" s="14" t="s">
        <v>126</v>
      </c>
      <c r="BM254" s="221" t="s">
        <v>563</v>
      </c>
    </row>
    <row r="255" s="2" customFormat="1" ht="16.5" customHeight="1">
      <c r="A255" s="35"/>
      <c r="B255" s="36"/>
      <c r="C255" s="223" t="s">
        <v>564</v>
      </c>
      <c r="D255" s="223" t="s">
        <v>128</v>
      </c>
      <c r="E255" s="224" t="s">
        <v>565</v>
      </c>
      <c r="F255" s="225" t="s">
        <v>566</v>
      </c>
      <c r="G255" s="226" t="s">
        <v>384</v>
      </c>
      <c r="H255" s="227">
        <v>1</v>
      </c>
      <c r="I255" s="228"/>
      <c r="J255" s="229">
        <f>ROUND(I255*H255,2)</f>
        <v>0</v>
      </c>
      <c r="K255" s="230"/>
      <c r="L255" s="231"/>
      <c r="M255" s="232" t="s">
        <v>1</v>
      </c>
      <c r="N255" s="233" t="s">
        <v>38</v>
      </c>
      <c r="O255" s="88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131</v>
      </c>
      <c r="AT255" s="221" t="s">
        <v>128</v>
      </c>
      <c r="AU255" s="221" t="s">
        <v>80</v>
      </c>
      <c r="AY255" s="14" t="s">
        <v>119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78</v>
      </c>
      <c r="BK255" s="222">
        <f>ROUND(I255*H255,2)</f>
        <v>0</v>
      </c>
      <c r="BL255" s="14" t="s">
        <v>126</v>
      </c>
      <c r="BM255" s="221" t="s">
        <v>567</v>
      </c>
    </row>
    <row r="256" s="2" customFormat="1" ht="16.5" customHeight="1">
      <c r="A256" s="35"/>
      <c r="B256" s="36"/>
      <c r="C256" s="223" t="s">
        <v>568</v>
      </c>
      <c r="D256" s="223" t="s">
        <v>128</v>
      </c>
      <c r="E256" s="224" t="s">
        <v>569</v>
      </c>
      <c r="F256" s="225" t="s">
        <v>570</v>
      </c>
      <c r="G256" s="226" t="s">
        <v>384</v>
      </c>
      <c r="H256" s="227">
        <v>1</v>
      </c>
      <c r="I256" s="228"/>
      <c r="J256" s="229">
        <f>ROUND(I256*H256,2)</f>
        <v>0</v>
      </c>
      <c r="K256" s="230"/>
      <c r="L256" s="231"/>
      <c r="M256" s="232" t="s">
        <v>1</v>
      </c>
      <c r="N256" s="233" t="s">
        <v>38</v>
      </c>
      <c r="O256" s="88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131</v>
      </c>
      <c r="AT256" s="221" t="s">
        <v>128</v>
      </c>
      <c r="AU256" s="221" t="s">
        <v>80</v>
      </c>
      <c r="AY256" s="14" t="s">
        <v>119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78</v>
      </c>
      <c r="BK256" s="222">
        <f>ROUND(I256*H256,2)</f>
        <v>0</v>
      </c>
      <c r="BL256" s="14" t="s">
        <v>126</v>
      </c>
      <c r="BM256" s="221" t="s">
        <v>571</v>
      </c>
    </row>
    <row r="257" s="12" customFormat="1" ht="22.8" customHeight="1">
      <c r="A257" s="12"/>
      <c r="B257" s="193"/>
      <c r="C257" s="194"/>
      <c r="D257" s="195" t="s">
        <v>72</v>
      </c>
      <c r="E257" s="207" t="s">
        <v>572</v>
      </c>
      <c r="F257" s="207" t="s">
        <v>573</v>
      </c>
      <c r="G257" s="194"/>
      <c r="H257" s="194"/>
      <c r="I257" s="197"/>
      <c r="J257" s="208">
        <f>BK257</f>
        <v>0</v>
      </c>
      <c r="K257" s="194"/>
      <c r="L257" s="199"/>
      <c r="M257" s="200"/>
      <c r="N257" s="201"/>
      <c r="O257" s="201"/>
      <c r="P257" s="202">
        <f>SUM(P258:P262)</f>
        <v>0</v>
      </c>
      <c r="Q257" s="201"/>
      <c r="R257" s="202">
        <f>SUM(R258:R262)</f>
        <v>0</v>
      </c>
      <c r="S257" s="201"/>
      <c r="T257" s="203">
        <f>SUM(T258:T262)</f>
        <v>0.021859999999999997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4" t="s">
        <v>80</v>
      </c>
      <c r="AT257" s="205" t="s">
        <v>72</v>
      </c>
      <c r="AU257" s="205" t="s">
        <v>78</v>
      </c>
      <c r="AY257" s="204" t="s">
        <v>119</v>
      </c>
      <c r="BK257" s="206">
        <f>SUM(BK258:BK262)</f>
        <v>0</v>
      </c>
    </row>
    <row r="258" s="2" customFormat="1" ht="16.5" customHeight="1">
      <c r="A258" s="35"/>
      <c r="B258" s="36"/>
      <c r="C258" s="209" t="s">
        <v>574</v>
      </c>
      <c r="D258" s="209" t="s">
        <v>122</v>
      </c>
      <c r="E258" s="210" t="s">
        <v>575</v>
      </c>
      <c r="F258" s="211" t="s">
        <v>576</v>
      </c>
      <c r="G258" s="212" t="s">
        <v>577</v>
      </c>
      <c r="H258" s="213">
        <v>72</v>
      </c>
      <c r="I258" s="214"/>
      <c r="J258" s="215">
        <f>ROUND(I258*H258,2)</f>
        <v>0</v>
      </c>
      <c r="K258" s="216"/>
      <c r="L258" s="41"/>
      <c r="M258" s="217" t="s">
        <v>1</v>
      </c>
      <c r="N258" s="218" t="s">
        <v>38</v>
      </c>
      <c r="O258" s="88"/>
      <c r="P258" s="219">
        <f>O258*H258</f>
        <v>0</v>
      </c>
      <c r="Q258" s="219">
        <v>0</v>
      </c>
      <c r="R258" s="219">
        <f>Q258*H258</f>
        <v>0</v>
      </c>
      <c r="S258" s="219">
        <v>0.00027</v>
      </c>
      <c r="T258" s="220">
        <f>S258*H258</f>
        <v>0.019439999999999999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126</v>
      </c>
      <c r="AT258" s="221" t="s">
        <v>122</v>
      </c>
      <c r="AU258" s="221" t="s">
        <v>80</v>
      </c>
      <c r="AY258" s="14" t="s">
        <v>119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78</v>
      </c>
      <c r="BK258" s="222">
        <f>ROUND(I258*H258,2)</f>
        <v>0</v>
      </c>
      <c r="BL258" s="14" t="s">
        <v>126</v>
      </c>
      <c r="BM258" s="221" t="s">
        <v>578</v>
      </c>
    </row>
    <row r="259" s="2" customFormat="1" ht="24.15" customHeight="1">
      <c r="A259" s="35"/>
      <c r="B259" s="36"/>
      <c r="C259" s="209" t="s">
        <v>579</v>
      </c>
      <c r="D259" s="209" t="s">
        <v>122</v>
      </c>
      <c r="E259" s="210" t="s">
        <v>580</v>
      </c>
      <c r="F259" s="211" t="s">
        <v>581</v>
      </c>
      <c r="G259" s="212" t="s">
        <v>384</v>
      </c>
      <c r="H259" s="213">
        <v>1</v>
      </c>
      <c r="I259" s="214"/>
      <c r="J259" s="215">
        <f>ROUND(I259*H259,2)</f>
        <v>0</v>
      </c>
      <c r="K259" s="216"/>
      <c r="L259" s="41"/>
      <c r="M259" s="217" t="s">
        <v>1</v>
      </c>
      <c r="N259" s="218" t="s">
        <v>38</v>
      </c>
      <c r="O259" s="88"/>
      <c r="P259" s="219">
        <f>O259*H259</f>
        <v>0</v>
      </c>
      <c r="Q259" s="219">
        <v>0</v>
      </c>
      <c r="R259" s="219">
        <f>Q259*H259</f>
        <v>0</v>
      </c>
      <c r="S259" s="219">
        <v>0.00027</v>
      </c>
      <c r="T259" s="220">
        <f>S259*H259</f>
        <v>0.00027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126</v>
      </c>
      <c r="AT259" s="221" t="s">
        <v>122</v>
      </c>
      <c r="AU259" s="221" t="s">
        <v>80</v>
      </c>
      <c r="AY259" s="14" t="s">
        <v>119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78</v>
      </c>
      <c r="BK259" s="222">
        <f>ROUND(I259*H259,2)</f>
        <v>0</v>
      </c>
      <c r="BL259" s="14" t="s">
        <v>126</v>
      </c>
      <c r="BM259" s="221" t="s">
        <v>582</v>
      </c>
    </row>
    <row r="260" s="2" customFormat="1" ht="37.8" customHeight="1">
      <c r="A260" s="35"/>
      <c r="B260" s="36"/>
      <c r="C260" s="209" t="s">
        <v>583</v>
      </c>
      <c r="D260" s="209" t="s">
        <v>122</v>
      </c>
      <c r="E260" s="210" t="s">
        <v>584</v>
      </c>
      <c r="F260" s="211" t="s">
        <v>585</v>
      </c>
      <c r="G260" s="212" t="s">
        <v>384</v>
      </c>
      <c r="H260" s="213">
        <v>1</v>
      </c>
      <c r="I260" s="214"/>
      <c r="J260" s="215">
        <f>ROUND(I260*H260,2)</f>
        <v>0</v>
      </c>
      <c r="K260" s="216"/>
      <c r="L260" s="41"/>
      <c r="M260" s="217" t="s">
        <v>1</v>
      </c>
      <c r="N260" s="218" t="s">
        <v>38</v>
      </c>
      <c r="O260" s="88"/>
      <c r="P260" s="219">
        <f>O260*H260</f>
        <v>0</v>
      </c>
      <c r="Q260" s="219">
        <v>0</v>
      </c>
      <c r="R260" s="219">
        <f>Q260*H260</f>
        <v>0</v>
      </c>
      <c r="S260" s="219">
        <v>0.00215</v>
      </c>
      <c r="T260" s="220">
        <f>S260*H260</f>
        <v>0.00215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1" t="s">
        <v>126</v>
      </c>
      <c r="AT260" s="221" t="s">
        <v>122</v>
      </c>
      <c r="AU260" s="221" t="s">
        <v>80</v>
      </c>
      <c r="AY260" s="14" t="s">
        <v>119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78</v>
      </c>
      <c r="BK260" s="222">
        <f>ROUND(I260*H260,2)</f>
        <v>0</v>
      </c>
      <c r="BL260" s="14" t="s">
        <v>126</v>
      </c>
      <c r="BM260" s="221" t="s">
        <v>586</v>
      </c>
    </row>
    <row r="261" s="2" customFormat="1" ht="24.15" customHeight="1">
      <c r="A261" s="35"/>
      <c r="B261" s="36"/>
      <c r="C261" s="209" t="s">
        <v>587</v>
      </c>
      <c r="D261" s="209" t="s">
        <v>122</v>
      </c>
      <c r="E261" s="210" t="s">
        <v>588</v>
      </c>
      <c r="F261" s="211" t="s">
        <v>589</v>
      </c>
      <c r="G261" s="212" t="s">
        <v>125</v>
      </c>
      <c r="H261" s="213">
        <v>1</v>
      </c>
      <c r="I261" s="214"/>
      <c r="J261" s="215">
        <f>ROUND(I261*H261,2)</f>
        <v>0</v>
      </c>
      <c r="K261" s="216"/>
      <c r="L261" s="41"/>
      <c r="M261" s="217" t="s">
        <v>1</v>
      </c>
      <c r="N261" s="218" t="s">
        <v>38</v>
      </c>
      <c r="O261" s="88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126</v>
      </c>
      <c r="AT261" s="221" t="s">
        <v>122</v>
      </c>
      <c r="AU261" s="221" t="s">
        <v>80</v>
      </c>
      <c r="AY261" s="14" t="s">
        <v>119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78</v>
      </c>
      <c r="BK261" s="222">
        <f>ROUND(I261*H261,2)</f>
        <v>0</v>
      </c>
      <c r="BL261" s="14" t="s">
        <v>126</v>
      </c>
      <c r="BM261" s="221" t="s">
        <v>590</v>
      </c>
    </row>
    <row r="262" s="2" customFormat="1" ht="24.15" customHeight="1">
      <c r="A262" s="35"/>
      <c r="B262" s="36"/>
      <c r="C262" s="209" t="s">
        <v>591</v>
      </c>
      <c r="D262" s="209" t="s">
        <v>122</v>
      </c>
      <c r="E262" s="210" t="s">
        <v>592</v>
      </c>
      <c r="F262" s="211" t="s">
        <v>593</v>
      </c>
      <c r="G262" s="212" t="s">
        <v>125</v>
      </c>
      <c r="H262" s="213">
        <v>1</v>
      </c>
      <c r="I262" s="214"/>
      <c r="J262" s="215">
        <f>ROUND(I262*H262,2)</f>
        <v>0</v>
      </c>
      <c r="K262" s="216"/>
      <c r="L262" s="41"/>
      <c r="M262" s="217" t="s">
        <v>1</v>
      </c>
      <c r="N262" s="218" t="s">
        <v>38</v>
      </c>
      <c r="O262" s="88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126</v>
      </c>
      <c r="AT262" s="221" t="s">
        <v>122</v>
      </c>
      <c r="AU262" s="221" t="s">
        <v>80</v>
      </c>
      <c r="AY262" s="14" t="s">
        <v>119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78</v>
      </c>
      <c r="BK262" s="222">
        <f>ROUND(I262*H262,2)</f>
        <v>0</v>
      </c>
      <c r="BL262" s="14" t="s">
        <v>126</v>
      </c>
      <c r="BM262" s="221" t="s">
        <v>594</v>
      </c>
    </row>
    <row r="263" s="12" customFormat="1" ht="22.8" customHeight="1">
      <c r="A263" s="12"/>
      <c r="B263" s="193"/>
      <c r="C263" s="194"/>
      <c r="D263" s="195" t="s">
        <v>72</v>
      </c>
      <c r="E263" s="207" t="s">
        <v>595</v>
      </c>
      <c r="F263" s="207" t="s">
        <v>596</v>
      </c>
      <c r="G263" s="194"/>
      <c r="H263" s="194"/>
      <c r="I263" s="197"/>
      <c r="J263" s="208">
        <f>BK263</f>
        <v>0</v>
      </c>
      <c r="K263" s="194"/>
      <c r="L263" s="199"/>
      <c r="M263" s="200"/>
      <c r="N263" s="201"/>
      <c r="O263" s="201"/>
      <c r="P263" s="202">
        <f>SUM(P264:P282)</f>
        <v>0</v>
      </c>
      <c r="Q263" s="201"/>
      <c r="R263" s="202">
        <f>SUM(R264:R282)</f>
        <v>0.018319999999999999</v>
      </c>
      <c r="S263" s="201"/>
      <c r="T263" s="203">
        <f>SUM(T264:T282)</f>
        <v>0.00215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4" t="s">
        <v>80</v>
      </c>
      <c r="AT263" s="205" t="s">
        <v>72</v>
      </c>
      <c r="AU263" s="205" t="s">
        <v>78</v>
      </c>
      <c r="AY263" s="204" t="s">
        <v>119</v>
      </c>
      <c r="BK263" s="206">
        <f>SUM(BK264:BK282)</f>
        <v>0</v>
      </c>
    </row>
    <row r="264" s="2" customFormat="1" ht="21.75" customHeight="1">
      <c r="A264" s="35"/>
      <c r="B264" s="36"/>
      <c r="C264" s="209" t="s">
        <v>597</v>
      </c>
      <c r="D264" s="209" t="s">
        <v>122</v>
      </c>
      <c r="E264" s="210" t="s">
        <v>363</v>
      </c>
      <c r="F264" s="211" t="s">
        <v>364</v>
      </c>
      <c r="G264" s="212" t="s">
        <v>125</v>
      </c>
      <c r="H264" s="213">
        <v>3</v>
      </c>
      <c r="I264" s="214"/>
      <c r="J264" s="215">
        <f>ROUND(I264*H264,2)</f>
        <v>0</v>
      </c>
      <c r="K264" s="216"/>
      <c r="L264" s="41"/>
      <c r="M264" s="217" t="s">
        <v>1</v>
      </c>
      <c r="N264" s="218" t="s">
        <v>38</v>
      </c>
      <c r="O264" s="88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1" t="s">
        <v>126</v>
      </c>
      <c r="AT264" s="221" t="s">
        <v>122</v>
      </c>
      <c r="AU264" s="221" t="s">
        <v>80</v>
      </c>
      <c r="AY264" s="14" t="s">
        <v>119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78</v>
      </c>
      <c r="BK264" s="222">
        <f>ROUND(I264*H264,2)</f>
        <v>0</v>
      </c>
      <c r="BL264" s="14" t="s">
        <v>126</v>
      </c>
      <c r="BM264" s="221" t="s">
        <v>598</v>
      </c>
    </row>
    <row r="265" s="2" customFormat="1" ht="21.75" customHeight="1">
      <c r="A265" s="35"/>
      <c r="B265" s="36"/>
      <c r="C265" s="223" t="s">
        <v>599</v>
      </c>
      <c r="D265" s="223" t="s">
        <v>128</v>
      </c>
      <c r="E265" s="224" t="s">
        <v>367</v>
      </c>
      <c r="F265" s="225" t="s">
        <v>368</v>
      </c>
      <c r="G265" s="226" t="s">
        <v>125</v>
      </c>
      <c r="H265" s="227">
        <v>3</v>
      </c>
      <c r="I265" s="228"/>
      <c r="J265" s="229">
        <f>ROUND(I265*H265,2)</f>
        <v>0</v>
      </c>
      <c r="K265" s="230"/>
      <c r="L265" s="231"/>
      <c r="M265" s="232" t="s">
        <v>1</v>
      </c>
      <c r="N265" s="233" t="s">
        <v>38</v>
      </c>
      <c r="O265" s="88"/>
      <c r="P265" s="219">
        <f>O265*H265</f>
        <v>0</v>
      </c>
      <c r="Q265" s="219">
        <v>4.0000000000000003E-05</v>
      </c>
      <c r="R265" s="219">
        <f>Q265*H265</f>
        <v>0.00012000000000000002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131</v>
      </c>
      <c r="AT265" s="221" t="s">
        <v>128</v>
      </c>
      <c r="AU265" s="221" t="s">
        <v>80</v>
      </c>
      <c r="AY265" s="14" t="s">
        <v>119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78</v>
      </c>
      <c r="BK265" s="222">
        <f>ROUND(I265*H265,2)</f>
        <v>0</v>
      </c>
      <c r="BL265" s="14" t="s">
        <v>126</v>
      </c>
      <c r="BM265" s="221" t="s">
        <v>600</v>
      </c>
    </row>
    <row r="266" s="2" customFormat="1" ht="16.5" customHeight="1">
      <c r="A266" s="35"/>
      <c r="B266" s="36"/>
      <c r="C266" s="209" t="s">
        <v>601</v>
      </c>
      <c r="D266" s="209" t="s">
        <v>122</v>
      </c>
      <c r="E266" s="210" t="s">
        <v>602</v>
      </c>
      <c r="F266" s="211" t="s">
        <v>603</v>
      </c>
      <c r="G266" s="212" t="s">
        <v>125</v>
      </c>
      <c r="H266" s="213">
        <v>1</v>
      </c>
      <c r="I266" s="214"/>
      <c r="J266" s="215">
        <f>ROUND(I266*H266,2)</f>
        <v>0</v>
      </c>
      <c r="K266" s="216"/>
      <c r="L266" s="41"/>
      <c r="M266" s="217" t="s">
        <v>1</v>
      </c>
      <c r="N266" s="218" t="s">
        <v>38</v>
      </c>
      <c r="O266" s="88"/>
      <c r="P266" s="219">
        <f>O266*H266</f>
        <v>0</v>
      </c>
      <c r="Q266" s="219">
        <v>0</v>
      </c>
      <c r="R266" s="219">
        <f>Q266*H266</f>
        <v>0</v>
      </c>
      <c r="S266" s="219">
        <v>0</v>
      </c>
      <c r="T266" s="22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1" t="s">
        <v>126</v>
      </c>
      <c r="AT266" s="221" t="s">
        <v>122</v>
      </c>
      <c r="AU266" s="221" t="s">
        <v>80</v>
      </c>
      <c r="AY266" s="14" t="s">
        <v>119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4" t="s">
        <v>78</v>
      </c>
      <c r="BK266" s="222">
        <f>ROUND(I266*H266,2)</f>
        <v>0</v>
      </c>
      <c r="BL266" s="14" t="s">
        <v>126</v>
      </c>
      <c r="BM266" s="221" t="s">
        <v>604</v>
      </c>
    </row>
    <row r="267" s="2" customFormat="1" ht="16.5" customHeight="1">
      <c r="A267" s="35"/>
      <c r="B267" s="36"/>
      <c r="C267" s="223" t="s">
        <v>605</v>
      </c>
      <c r="D267" s="223" t="s">
        <v>128</v>
      </c>
      <c r="E267" s="224" t="s">
        <v>606</v>
      </c>
      <c r="F267" s="225" t="s">
        <v>607</v>
      </c>
      <c r="G267" s="226" t="s">
        <v>125</v>
      </c>
      <c r="H267" s="227">
        <v>1</v>
      </c>
      <c r="I267" s="228"/>
      <c r="J267" s="229">
        <f>ROUND(I267*H267,2)</f>
        <v>0</v>
      </c>
      <c r="K267" s="230"/>
      <c r="L267" s="231"/>
      <c r="M267" s="232" t="s">
        <v>1</v>
      </c>
      <c r="N267" s="233" t="s">
        <v>38</v>
      </c>
      <c r="O267" s="88"/>
      <c r="P267" s="219">
        <f>O267*H267</f>
        <v>0</v>
      </c>
      <c r="Q267" s="219">
        <v>6.0000000000000002E-05</v>
      </c>
      <c r="R267" s="219">
        <f>Q267*H267</f>
        <v>6.0000000000000002E-05</v>
      </c>
      <c r="S267" s="219">
        <v>0</v>
      </c>
      <c r="T267" s="22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131</v>
      </c>
      <c r="AT267" s="221" t="s">
        <v>128</v>
      </c>
      <c r="AU267" s="221" t="s">
        <v>80</v>
      </c>
      <c r="AY267" s="14" t="s">
        <v>119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78</v>
      </c>
      <c r="BK267" s="222">
        <f>ROUND(I267*H267,2)</f>
        <v>0</v>
      </c>
      <c r="BL267" s="14" t="s">
        <v>126</v>
      </c>
      <c r="BM267" s="221" t="s">
        <v>608</v>
      </c>
    </row>
    <row r="268" s="2" customFormat="1" ht="33" customHeight="1">
      <c r="A268" s="35"/>
      <c r="B268" s="36"/>
      <c r="C268" s="209" t="s">
        <v>609</v>
      </c>
      <c r="D268" s="209" t="s">
        <v>122</v>
      </c>
      <c r="E268" s="210" t="s">
        <v>424</v>
      </c>
      <c r="F268" s="211" t="s">
        <v>425</v>
      </c>
      <c r="G268" s="212" t="s">
        <v>125</v>
      </c>
      <c r="H268" s="213">
        <v>2</v>
      </c>
      <c r="I268" s="214"/>
      <c r="J268" s="215">
        <f>ROUND(I268*H268,2)</f>
        <v>0</v>
      </c>
      <c r="K268" s="216"/>
      <c r="L268" s="41"/>
      <c r="M268" s="217" t="s">
        <v>1</v>
      </c>
      <c r="N268" s="218" t="s">
        <v>38</v>
      </c>
      <c r="O268" s="88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126</v>
      </c>
      <c r="AT268" s="221" t="s">
        <v>122</v>
      </c>
      <c r="AU268" s="221" t="s">
        <v>80</v>
      </c>
      <c r="AY268" s="14" t="s">
        <v>119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4" t="s">
        <v>78</v>
      </c>
      <c r="BK268" s="222">
        <f>ROUND(I268*H268,2)</f>
        <v>0</v>
      </c>
      <c r="BL268" s="14" t="s">
        <v>126</v>
      </c>
      <c r="BM268" s="221" t="s">
        <v>610</v>
      </c>
    </row>
    <row r="269" s="2" customFormat="1" ht="24.15" customHeight="1">
      <c r="A269" s="35"/>
      <c r="B269" s="36"/>
      <c r="C269" s="223" t="s">
        <v>611</v>
      </c>
      <c r="D269" s="223" t="s">
        <v>128</v>
      </c>
      <c r="E269" s="224" t="s">
        <v>612</v>
      </c>
      <c r="F269" s="225" t="s">
        <v>613</v>
      </c>
      <c r="G269" s="226" t="s">
        <v>125</v>
      </c>
      <c r="H269" s="227">
        <v>2</v>
      </c>
      <c r="I269" s="228"/>
      <c r="J269" s="229">
        <f>ROUND(I269*H269,2)</f>
        <v>0</v>
      </c>
      <c r="K269" s="230"/>
      <c r="L269" s="231"/>
      <c r="M269" s="232" t="s">
        <v>1</v>
      </c>
      <c r="N269" s="233" t="s">
        <v>38</v>
      </c>
      <c r="O269" s="88"/>
      <c r="P269" s="219">
        <f>O269*H269</f>
        <v>0</v>
      </c>
      <c r="Q269" s="219">
        <v>6.9999999999999994E-05</v>
      </c>
      <c r="R269" s="219">
        <f>Q269*H269</f>
        <v>0.00013999999999999999</v>
      </c>
      <c r="S269" s="219">
        <v>0</v>
      </c>
      <c r="T269" s="22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1" t="s">
        <v>131</v>
      </c>
      <c r="AT269" s="221" t="s">
        <v>128</v>
      </c>
      <c r="AU269" s="221" t="s">
        <v>80</v>
      </c>
      <c r="AY269" s="14" t="s">
        <v>119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4" t="s">
        <v>78</v>
      </c>
      <c r="BK269" s="222">
        <f>ROUND(I269*H269,2)</f>
        <v>0</v>
      </c>
      <c r="BL269" s="14" t="s">
        <v>126</v>
      </c>
      <c r="BM269" s="221" t="s">
        <v>614</v>
      </c>
    </row>
    <row r="270" s="2" customFormat="1" ht="21.75" customHeight="1">
      <c r="A270" s="35"/>
      <c r="B270" s="36"/>
      <c r="C270" s="209" t="s">
        <v>615</v>
      </c>
      <c r="D270" s="209" t="s">
        <v>122</v>
      </c>
      <c r="E270" s="210" t="s">
        <v>616</v>
      </c>
      <c r="F270" s="211" t="s">
        <v>617</v>
      </c>
      <c r="G270" s="212" t="s">
        <v>234</v>
      </c>
      <c r="H270" s="213">
        <v>60</v>
      </c>
      <c r="I270" s="214"/>
      <c r="J270" s="215">
        <f>ROUND(I270*H270,2)</f>
        <v>0</v>
      </c>
      <c r="K270" s="216"/>
      <c r="L270" s="41"/>
      <c r="M270" s="217" t="s">
        <v>1</v>
      </c>
      <c r="N270" s="218" t="s">
        <v>38</v>
      </c>
      <c r="O270" s="88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1" t="s">
        <v>126</v>
      </c>
      <c r="AT270" s="221" t="s">
        <v>122</v>
      </c>
      <c r="AU270" s="221" t="s">
        <v>80</v>
      </c>
      <c r="AY270" s="14" t="s">
        <v>119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4" t="s">
        <v>78</v>
      </c>
      <c r="BK270" s="222">
        <f>ROUND(I270*H270,2)</f>
        <v>0</v>
      </c>
      <c r="BL270" s="14" t="s">
        <v>126</v>
      </c>
      <c r="BM270" s="221" t="s">
        <v>618</v>
      </c>
    </row>
    <row r="271" s="2" customFormat="1" ht="21.75" customHeight="1">
      <c r="A271" s="35"/>
      <c r="B271" s="36"/>
      <c r="C271" s="223" t="s">
        <v>619</v>
      </c>
      <c r="D271" s="223" t="s">
        <v>128</v>
      </c>
      <c r="E271" s="224" t="s">
        <v>620</v>
      </c>
      <c r="F271" s="225" t="s">
        <v>621</v>
      </c>
      <c r="G271" s="226" t="s">
        <v>234</v>
      </c>
      <c r="H271" s="227">
        <v>60</v>
      </c>
      <c r="I271" s="228"/>
      <c r="J271" s="229">
        <f>ROUND(I271*H271,2)</f>
        <v>0</v>
      </c>
      <c r="K271" s="230"/>
      <c r="L271" s="231"/>
      <c r="M271" s="232" t="s">
        <v>1</v>
      </c>
      <c r="N271" s="233" t="s">
        <v>38</v>
      </c>
      <c r="O271" s="88"/>
      <c r="P271" s="219">
        <f>O271*H271</f>
        <v>0</v>
      </c>
      <c r="Q271" s="219">
        <v>4.0000000000000003E-05</v>
      </c>
      <c r="R271" s="219">
        <f>Q271*H271</f>
        <v>0.0024000000000000002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131</v>
      </c>
      <c r="AT271" s="221" t="s">
        <v>128</v>
      </c>
      <c r="AU271" s="221" t="s">
        <v>80</v>
      </c>
      <c r="AY271" s="14" t="s">
        <v>119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78</v>
      </c>
      <c r="BK271" s="222">
        <f>ROUND(I271*H271,2)</f>
        <v>0</v>
      </c>
      <c r="BL271" s="14" t="s">
        <v>126</v>
      </c>
      <c r="BM271" s="221" t="s">
        <v>622</v>
      </c>
    </row>
    <row r="272" s="2" customFormat="1" ht="16.5" customHeight="1">
      <c r="A272" s="35"/>
      <c r="B272" s="36"/>
      <c r="C272" s="209" t="s">
        <v>623</v>
      </c>
      <c r="D272" s="209" t="s">
        <v>122</v>
      </c>
      <c r="E272" s="210" t="s">
        <v>624</v>
      </c>
      <c r="F272" s="211" t="s">
        <v>625</v>
      </c>
      <c r="G272" s="212" t="s">
        <v>125</v>
      </c>
      <c r="H272" s="213">
        <v>2</v>
      </c>
      <c r="I272" s="214"/>
      <c r="J272" s="215">
        <f>ROUND(I272*H272,2)</f>
        <v>0</v>
      </c>
      <c r="K272" s="216"/>
      <c r="L272" s="41"/>
      <c r="M272" s="217" t="s">
        <v>1</v>
      </c>
      <c r="N272" s="218" t="s">
        <v>38</v>
      </c>
      <c r="O272" s="88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1" t="s">
        <v>126</v>
      </c>
      <c r="AT272" s="221" t="s">
        <v>122</v>
      </c>
      <c r="AU272" s="221" t="s">
        <v>80</v>
      </c>
      <c r="AY272" s="14" t="s">
        <v>119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4" t="s">
        <v>78</v>
      </c>
      <c r="BK272" s="222">
        <f>ROUND(I272*H272,2)</f>
        <v>0</v>
      </c>
      <c r="BL272" s="14" t="s">
        <v>126</v>
      </c>
      <c r="BM272" s="221" t="s">
        <v>626</v>
      </c>
    </row>
    <row r="273" s="2" customFormat="1" ht="16.5" customHeight="1">
      <c r="A273" s="35"/>
      <c r="B273" s="36"/>
      <c r="C273" s="223" t="s">
        <v>627</v>
      </c>
      <c r="D273" s="223" t="s">
        <v>128</v>
      </c>
      <c r="E273" s="224" t="s">
        <v>628</v>
      </c>
      <c r="F273" s="225" t="s">
        <v>629</v>
      </c>
      <c r="G273" s="226" t="s">
        <v>125</v>
      </c>
      <c r="H273" s="227">
        <v>2</v>
      </c>
      <c r="I273" s="228"/>
      <c r="J273" s="229">
        <f>ROUND(I273*H273,2)</f>
        <v>0</v>
      </c>
      <c r="K273" s="230"/>
      <c r="L273" s="231"/>
      <c r="M273" s="232" t="s">
        <v>1</v>
      </c>
      <c r="N273" s="233" t="s">
        <v>38</v>
      </c>
      <c r="O273" s="88"/>
      <c r="P273" s="219">
        <f>O273*H273</f>
        <v>0</v>
      </c>
      <c r="Q273" s="219">
        <v>0.00010000000000000001</v>
      </c>
      <c r="R273" s="219">
        <f>Q273*H273</f>
        <v>0.00020000000000000001</v>
      </c>
      <c r="S273" s="219">
        <v>0</v>
      </c>
      <c r="T273" s="22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1" t="s">
        <v>131</v>
      </c>
      <c r="AT273" s="221" t="s">
        <v>128</v>
      </c>
      <c r="AU273" s="221" t="s">
        <v>80</v>
      </c>
      <c r="AY273" s="14" t="s">
        <v>119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78</v>
      </c>
      <c r="BK273" s="222">
        <f>ROUND(I273*H273,2)</f>
        <v>0</v>
      </c>
      <c r="BL273" s="14" t="s">
        <v>126</v>
      </c>
      <c r="BM273" s="221" t="s">
        <v>630</v>
      </c>
    </row>
    <row r="274" s="2" customFormat="1" ht="16.5" customHeight="1">
      <c r="A274" s="35"/>
      <c r="B274" s="36"/>
      <c r="C274" s="209" t="s">
        <v>631</v>
      </c>
      <c r="D274" s="209" t="s">
        <v>122</v>
      </c>
      <c r="E274" s="210" t="s">
        <v>632</v>
      </c>
      <c r="F274" s="211" t="s">
        <v>633</v>
      </c>
      <c r="G274" s="212" t="s">
        <v>125</v>
      </c>
      <c r="H274" s="213">
        <v>2</v>
      </c>
      <c r="I274" s="214"/>
      <c r="J274" s="215">
        <f>ROUND(I274*H274,2)</f>
        <v>0</v>
      </c>
      <c r="K274" s="216"/>
      <c r="L274" s="41"/>
      <c r="M274" s="217" t="s">
        <v>1</v>
      </c>
      <c r="N274" s="218" t="s">
        <v>38</v>
      </c>
      <c r="O274" s="88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1" t="s">
        <v>126</v>
      </c>
      <c r="AT274" s="221" t="s">
        <v>122</v>
      </c>
      <c r="AU274" s="221" t="s">
        <v>80</v>
      </c>
      <c r="AY274" s="14" t="s">
        <v>119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78</v>
      </c>
      <c r="BK274" s="222">
        <f>ROUND(I274*H274,2)</f>
        <v>0</v>
      </c>
      <c r="BL274" s="14" t="s">
        <v>126</v>
      </c>
      <c r="BM274" s="221" t="s">
        <v>634</v>
      </c>
    </row>
    <row r="275" s="2" customFormat="1" ht="16.5" customHeight="1">
      <c r="A275" s="35"/>
      <c r="B275" s="36"/>
      <c r="C275" s="223" t="s">
        <v>635</v>
      </c>
      <c r="D275" s="223" t="s">
        <v>128</v>
      </c>
      <c r="E275" s="224" t="s">
        <v>636</v>
      </c>
      <c r="F275" s="225" t="s">
        <v>637</v>
      </c>
      <c r="G275" s="226" t="s">
        <v>125</v>
      </c>
      <c r="H275" s="227">
        <v>2</v>
      </c>
      <c r="I275" s="228"/>
      <c r="J275" s="229">
        <f>ROUND(I275*H275,2)</f>
        <v>0</v>
      </c>
      <c r="K275" s="230"/>
      <c r="L275" s="231"/>
      <c r="M275" s="232" t="s">
        <v>1</v>
      </c>
      <c r="N275" s="233" t="s">
        <v>38</v>
      </c>
      <c r="O275" s="88"/>
      <c r="P275" s="219">
        <f>O275*H275</f>
        <v>0</v>
      </c>
      <c r="Q275" s="219">
        <v>0.00010000000000000001</v>
      </c>
      <c r="R275" s="219">
        <f>Q275*H275</f>
        <v>0.00020000000000000001</v>
      </c>
      <c r="S275" s="219">
        <v>0</v>
      </c>
      <c r="T275" s="22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1" t="s">
        <v>131</v>
      </c>
      <c r="AT275" s="221" t="s">
        <v>128</v>
      </c>
      <c r="AU275" s="221" t="s">
        <v>80</v>
      </c>
      <c r="AY275" s="14" t="s">
        <v>119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4" t="s">
        <v>78</v>
      </c>
      <c r="BK275" s="222">
        <f>ROUND(I275*H275,2)</f>
        <v>0</v>
      </c>
      <c r="BL275" s="14" t="s">
        <v>126</v>
      </c>
      <c r="BM275" s="221" t="s">
        <v>638</v>
      </c>
    </row>
    <row r="276" s="2" customFormat="1">
      <c r="A276" s="35"/>
      <c r="B276" s="36"/>
      <c r="C276" s="37"/>
      <c r="D276" s="234" t="s">
        <v>210</v>
      </c>
      <c r="E276" s="37"/>
      <c r="F276" s="235" t="s">
        <v>639</v>
      </c>
      <c r="G276" s="37"/>
      <c r="H276" s="37"/>
      <c r="I276" s="236"/>
      <c r="J276" s="37"/>
      <c r="K276" s="37"/>
      <c r="L276" s="41"/>
      <c r="M276" s="237"/>
      <c r="N276" s="238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210</v>
      </c>
      <c r="AU276" s="14" t="s">
        <v>80</v>
      </c>
    </row>
    <row r="277" s="2" customFormat="1" ht="37.8" customHeight="1">
      <c r="A277" s="35"/>
      <c r="B277" s="36"/>
      <c r="C277" s="209" t="s">
        <v>640</v>
      </c>
      <c r="D277" s="209" t="s">
        <v>122</v>
      </c>
      <c r="E277" s="210" t="s">
        <v>641</v>
      </c>
      <c r="F277" s="211" t="s">
        <v>642</v>
      </c>
      <c r="G277" s="212" t="s">
        <v>384</v>
      </c>
      <c r="H277" s="213">
        <v>1</v>
      </c>
      <c r="I277" s="214"/>
      <c r="J277" s="215">
        <f>ROUND(I277*H277,2)</f>
        <v>0</v>
      </c>
      <c r="K277" s="216"/>
      <c r="L277" s="41"/>
      <c r="M277" s="217" t="s">
        <v>1</v>
      </c>
      <c r="N277" s="218" t="s">
        <v>38</v>
      </c>
      <c r="O277" s="88"/>
      <c r="P277" s="219">
        <f>O277*H277</f>
        <v>0</v>
      </c>
      <c r="Q277" s="219">
        <v>0</v>
      </c>
      <c r="R277" s="219">
        <f>Q277*H277</f>
        <v>0</v>
      </c>
      <c r="S277" s="219">
        <v>0.00215</v>
      </c>
      <c r="T277" s="220">
        <f>S277*H277</f>
        <v>0.00215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1" t="s">
        <v>126</v>
      </c>
      <c r="AT277" s="221" t="s">
        <v>122</v>
      </c>
      <c r="AU277" s="221" t="s">
        <v>80</v>
      </c>
      <c r="AY277" s="14" t="s">
        <v>119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78</v>
      </c>
      <c r="BK277" s="222">
        <f>ROUND(I277*H277,2)</f>
        <v>0</v>
      </c>
      <c r="BL277" s="14" t="s">
        <v>126</v>
      </c>
      <c r="BM277" s="221" t="s">
        <v>643</v>
      </c>
    </row>
    <row r="278" s="2" customFormat="1" ht="24.15" customHeight="1">
      <c r="A278" s="35"/>
      <c r="B278" s="36"/>
      <c r="C278" s="209" t="s">
        <v>644</v>
      </c>
      <c r="D278" s="209" t="s">
        <v>122</v>
      </c>
      <c r="E278" s="210" t="s">
        <v>645</v>
      </c>
      <c r="F278" s="211" t="s">
        <v>646</v>
      </c>
      <c r="G278" s="212" t="s">
        <v>234</v>
      </c>
      <c r="H278" s="213">
        <v>120</v>
      </c>
      <c r="I278" s="214"/>
      <c r="J278" s="215">
        <f>ROUND(I278*H278,2)</f>
        <v>0</v>
      </c>
      <c r="K278" s="216"/>
      <c r="L278" s="41"/>
      <c r="M278" s="217" t="s">
        <v>1</v>
      </c>
      <c r="N278" s="218" t="s">
        <v>38</v>
      </c>
      <c r="O278" s="88"/>
      <c r="P278" s="219">
        <f>O278*H278</f>
        <v>0</v>
      </c>
      <c r="Q278" s="219">
        <v>0</v>
      </c>
      <c r="R278" s="219">
        <f>Q278*H278</f>
        <v>0</v>
      </c>
      <c r="S278" s="219">
        <v>0</v>
      </c>
      <c r="T278" s="22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1" t="s">
        <v>126</v>
      </c>
      <c r="AT278" s="221" t="s">
        <v>122</v>
      </c>
      <c r="AU278" s="221" t="s">
        <v>80</v>
      </c>
      <c r="AY278" s="14" t="s">
        <v>119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4" t="s">
        <v>78</v>
      </c>
      <c r="BK278" s="222">
        <f>ROUND(I278*H278,2)</f>
        <v>0</v>
      </c>
      <c r="BL278" s="14" t="s">
        <v>126</v>
      </c>
      <c r="BM278" s="221" t="s">
        <v>647</v>
      </c>
    </row>
    <row r="279" s="2" customFormat="1" ht="24.15" customHeight="1">
      <c r="A279" s="35"/>
      <c r="B279" s="36"/>
      <c r="C279" s="223" t="s">
        <v>648</v>
      </c>
      <c r="D279" s="223" t="s">
        <v>128</v>
      </c>
      <c r="E279" s="224" t="s">
        <v>649</v>
      </c>
      <c r="F279" s="225" t="s">
        <v>650</v>
      </c>
      <c r="G279" s="226" t="s">
        <v>234</v>
      </c>
      <c r="H279" s="227">
        <v>120</v>
      </c>
      <c r="I279" s="228"/>
      <c r="J279" s="229">
        <f>ROUND(I279*H279,2)</f>
        <v>0</v>
      </c>
      <c r="K279" s="230"/>
      <c r="L279" s="231"/>
      <c r="M279" s="232" t="s">
        <v>1</v>
      </c>
      <c r="N279" s="233" t="s">
        <v>38</v>
      </c>
      <c r="O279" s="88"/>
      <c r="P279" s="219">
        <f>O279*H279</f>
        <v>0</v>
      </c>
      <c r="Q279" s="219">
        <v>6.0000000000000002E-05</v>
      </c>
      <c r="R279" s="219">
        <f>Q279*H279</f>
        <v>0.0071999999999999998</v>
      </c>
      <c r="S279" s="219">
        <v>0</v>
      </c>
      <c r="T279" s="22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1" t="s">
        <v>131</v>
      </c>
      <c r="AT279" s="221" t="s">
        <v>128</v>
      </c>
      <c r="AU279" s="221" t="s">
        <v>80</v>
      </c>
      <c r="AY279" s="14" t="s">
        <v>119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4" t="s">
        <v>78</v>
      </c>
      <c r="BK279" s="222">
        <f>ROUND(I279*H279,2)</f>
        <v>0</v>
      </c>
      <c r="BL279" s="14" t="s">
        <v>126</v>
      </c>
      <c r="BM279" s="221" t="s">
        <v>651</v>
      </c>
    </row>
    <row r="280" s="2" customFormat="1" ht="21.75" customHeight="1">
      <c r="A280" s="35"/>
      <c r="B280" s="36"/>
      <c r="C280" s="209" t="s">
        <v>652</v>
      </c>
      <c r="D280" s="209" t="s">
        <v>122</v>
      </c>
      <c r="E280" s="210" t="s">
        <v>616</v>
      </c>
      <c r="F280" s="211" t="s">
        <v>617</v>
      </c>
      <c r="G280" s="212" t="s">
        <v>234</v>
      </c>
      <c r="H280" s="213">
        <v>200</v>
      </c>
      <c r="I280" s="214"/>
      <c r="J280" s="215">
        <f>ROUND(I280*H280,2)</f>
        <v>0</v>
      </c>
      <c r="K280" s="216"/>
      <c r="L280" s="41"/>
      <c r="M280" s="217" t="s">
        <v>1</v>
      </c>
      <c r="N280" s="218" t="s">
        <v>38</v>
      </c>
      <c r="O280" s="88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1" t="s">
        <v>126</v>
      </c>
      <c r="AT280" s="221" t="s">
        <v>122</v>
      </c>
      <c r="AU280" s="221" t="s">
        <v>80</v>
      </c>
      <c r="AY280" s="14" t="s">
        <v>119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4" t="s">
        <v>78</v>
      </c>
      <c r="BK280" s="222">
        <f>ROUND(I280*H280,2)</f>
        <v>0</v>
      </c>
      <c r="BL280" s="14" t="s">
        <v>126</v>
      </c>
      <c r="BM280" s="221" t="s">
        <v>653</v>
      </c>
    </row>
    <row r="281" s="2" customFormat="1" ht="21.75" customHeight="1">
      <c r="A281" s="35"/>
      <c r="B281" s="36"/>
      <c r="C281" s="223" t="s">
        <v>654</v>
      </c>
      <c r="D281" s="223" t="s">
        <v>128</v>
      </c>
      <c r="E281" s="224" t="s">
        <v>655</v>
      </c>
      <c r="F281" s="225" t="s">
        <v>656</v>
      </c>
      <c r="G281" s="226" t="s">
        <v>234</v>
      </c>
      <c r="H281" s="227">
        <v>20</v>
      </c>
      <c r="I281" s="228"/>
      <c r="J281" s="229">
        <f>ROUND(I281*H281,2)</f>
        <v>0</v>
      </c>
      <c r="K281" s="230"/>
      <c r="L281" s="231"/>
      <c r="M281" s="232" t="s">
        <v>1</v>
      </c>
      <c r="N281" s="233" t="s">
        <v>38</v>
      </c>
      <c r="O281" s="88"/>
      <c r="P281" s="219">
        <f>O281*H281</f>
        <v>0</v>
      </c>
      <c r="Q281" s="219">
        <v>4.0000000000000003E-05</v>
      </c>
      <c r="R281" s="219">
        <f>Q281*H281</f>
        <v>0.00080000000000000004</v>
      </c>
      <c r="S281" s="219">
        <v>0</v>
      </c>
      <c r="T281" s="22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1" t="s">
        <v>131</v>
      </c>
      <c r="AT281" s="221" t="s">
        <v>128</v>
      </c>
      <c r="AU281" s="221" t="s">
        <v>80</v>
      </c>
      <c r="AY281" s="14" t="s">
        <v>119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78</v>
      </c>
      <c r="BK281" s="222">
        <f>ROUND(I281*H281,2)</f>
        <v>0</v>
      </c>
      <c r="BL281" s="14" t="s">
        <v>126</v>
      </c>
      <c r="BM281" s="221" t="s">
        <v>657</v>
      </c>
    </row>
    <row r="282" s="2" customFormat="1" ht="21.75" customHeight="1">
      <c r="A282" s="35"/>
      <c r="B282" s="36"/>
      <c r="C282" s="223" t="s">
        <v>658</v>
      </c>
      <c r="D282" s="223" t="s">
        <v>128</v>
      </c>
      <c r="E282" s="224" t="s">
        <v>659</v>
      </c>
      <c r="F282" s="225" t="s">
        <v>660</v>
      </c>
      <c r="G282" s="226" t="s">
        <v>234</v>
      </c>
      <c r="H282" s="227">
        <v>180</v>
      </c>
      <c r="I282" s="228"/>
      <c r="J282" s="229">
        <f>ROUND(I282*H282,2)</f>
        <v>0</v>
      </c>
      <c r="K282" s="230"/>
      <c r="L282" s="231"/>
      <c r="M282" s="232" t="s">
        <v>1</v>
      </c>
      <c r="N282" s="233" t="s">
        <v>38</v>
      </c>
      <c r="O282" s="88"/>
      <c r="P282" s="219">
        <f>O282*H282</f>
        <v>0</v>
      </c>
      <c r="Q282" s="219">
        <v>4.0000000000000003E-05</v>
      </c>
      <c r="R282" s="219">
        <f>Q282*H282</f>
        <v>0.0072000000000000007</v>
      </c>
      <c r="S282" s="219">
        <v>0</v>
      </c>
      <c r="T282" s="22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1" t="s">
        <v>131</v>
      </c>
      <c r="AT282" s="221" t="s">
        <v>128</v>
      </c>
      <c r="AU282" s="221" t="s">
        <v>80</v>
      </c>
      <c r="AY282" s="14" t="s">
        <v>119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4" t="s">
        <v>78</v>
      </c>
      <c r="BK282" s="222">
        <f>ROUND(I282*H282,2)</f>
        <v>0</v>
      </c>
      <c r="BL282" s="14" t="s">
        <v>126</v>
      </c>
      <c r="BM282" s="221" t="s">
        <v>661</v>
      </c>
    </row>
    <row r="283" s="12" customFormat="1" ht="25.92" customHeight="1">
      <c r="A283" s="12"/>
      <c r="B283" s="193"/>
      <c r="C283" s="194"/>
      <c r="D283" s="195" t="s">
        <v>72</v>
      </c>
      <c r="E283" s="196" t="s">
        <v>128</v>
      </c>
      <c r="F283" s="196" t="s">
        <v>662</v>
      </c>
      <c r="G283" s="194"/>
      <c r="H283" s="194"/>
      <c r="I283" s="197"/>
      <c r="J283" s="198">
        <f>BK283</f>
        <v>0</v>
      </c>
      <c r="K283" s="194"/>
      <c r="L283" s="199"/>
      <c r="M283" s="200"/>
      <c r="N283" s="201"/>
      <c r="O283" s="201"/>
      <c r="P283" s="202">
        <f>P284</f>
        <v>0</v>
      </c>
      <c r="Q283" s="201"/>
      <c r="R283" s="202">
        <f>R284</f>
        <v>0.58629999999999993</v>
      </c>
      <c r="S283" s="201"/>
      <c r="T283" s="203">
        <f>T284</f>
        <v>3.9395999999999995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4" t="s">
        <v>133</v>
      </c>
      <c r="AT283" s="205" t="s">
        <v>72</v>
      </c>
      <c r="AU283" s="205" t="s">
        <v>73</v>
      </c>
      <c r="AY283" s="204" t="s">
        <v>119</v>
      </c>
      <c r="BK283" s="206">
        <f>BK284</f>
        <v>0</v>
      </c>
    </row>
    <row r="284" s="12" customFormat="1" ht="22.8" customHeight="1">
      <c r="A284" s="12"/>
      <c r="B284" s="193"/>
      <c r="C284" s="194"/>
      <c r="D284" s="195" t="s">
        <v>72</v>
      </c>
      <c r="E284" s="207" t="s">
        <v>663</v>
      </c>
      <c r="F284" s="207" t="s">
        <v>664</v>
      </c>
      <c r="G284" s="194"/>
      <c r="H284" s="194"/>
      <c r="I284" s="197"/>
      <c r="J284" s="208">
        <f>BK284</f>
        <v>0</v>
      </c>
      <c r="K284" s="194"/>
      <c r="L284" s="199"/>
      <c r="M284" s="200"/>
      <c r="N284" s="201"/>
      <c r="O284" s="201"/>
      <c r="P284" s="202">
        <f>SUM(P285:P305)</f>
        <v>0</v>
      </c>
      <c r="Q284" s="201"/>
      <c r="R284" s="202">
        <f>SUM(R285:R305)</f>
        <v>0.58629999999999993</v>
      </c>
      <c r="S284" s="201"/>
      <c r="T284" s="203">
        <f>SUM(T285:T305)</f>
        <v>3.9395999999999995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4" t="s">
        <v>133</v>
      </c>
      <c r="AT284" s="205" t="s">
        <v>72</v>
      </c>
      <c r="AU284" s="205" t="s">
        <v>78</v>
      </c>
      <c r="AY284" s="204" t="s">
        <v>119</v>
      </c>
      <c r="BK284" s="206">
        <f>SUM(BK285:BK305)</f>
        <v>0</v>
      </c>
    </row>
    <row r="285" s="2" customFormat="1" ht="33" customHeight="1">
      <c r="A285" s="35"/>
      <c r="B285" s="36"/>
      <c r="C285" s="209" t="s">
        <v>665</v>
      </c>
      <c r="D285" s="209" t="s">
        <v>122</v>
      </c>
      <c r="E285" s="210" t="s">
        <v>666</v>
      </c>
      <c r="F285" s="211" t="s">
        <v>667</v>
      </c>
      <c r="G285" s="212" t="s">
        <v>125</v>
      </c>
      <c r="H285" s="213">
        <v>15</v>
      </c>
      <c r="I285" s="214"/>
      <c r="J285" s="215">
        <f>ROUND(I285*H285,2)</f>
        <v>0</v>
      </c>
      <c r="K285" s="216"/>
      <c r="L285" s="41"/>
      <c r="M285" s="217" t="s">
        <v>1</v>
      </c>
      <c r="N285" s="218" t="s">
        <v>38</v>
      </c>
      <c r="O285" s="88"/>
      <c r="P285" s="219">
        <f>O285*H285</f>
        <v>0</v>
      </c>
      <c r="Q285" s="219">
        <v>0</v>
      </c>
      <c r="R285" s="219">
        <f>Q285*H285</f>
        <v>0</v>
      </c>
      <c r="S285" s="219">
        <v>0.012</v>
      </c>
      <c r="T285" s="220">
        <f>S285*H285</f>
        <v>0.17999999999999999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1" t="s">
        <v>393</v>
      </c>
      <c r="AT285" s="221" t="s">
        <v>122</v>
      </c>
      <c r="AU285" s="221" t="s">
        <v>80</v>
      </c>
      <c r="AY285" s="14" t="s">
        <v>119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4" t="s">
        <v>78</v>
      </c>
      <c r="BK285" s="222">
        <f>ROUND(I285*H285,2)</f>
        <v>0</v>
      </c>
      <c r="BL285" s="14" t="s">
        <v>393</v>
      </c>
      <c r="BM285" s="221" t="s">
        <v>668</v>
      </c>
    </row>
    <row r="286" s="2" customFormat="1" ht="33" customHeight="1">
      <c r="A286" s="35"/>
      <c r="B286" s="36"/>
      <c r="C286" s="209" t="s">
        <v>669</v>
      </c>
      <c r="D286" s="209" t="s">
        <v>122</v>
      </c>
      <c r="E286" s="210" t="s">
        <v>670</v>
      </c>
      <c r="F286" s="211" t="s">
        <v>671</v>
      </c>
      <c r="G286" s="212" t="s">
        <v>125</v>
      </c>
      <c r="H286" s="213">
        <v>6</v>
      </c>
      <c r="I286" s="214"/>
      <c r="J286" s="215">
        <f>ROUND(I286*H286,2)</f>
        <v>0</v>
      </c>
      <c r="K286" s="216"/>
      <c r="L286" s="41"/>
      <c r="M286" s="217" t="s">
        <v>1</v>
      </c>
      <c r="N286" s="218" t="s">
        <v>38</v>
      </c>
      <c r="O286" s="88"/>
      <c r="P286" s="219">
        <f>O286*H286</f>
        <v>0</v>
      </c>
      <c r="Q286" s="219">
        <v>0</v>
      </c>
      <c r="R286" s="219">
        <f>Q286*H286</f>
        <v>0</v>
      </c>
      <c r="S286" s="219">
        <v>0.016</v>
      </c>
      <c r="T286" s="220">
        <f>S286*H286</f>
        <v>0.096000000000000002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1" t="s">
        <v>393</v>
      </c>
      <c r="AT286" s="221" t="s">
        <v>122</v>
      </c>
      <c r="AU286" s="221" t="s">
        <v>80</v>
      </c>
      <c r="AY286" s="14" t="s">
        <v>119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4" t="s">
        <v>78</v>
      </c>
      <c r="BK286" s="222">
        <f>ROUND(I286*H286,2)</f>
        <v>0</v>
      </c>
      <c r="BL286" s="14" t="s">
        <v>393</v>
      </c>
      <c r="BM286" s="221" t="s">
        <v>672</v>
      </c>
    </row>
    <row r="287" s="2" customFormat="1" ht="37.8" customHeight="1">
      <c r="A287" s="35"/>
      <c r="B287" s="36"/>
      <c r="C287" s="209" t="s">
        <v>673</v>
      </c>
      <c r="D287" s="209" t="s">
        <v>122</v>
      </c>
      <c r="E287" s="210" t="s">
        <v>674</v>
      </c>
      <c r="F287" s="211" t="s">
        <v>675</v>
      </c>
      <c r="G287" s="212" t="s">
        <v>125</v>
      </c>
      <c r="H287" s="213">
        <v>3</v>
      </c>
      <c r="I287" s="214"/>
      <c r="J287" s="215">
        <f>ROUND(I287*H287,2)</f>
        <v>0</v>
      </c>
      <c r="K287" s="216"/>
      <c r="L287" s="41"/>
      <c r="M287" s="217" t="s">
        <v>1</v>
      </c>
      <c r="N287" s="218" t="s">
        <v>38</v>
      </c>
      <c r="O287" s="88"/>
      <c r="P287" s="219">
        <f>O287*H287</f>
        <v>0</v>
      </c>
      <c r="Q287" s="219">
        <v>0</v>
      </c>
      <c r="R287" s="219">
        <f>Q287*H287</f>
        <v>0</v>
      </c>
      <c r="S287" s="219">
        <v>0.12</v>
      </c>
      <c r="T287" s="220">
        <f>S287*H287</f>
        <v>0.35999999999999999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393</v>
      </c>
      <c r="AT287" s="221" t="s">
        <v>122</v>
      </c>
      <c r="AU287" s="221" t="s">
        <v>80</v>
      </c>
      <c r="AY287" s="14" t="s">
        <v>119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4" t="s">
        <v>78</v>
      </c>
      <c r="BK287" s="222">
        <f>ROUND(I287*H287,2)</f>
        <v>0</v>
      </c>
      <c r="BL287" s="14" t="s">
        <v>393</v>
      </c>
      <c r="BM287" s="221" t="s">
        <v>676</v>
      </c>
    </row>
    <row r="288" s="2" customFormat="1" ht="24.15" customHeight="1">
      <c r="A288" s="35"/>
      <c r="B288" s="36"/>
      <c r="C288" s="209" t="s">
        <v>677</v>
      </c>
      <c r="D288" s="209" t="s">
        <v>122</v>
      </c>
      <c r="E288" s="210" t="s">
        <v>678</v>
      </c>
      <c r="F288" s="211" t="s">
        <v>679</v>
      </c>
      <c r="G288" s="212" t="s">
        <v>125</v>
      </c>
      <c r="H288" s="213">
        <v>110</v>
      </c>
      <c r="I288" s="214"/>
      <c r="J288" s="215">
        <f>ROUND(I288*H288,2)</f>
        <v>0</v>
      </c>
      <c r="K288" s="216"/>
      <c r="L288" s="41"/>
      <c r="M288" s="217" t="s">
        <v>1</v>
      </c>
      <c r="N288" s="218" t="s">
        <v>38</v>
      </c>
      <c r="O288" s="88"/>
      <c r="P288" s="219">
        <f>O288*H288</f>
        <v>0</v>
      </c>
      <c r="Q288" s="219">
        <v>0</v>
      </c>
      <c r="R288" s="219">
        <f>Q288*H288</f>
        <v>0</v>
      </c>
      <c r="S288" s="219">
        <v>0.00085999999999999998</v>
      </c>
      <c r="T288" s="220">
        <f>S288*H288</f>
        <v>0.094600000000000004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1" t="s">
        <v>393</v>
      </c>
      <c r="AT288" s="221" t="s">
        <v>122</v>
      </c>
      <c r="AU288" s="221" t="s">
        <v>80</v>
      </c>
      <c r="AY288" s="14" t="s">
        <v>119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4" t="s">
        <v>78</v>
      </c>
      <c r="BK288" s="222">
        <f>ROUND(I288*H288,2)</f>
        <v>0</v>
      </c>
      <c r="BL288" s="14" t="s">
        <v>393</v>
      </c>
      <c r="BM288" s="221" t="s">
        <v>680</v>
      </c>
    </row>
    <row r="289" s="2" customFormat="1" ht="24.15" customHeight="1">
      <c r="A289" s="35"/>
      <c r="B289" s="36"/>
      <c r="C289" s="209" t="s">
        <v>681</v>
      </c>
      <c r="D289" s="209" t="s">
        <v>122</v>
      </c>
      <c r="E289" s="210" t="s">
        <v>682</v>
      </c>
      <c r="F289" s="211" t="s">
        <v>683</v>
      </c>
      <c r="G289" s="212" t="s">
        <v>234</v>
      </c>
      <c r="H289" s="213">
        <v>42</v>
      </c>
      <c r="I289" s="214"/>
      <c r="J289" s="215">
        <f>ROUND(I289*H289,2)</f>
        <v>0</v>
      </c>
      <c r="K289" s="216"/>
      <c r="L289" s="41"/>
      <c r="M289" s="217" t="s">
        <v>1</v>
      </c>
      <c r="N289" s="218" t="s">
        <v>38</v>
      </c>
      <c r="O289" s="88"/>
      <c r="P289" s="219">
        <f>O289*H289</f>
        <v>0</v>
      </c>
      <c r="Q289" s="219">
        <v>0</v>
      </c>
      <c r="R289" s="219">
        <f>Q289*H289</f>
        <v>0</v>
      </c>
      <c r="S289" s="219">
        <v>0.0035000000000000001</v>
      </c>
      <c r="T289" s="220">
        <f>S289*H289</f>
        <v>0.14699999999999999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1" t="s">
        <v>393</v>
      </c>
      <c r="AT289" s="221" t="s">
        <v>122</v>
      </c>
      <c r="AU289" s="221" t="s">
        <v>80</v>
      </c>
      <c r="AY289" s="14" t="s">
        <v>119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4" t="s">
        <v>78</v>
      </c>
      <c r="BK289" s="222">
        <f>ROUND(I289*H289,2)</f>
        <v>0</v>
      </c>
      <c r="BL289" s="14" t="s">
        <v>393</v>
      </c>
      <c r="BM289" s="221" t="s">
        <v>684</v>
      </c>
    </row>
    <row r="290" s="2" customFormat="1" ht="37.8" customHeight="1">
      <c r="A290" s="35"/>
      <c r="B290" s="36"/>
      <c r="C290" s="209" t="s">
        <v>685</v>
      </c>
      <c r="D290" s="209" t="s">
        <v>122</v>
      </c>
      <c r="E290" s="210" t="s">
        <v>686</v>
      </c>
      <c r="F290" s="211" t="s">
        <v>687</v>
      </c>
      <c r="G290" s="212" t="s">
        <v>234</v>
      </c>
      <c r="H290" s="213">
        <v>8</v>
      </c>
      <c r="I290" s="214"/>
      <c r="J290" s="215">
        <f>ROUND(I290*H290,2)</f>
        <v>0</v>
      </c>
      <c r="K290" s="216"/>
      <c r="L290" s="41"/>
      <c r="M290" s="217" t="s">
        <v>1</v>
      </c>
      <c r="N290" s="218" t="s">
        <v>38</v>
      </c>
      <c r="O290" s="88"/>
      <c r="P290" s="219">
        <f>O290*H290</f>
        <v>0</v>
      </c>
      <c r="Q290" s="219">
        <v>0</v>
      </c>
      <c r="R290" s="219">
        <f>Q290*H290</f>
        <v>0</v>
      </c>
      <c r="S290" s="219">
        <v>0.021999999999999999</v>
      </c>
      <c r="T290" s="220">
        <f>S290*H290</f>
        <v>0.17599999999999999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1" t="s">
        <v>393</v>
      </c>
      <c r="AT290" s="221" t="s">
        <v>122</v>
      </c>
      <c r="AU290" s="221" t="s">
        <v>80</v>
      </c>
      <c r="AY290" s="14" t="s">
        <v>119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4" t="s">
        <v>78</v>
      </c>
      <c r="BK290" s="222">
        <f>ROUND(I290*H290,2)</f>
        <v>0</v>
      </c>
      <c r="BL290" s="14" t="s">
        <v>393</v>
      </c>
      <c r="BM290" s="221" t="s">
        <v>688</v>
      </c>
    </row>
    <row r="291" s="2" customFormat="1">
      <c r="A291" s="35"/>
      <c r="B291" s="36"/>
      <c r="C291" s="37"/>
      <c r="D291" s="234" t="s">
        <v>210</v>
      </c>
      <c r="E291" s="37"/>
      <c r="F291" s="235" t="s">
        <v>689</v>
      </c>
      <c r="G291" s="37"/>
      <c r="H291" s="37"/>
      <c r="I291" s="236"/>
      <c r="J291" s="37"/>
      <c r="K291" s="37"/>
      <c r="L291" s="41"/>
      <c r="M291" s="237"/>
      <c r="N291" s="238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210</v>
      </c>
      <c r="AU291" s="14" t="s">
        <v>80</v>
      </c>
    </row>
    <row r="292" s="2" customFormat="1" ht="33" customHeight="1">
      <c r="A292" s="35"/>
      <c r="B292" s="36"/>
      <c r="C292" s="209" t="s">
        <v>690</v>
      </c>
      <c r="D292" s="209" t="s">
        <v>122</v>
      </c>
      <c r="E292" s="210" t="s">
        <v>691</v>
      </c>
      <c r="F292" s="211" t="s">
        <v>692</v>
      </c>
      <c r="G292" s="212" t="s">
        <v>234</v>
      </c>
      <c r="H292" s="213">
        <v>84</v>
      </c>
      <c r="I292" s="214"/>
      <c r="J292" s="215">
        <f>ROUND(I292*H292,2)</f>
        <v>0</v>
      </c>
      <c r="K292" s="216"/>
      <c r="L292" s="41"/>
      <c r="M292" s="217" t="s">
        <v>1</v>
      </c>
      <c r="N292" s="218" t="s">
        <v>38</v>
      </c>
      <c r="O292" s="88"/>
      <c r="P292" s="219">
        <f>O292*H292</f>
        <v>0</v>
      </c>
      <c r="Q292" s="219">
        <v>0</v>
      </c>
      <c r="R292" s="219">
        <f>Q292*H292</f>
        <v>0</v>
      </c>
      <c r="S292" s="219">
        <v>0.0030000000000000001</v>
      </c>
      <c r="T292" s="220">
        <f>S292*H292</f>
        <v>0.252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1" t="s">
        <v>393</v>
      </c>
      <c r="AT292" s="221" t="s">
        <v>122</v>
      </c>
      <c r="AU292" s="221" t="s">
        <v>80</v>
      </c>
      <c r="AY292" s="14" t="s">
        <v>119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4" t="s">
        <v>78</v>
      </c>
      <c r="BK292" s="222">
        <f>ROUND(I292*H292,2)</f>
        <v>0</v>
      </c>
      <c r="BL292" s="14" t="s">
        <v>393</v>
      </c>
      <c r="BM292" s="221" t="s">
        <v>693</v>
      </c>
    </row>
    <row r="293" s="2" customFormat="1" ht="33" customHeight="1">
      <c r="A293" s="35"/>
      <c r="B293" s="36"/>
      <c r="C293" s="209" t="s">
        <v>694</v>
      </c>
      <c r="D293" s="209" t="s">
        <v>122</v>
      </c>
      <c r="E293" s="210" t="s">
        <v>695</v>
      </c>
      <c r="F293" s="211" t="s">
        <v>696</v>
      </c>
      <c r="G293" s="212" t="s">
        <v>234</v>
      </c>
      <c r="H293" s="213">
        <v>116</v>
      </c>
      <c r="I293" s="214"/>
      <c r="J293" s="215">
        <f>ROUND(I293*H293,2)</f>
        <v>0</v>
      </c>
      <c r="K293" s="216"/>
      <c r="L293" s="41"/>
      <c r="M293" s="217" t="s">
        <v>1</v>
      </c>
      <c r="N293" s="218" t="s">
        <v>38</v>
      </c>
      <c r="O293" s="88"/>
      <c r="P293" s="219">
        <f>O293*H293</f>
        <v>0</v>
      </c>
      <c r="Q293" s="219">
        <v>0</v>
      </c>
      <c r="R293" s="219">
        <f>Q293*H293</f>
        <v>0</v>
      </c>
      <c r="S293" s="219">
        <v>0.0060000000000000001</v>
      </c>
      <c r="T293" s="220">
        <f>S293*H293</f>
        <v>0.69600000000000006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1" t="s">
        <v>393</v>
      </c>
      <c r="AT293" s="221" t="s">
        <v>122</v>
      </c>
      <c r="AU293" s="221" t="s">
        <v>80</v>
      </c>
      <c r="AY293" s="14" t="s">
        <v>119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4" t="s">
        <v>78</v>
      </c>
      <c r="BK293" s="222">
        <f>ROUND(I293*H293,2)</f>
        <v>0</v>
      </c>
      <c r="BL293" s="14" t="s">
        <v>393</v>
      </c>
      <c r="BM293" s="221" t="s">
        <v>697</v>
      </c>
    </row>
    <row r="294" s="2" customFormat="1" ht="33" customHeight="1">
      <c r="A294" s="35"/>
      <c r="B294" s="36"/>
      <c r="C294" s="209" t="s">
        <v>698</v>
      </c>
      <c r="D294" s="209" t="s">
        <v>122</v>
      </c>
      <c r="E294" s="210" t="s">
        <v>699</v>
      </c>
      <c r="F294" s="211" t="s">
        <v>700</v>
      </c>
      <c r="G294" s="212" t="s">
        <v>234</v>
      </c>
      <c r="H294" s="213">
        <v>102</v>
      </c>
      <c r="I294" s="214"/>
      <c r="J294" s="215">
        <f>ROUND(I294*H294,2)</f>
        <v>0</v>
      </c>
      <c r="K294" s="216"/>
      <c r="L294" s="41"/>
      <c r="M294" s="217" t="s">
        <v>1</v>
      </c>
      <c r="N294" s="218" t="s">
        <v>38</v>
      </c>
      <c r="O294" s="88"/>
      <c r="P294" s="219">
        <f>O294*H294</f>
        <v>0</v>
      </c>
      <c r="Q294" s="219">
        <v>0</v>
      </c>
      <c r="R294" s="219">
        <f>Q294*H294</f>
        <v>0</v>
      </c>
      <c r="S294" s="219">
        <v>0.019</v>
      </c>
      <c r="T294" s="220">
        <f>S294*H294</f>
        <v>1.9379999999999999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1" t="s">
        <v>393</v>
      </c>
      <c r="AT294" s="221" t="s">
        <v>122</v>
      </c>
      <c r="AU294" s="221" t="s">
        <v>80</v>
      </c>
      <c r="AY294" s="14" t="s">
        <v>119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4" t="s">
        <v>78</v>
      </c>
      <c r="BK294" s="222">
        <f>ROUND(I294*H294,2)</f>
        <v>0</v>
      </c>
      <c r="BL294" s="14" t="s">
        <v>393</v>
      </c>
      <c r="BM294" s="221" t="s">
        <v>701</v>
      </c>
    </row>
    <row r="295" s="2" customFormat="1" ht="24.15" customHeight="1">
      <c r="A295" s="35"/>
      <c r="B295" s="36"/>
      <c r="C295" s="209" t="s">
        <v>702</v>
      </c>
      <c r="D295" s="209" t="s">
        <v>122</v>
      </c>
      <c r="E295" s="210" t="s">
        <v>703</v>
      </c>
      <c r="F295" s="211" t="s">
        <v>704</v>
      </c>
      <c r="G295" s="212" t="s">
        <v>234</v>
      </c>
      <c r="H295" s="213">
        <v>42</v>
      </c>
      <c r="I295" s="214"/>
      <c r="J295" s="215">
        <f>ROUND(I295*H295,2)</f>
        <v>0</v>
      </c>
      <c r="K295" s="216"/>
      <c r="L295" s="41"/>
      <c r="M295" s="217" t="s">
        <v>1</v>
      </c>
      <c r="N295" s="218" t="s">
        <v>38</v>
      </c>
      <c r="O295" s="88"/>
      <c r="P295" s="219">
        <f>O295*H295</f>
        <v>0</v>
      </c>
      <c r="Q295" s="219">
        <v>0.00025999999999999998</v>
      </c>
      <c r="R295" s="219">
        <f>Q295*H295</f>
        <v>0.010919999999999999</v>
      </c>
      <c r="S295" s="219">
        <v>0</v>
      </c>
      <c r="T295" s="22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1" t="s">
        <v>393</v>
      </c>
      <c r="AT295" s="221" t="s">
        <v>122</v>
      </c>
      <c r="AU295" s="221" t="s">
        <v>80</v>
      </c>
      <c r="AY295" s="14" t="s">
        <v>119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4" t="s">
        <v>78</v>
      </c>
      <c r="BK295" s="222">
        <f>ROUND(I295*H295,2)</f>
        <v>0</v>
      </c>
      <c r="BL295" s="14" t="s">
        <v>393</v>
      </c>
      <c r="BM295" s="221" t="s">
        <v>705</v>
      </c>
    </row>
    <row r="296" s="2" customFormat="1" ht="24.15" customHeight="1">
      <c r="A296" s="35"/>
      <c r="B296" s="36"/>
      <c r="C296" s="209" t="s">
        <v>706</v>
      </c>
      <c r="D296" s="209" t="s">
        <v>122</v>
      </c>
      <c r="E296" s="210" t="s">
        <v>707</v>
      </c>
      <c r="F296" s="211" t="s">
        <v>708</v>
      </c>
      <c r="G296" s="212" t="s">
        <v>234</v>
      </c>
      <c r="H296" s="213">
        <v>84</v>
      </c>
      <c r="I296" s="214"/>
      <c r="J296" s="215">
        <f>ROUND(I296*H296,2)</f>
        <v>0</v>
      </c>
      <c r="K296" s="216"/>
      <c r="L296" s="41"/>
      <c r="M296" s="217" t="s">
        <v>1</v>
      </c>
      <c r="N296" s="218" t="s">
        <v>38</v>
      </c>
      <c r="O296" s="88"/>
      <c r="P296" s="219">
        <f>O296*H296</f>
        <v>0</v>
      </c>
      <c r="Q296" s="219">
        <v>0.00025999999999999998</v>
      </c>
      <c r="R296" s="219">
        <f>Q296*H296</f>
        <v>0.021839999999999998</v>
      </c>
      <c r="S296" s="219">
        <v>0</v>
      </c>
      <c r="T296" s="22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1" t="s">
        <v>393</v>
      </c>
      <c r="AT296" s="221" t="s">
        <v>122</v>
      </c>
      <c r="AU296" s="221" t="s">
        <v>80</v>
      </c>
      <c r="AY296" s="14" t="s">
        <v>119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4" t="s">
        <v>78</v>
      </c>
      <c r="BK296" s="222">
        <f>ROUND(I296*H296,2)</f>
        <v>0</v>
      </c>
      <c r="BL296" s="14" t="s">
        <v>393</v>
      </c>
      <c r="BM296" s="221" t="s">
        <v>709</v>
      </c>
    </row>
    <row r="297" s="2" customFormat="1" ht="33" customHeight="1">
      <c r="A297" s="35"/>
      <c r="B297" s="36"/>
      <c r="C297" s="209" t="s">
        <v>710</v>
      </c>
      <c r="D297" s="209" t="s">
        <v>122</v>
      </c>
      <c r="E297" s="210" t="s">
        <v>711</v>
      </c>
      <c r="F297" s="211" t="s">
        <v>712</v>
      </c>
      <c r="G297" s="212" t="s">
        <v>234</v>
      </c>
      <c r="H297" s="213">
        <v>116</v>
      </c>
      <c r="I297" s="214"/>
      <c r="J297" s="215">
        <f>ROUND(I297*H297,2)</f>
        <v>0</v>
      </c>
      <c r="K297" s="216"/>
      <c r="L297" s="41"/>
      <c r="M297" s="217" t="s">
        <v>1</v>
      </c>
      <c r="N297" s="218" t="s">
        <v>38</v>
      </c>
      <c r="O297" s="88"/>
      <c r="P297" s="219">
        <f>O297*H297</f>
        <v>0</v>
      </c>
      <c r="Q297" s="219">
        <v>0.00059999999999999995</v>
      </c>
      <c r="R297" s="219">
        <f>Q297*H297</f>
        <v>0.069599999999999995</v>
      </c>
      <c r="S297" s="219">
        <v>0</v>
      </c>
      <c r="T297" s="22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1" t="s">
        <v>393</v>
      </c>
      <c r="AT297" s="221" t="s">
        <v>122</v>
      </c>
      <c r="AU297" s="221" t="s">
        <v>80</v>
      </c>
      <c r="AY297" s="14" t="s">
        <v>119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4" t="s">
        <v>78</v>
      </c>
      <c r="BK297" s="222">
        <f>ROUND(I297*H297,2)</f>
        <v>0</v>
      </c>
      <c r="BL297" s="14" t="s">
        <v>393</v>
      </c>
      <c r="BM297" s="221" t="s">
        <v>713</v>
      </c>
    </row>
    <row r="298" s="2" customFormat="1" ht="33" customHeight="1">
      <c r="A298" s="35"/>
      <c r="B298" s="36"/>
      <c r="C298" s="209" t="s">
        <v>714</v>
      </c>
      <c r="D298" s="209" t="s">
        <v>122</v>
      </c>
      <c r="E298" s="210" t="s">
        <v>715</v>
      </c>
      <c r="F298" s="211" t="s">
        <v>716</v>
      </c>
      <c r="G298" s="212" t="s">
        <v>234</v>
      </c>
      <c r="H298" s="213">
        <v>102</v>
      </c>
      <c r="I298" s="214"/>
      <c r="J298" s="215">
        <f>ROUND(I298*H298,2)</f>
        <v>0</v>
      </c>
      <c r="K298" s="216"/>
      <c r="L298" s="41"/>
      <c r="M298" s="217" t="s">
        <v>1</v>
      </c>
      <c r="N298" s="218" t="s">
        <v>38</v>
      </c>
      <c r="O298" s="88"/>
      <c r="P298" s="219">
        <f>O298*H298</f>
        <v>0</v>
      </c>
      <c r="Q298" s="219">
        <v>0.0017799999999999999</v>
      </c>
      <c r="R298" s="219">
        <f>Q298*H298</f>
        <v>0.18156</v>
      </c>
      <c r="S298" s="219">
        <v>0</v>
      </c>
      <c r="T298" s="22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1" t="s">
        <v>393</v>
      </c>
      <c r="AT298" s="221" t="s">
        <v>122</v>
      </c>
      <c r="AU298" s="221" t="s">
        <v>80</v>
      </c>
      <c r="AY298" s="14" t="s">
        <v>119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4" t="s">
        <v>78</v>
      </c>
      <c r="BK298" s="222">
        <f>ROUND(I298*H298,2)</f>
        <v>0</v>
      </c>
      <c r="BL298" s="14" t="s">
        <v>393</v>
      </c>
      <c r="BM298" s="221" t="s">
        <v>717</v>
      </c>
    </row>
    <row r="299" s="2" customFormat="1" ht="33" customHeight="1">
      <c r="A299" s="35"/>
      <c r="B299" s="36"/>
      <c r="C299" s="209" t="s">
        <v>718</v>
      </c>
      <c r="D299" s="209" t="s">
        <v>122</v>
      </c>
      <c r="E299" s="210" t="s">
        <v>719</v>
      </c>
      <c r="F299" s="211" t="s">
        <v>720</v>
      </c>
      <c r="G299" s="212" t="s">
        <v>125</v>
      </c>
      <c r="H299" s="213">
        <v>2</v>
      </c>
      <c r="I299" s="214"/>
      <c r="J299" s="215">
        <f>ROUND(I299*H299,2)</f>
        <v>0</v>
      </c>
      <c r="K299" s="216"/>
      <c r="L299" s="41"/>
      <c r="M299" s="217" t="s">
        <v>1</v>
      </c>
      <c r="N299" s="218" t="s">
        <v>38</v>
      </c>
      <c r="O299" s="88"/>
      <c r="P299" s="219">
        <f>O299*H299</f>
        <v>0</v>
      </c>
      <c r="Q299" s="219">
        <v>0.15118999999999999</v>
      </c>
      <c r="R299" s="219">
        <f>Q299*H299</f>
        <v>0.30237999999999998</v>
      </c>
      <c r="S299" s="219">
        <v>0</v>
      </c>
      <c r="T299" s="22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1" t="s">
        <v>393</v>
      </c>
      <c r="AT299" s="221" t="s">
        <v>122</v>
      </c>
      <c r="AU299" s="221" t="s">
        <v>80</v>
      </c>
      <c r="AY299" s="14" t="s">
        <v>119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4" t="s">
        <v>78</v>
      </c>
      <c r="BK299" s="222">
        <f>ROUND(I299*H299,2)</f>
        <v>0</v>
      </c>
      <c r="BL299" s="14" t="s">
        <v>393</v>
      </c>
      <c r="BM299" s="221" t="s">
        <v>721</v>
      </c>
    </row>
    <row r="300" s="2" customFormat="1">
      <c r="A300" s="35"/>
      <c r="B300" s="36"/>
      <c r="C300" s="37"/>
      <c r="D300" s="234" t="s">
        <v>210</v>
      </c>
      <c r="E300" s="37"/>
      <c r="F300" s="235" t="s">
        <v>722</v>
      </c>
      <c r="G300" s="37"/>
      <c r="H300" s="37"/>
      <c r="I300" s="236"/>
      <c r="J300" s="37"/>
      <c r="K300" s="37"/>
      <c r="L300" s="41"/>
      <c r="M300" s="237"/>
      <c r="N300" s="238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210</v>
      </c>
      <c r="AU300" s="14" t="s">
        <v>80</v>
      </c>
    </row>
    <row r="301" s="2" customFormat="1" ht="24.15" customHeight="1">
      <c r="A301" s="35"/>
      <c r="B301" s="36"/>
      <c r="C301" s="209" t="s">
        <v>723</v>
      </c>
      <c r="D301" s="209" t="s">
        <v>122</v>
      </c>
      <c r="E301" s="210" t="s">
        <v>724</v>
      </c>
      <c r="F301" s="211" t="s">
        <v>725</v>
      </c>
      <c r="G301" s="212" t="s">
        <v>726</v>
      </c>
      <c r="H301" s="213">
        <v>3.9399999999999999</v>
      </c>
      <c r="I301" s="214"/>
      <c r="J301" s="215">
        <f>ROUND(I301*H301,2)</f>
        <v>0</v>
      </c>
      <c r="K301" s="216"/>
      <c r="L301" s="41"/>
      <c r="M301" s="217" t="s">
        <v>1</v>
      </c>
      <c r="N301" s="218" t="s">
        <v>38</v>
      </c>
      <c r="O301" s="88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1" t="s">
        <v>393</v>
      </c>
      <c r="AT301" s="221" t="s">
        <v>122</v>
      </c>
      <c r="AU301" s="221" t="s">
        <v>80</v>
      </c>
      <c r="AY301" s="14" t="s">
        <v>119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4" t="s">
        <v>78</v>
      </c>
      <c r="BK301" s="222">
        <f>ROUND(I301*H301,2)</f>
        <v>0</v>
      </c>
      <c r="BL301" s="14" t="s">
        <v>393</v>
      </c>
      <c r="BM301" s="221" t="s">
        <v>727</v>
      </c>
    </row>
    <row r="302" s="2" customFormat="1" ht="24.15" customHeight="1">
      <c r="A302" s="35"/>
      <c r="B302" s="36"/>
      <c r="C302" s="209" t="s">
        <v>728</v>
      </c>
      <c r="D302" s="209" t="s">
        <v>122</v>
      </c>
      <c r="E302" s="210" t="s">
        <v>729</v>
      </c>
      <c r="F302" s="211" t="s">
        <v>730</v>
      </c>
      <c r="G302" s="212" t="s">
        <v>726</v>
      </c>
      <c r="H302" s="213">
        <v>3.9399999999999999</v>
      </c>
      <c r="I302" s="214"/>
      <c r="J302" s="215">
        <f>ROUND(I302*H302,2)</f>
        <v>0</v>
      </c>
      <c r="K302" s="216"/>
      <c r="L302" s="41"/>
      <c r="M302" s="217" t="s">
        <v>1</v>
      </c>
      <c r="N302" s="218" t="s">
        <v>38</v>
      </c>
      <c r="O302" s="88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1" t="s">
        <v>393</v>
      </c>
      <c r="AT302" s="221" t="s">
        <v>122</v>
      </c>
      <c r="AU302" s="221" t="s">
        <v>80</v>
      </c>
      <c r="AY302" s="14" t="s">
        <v>119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4" t="s">
        <v>78</v>
      </c>
      <c r="BK302" s="222">
        <f>ROUND(I302*H302,2)</f>
        <v>0</v>
      </c>
      <c r="BL302" s="14" t="s">
        <v>393</v>
      </c>
      <c r="BM302" s="221" t="s">
        <v>731</v>
      </c>
    </row>
    <row r="303" s="2" customFormat="1" ht="24.15" customHeight="1">
      <c r="A303" s="35"/>
      <c r="B303" s="36"/>
      <c r="C303" s="209" t="s">
        <v>732</v>
      </c>
      <c r="D303" s="209" t="s">
        <v>122</v>
      </c>
      <c r="E303" s="210" t="s">
        <v>733</v>
      </c>
      <c r="F303" s="211" t="s">
        <v>734</v>
      </c>
      <c r="G303" s="212" t="s">
        <v>726</v>
      </c>
      <c r="H303" s="213">
        <v>3.9399999999999999</v>
      </c>
      <c r="I303" s="214"/>
      <c r="J303" s="215">
        <f>ROUND(I303*H303,2)</f>
        <v>0</v>
      </c>
      <c r="K303" s="216"/>
      <c r="L303" s="41"/>
      <c r="M303" s="217" t="s">
        <v>1</v>
      </c>
      <c r="N303" s="218" t="s">
        <v>38</v>
      </c>
      <c r="O303" s="88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1" t="s">
        <v>393</v>
      </c>
      <c r="AT303" s="221" t="s">
        <v>122</v>
      </c>
      <c r="AU303" s="221" t="s">
        <v>80</v>
      </c>
      <c r="AY303" s="14" t="s">
        <v>119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4" t="s">
        <v>78</v>
      </c>
      <c r="BK303" s="222">
        <f>ROUND(I303*H303,2)</f>
        <v>0</v>
      </c>
      <c r="BL303" s="14" t="s">
        <v>393</v>
      </c>
      <c r="BM303" s="221" t="s">
        <v>735</v>
      </c>
    </row>
    <row r="304" s="2" customFormat="1" ht="24.15" customHeight="1">
      <c r="A304" s="35"/>
      <c r="B304" s="36"/>
      <c r="C304" s="209" t="s">
        <v>736</v>
      </c>
      <c r="D304" s="209" t="s">
        <v>122</v>
      </c>
      <c r="E304" s="210" t="s">
        <v>737</v>
      </c>
      <c r="F304" s="211" t="s">
        <v>738</v>
      </c>
      <c r="G304" s="212" t="s">
        <v>726</v>
      </c>
      <c r="H304" s="213">
        <v>3.9399999999999999</v>
      </c>
      <c r="I304" s="214"/>
      <c r="J304" s="215">
        <f>ROUND(I304*H304,2)</f>
        <v>0</v>
      </c>
      <c r="K304" s="216"/>
      <c r="L304" s="41"/>
      <c r="M304" s="217" t="s">
        <v>1</v>
      </c>
      <c r="N304" s="218" t="s">
        <v>38</v>
      </c>
      <c r="O304" s="88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1" t="s">
        <v>393</v>
      </c>
      <c r="AT304" s="221" t="s">
        <v>122</v>
      </c>
      <c r="AU304" s="221" t="s">
        <v>80</v>
      </c>
      <c r="AY304" s="14" t="s">
        <v>119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4" t="s">
        <v>78</v>
      </c>
      <c r="BK304" s="222">
        <f>ROUND(I304*H304,2)</f>
        <v>0</v>
      </c>
      <c r="BL304" s="14" t="s">
        <v>393</v>
      </c>
      <c r="BM304" s="221" t="s">
        <v>739</v>
      </c>
    </row>
    <row r="305" s="2" customFormat="1" ht="33" customHeight="1">
      <c r="A305" s="35"/>
      <c r="B305" s="36"/>
      <c r="C305" s="209" t="s">
        <v>740</v>
      </c>
      <c r="D305" s="209" t="s">
        <v>122</v>
      </c>
      <c r="E305" s="210" t="s">
        <v>741</v>
      </c>
      <c r="F305" s="211" t="s">
        <v>742</v>
      </c>
      <c r="G305" s="212" t="s">
        <v>726</v>
      </c>
      <c r="H305" s="213">
        <v>3.9399999999999999</v>
      </c>
      <c r="I305" s="214"/>
      <c r="J305" s="215">
        <f>ROUND(I305*H305,2)</f>
        <v>0</v>
      </c>
      <c r="K305" s="216"/>
      <c r="L305" s="41"/>
      <c r="M305" s="217" t="s">
        <v>1</v>
      </c>
      <c r="N305" s="218" t="s">
        <v>38</v>
      </c>
      <c r="O305" s="88"/>
      <c r="P305" s="219">
        <f>O305*H305</f>
        <v>0</v>
      </c>
      <c r="Q305" s="219">
        <v>0</v>
      </c>
      <c r="R305" s="219">
        <f>Q305*H305</f>
        <v>0</v>
      </c>
      <c r="S305" s="219">
        <v>0</v>
      </c>
      <c r="T305" s="22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1" t="s">
        <v>393</v>
      </c>
      <c r="AT305" s="221" t="s">
        <v>122</v>
      </c>
      <c r="AU305" s="221" t="s">
        <v>80</v>
      </c>
      <c r="AY305" s="14" t="s">
        <v>119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4" t="s">
        <v>78</v>
      </c>
      <c r="BK305" s="222">
        <f>ROUND(I305*H305,2)</f>
        <v>0</v>
      </c>
      <c r="BL305" s="14" t="s">
        <v>393</v>
      </c>
      <c r="BM305" s="221" t="s">
        <v>743</v>
      </c>
    </row>
    <row r="306" s="12" customFormat="1" ht="25.92" customHeight="1">
      <c r="A306" s="12"/>
      <c r="B306" s="193"/>
      <c r="C306" s="194"/>
      <c r="D306" s="195" t="s">
        <v>72</v>
      </c>
      <c r="E306" s="196" t="s">
        <v>744</v>
      </c>
      <c r="F306" s="196" t="s">
        <v>745</v>
      </c>
      <c r="G306" s="194"/>
      <c r="H306" s="194"/>
      <c r="I306" s="197"/>
      <c r="J306" s="198">
        <f>BK306</f>
        <v>0</v>
      </c>
      <c r="K306" s="194"/>
      <c r="L306" s="199"/>
      <c r="M306" s="200"/>
      <c r="N306" s="201"/>
      <c r="O306" s="201"/>
      <c r="P306" s="202">
        <f>SUM(P307:P309)</f>
        <v>0</v>
      </c>
      <c r="Q306" s="201"/>
      <c r="R306" s="202">
        <f>SUM(R307:R309)</f>
        <v>0</v>
      </c>
      <c r="S306" s="201"/>
      <c r="T306" s="203">
        <f>SUM(T307:T309)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4" t="s">
        <v>137</v>
      </c>
      <c r="AT306" s="205" t="s">
        <v>72</v>
      </c>
      <c r="AU306" s="205" t="s">
        <v>73</v>
      </c>
      <c r="AY306" s="204" t="s">
        <v>119</v>
      </c>
      <c r="BK306" s="206">
        <f>SUM(BK307:BK309)</f>
        <v>0</v>
      </c>
    </row>
    <row r="307" s="2" customFormat="1" ht="16.5" customHeight="1">
      <c r="A307" s="35"/>
      <c r="B307" s="36"/>
      <c r="C307" s="209" t="s">
        <v>746</v>
      </c>
      <c r="D307" s="209" t="s">
        <v>122</v>
      </c>
      <c r="E307" s="210" t="s">
        <v>747</v>
      </c>
      <c r="F307" s="211" t="s">
        <v>748</v>
      </c>
      <c r="G307" s="212" t="s">
        <v>577</v>
      </c>
      <c r="H307" s="213">
        <v>32</v>
      </c>
      <c r="I307" s="214"/>
      <c r="J307" s="215">
        <f>ROUND(I307*H307,2)</f>
        <v>0</v>
      </c>
      <c r="K307" s="216"/>
      <c r="L307" s="41"/>
      <c r="M307" s="217" t="s">
        <v>1</v>
      </c>
      <c r="N307" s="218" t="s">
        <v>38</v>
      </c>
      <c r="O307" s="88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1" t="s">
        <v>749</v>
      </c>
      <c r="AT307" s="221" t="s">
        <v>122</v>
      </c>
      <c r="AU307" s="221" t="s">
        <v>78</v>
      </c>
      <c r="AY307" s="14" t="s">
        <v>119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4" t="s">
        <v>78</v>
      </c>
      <c r="BK307" s="222">
        <f>ROUND(I307*H307,2)</f>
        <v>0</v>
      </c>
      <c r="BL307" s="14" t="s">
        <v>749</v>
      </c>
      <c r="BM307" s="221" t="s">
        <v>750</v>
      </c>
    </row>
    <row r="308" s="2" customFormat="1">
      <c r="A308" s="35"/>
      <c r="B308" s="36"/>
      <c r="C308" s="37"/>
      <c r="D308" s="234" t="s">
        <v>210</v>
      </c>
      <c r="E308" s="37"/>
      <c r="F308" s="235" t="s">
        <v>751</v>
      </c>
      <c r="G308" s="37"/>
      <c r="H308" s="37"/>
      <c r="I308" s="236"/>
      <c r="J308" s="37"/>
      <c r="K308" s="37"/>
      <c r="L308" s="41"/>
      <c r="M308" s="237"/>
      <c r="N308" s="238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210</v>
      </c>
      <c r="AU308" s="14" t="s">
        <v>78</v>
      </c>
    </row>
    <row r="309" s="2" customFormat="1" ht="21.75" customHeight="1">
      <c r="A309" s="35"/>
      <c r="B309" s="36"/>
      <c r="C309" s="209" t="s">
        <v>752</v>
      </c>
      <c r="D309" s="209" t="s">
        <v>122</v>
      </c>
      <c r="E309" s="210" t="s">
        <v>753</v>
      </c>
      <c r="F309" s="211" t="s">
        <v>754</v>
      </c>
      <c r="G309" s="212" t="s">
        <v>577</v>
      </c>
      <c r="H309" s="213">
        <v>16</v>
      </c>
      <c r="I309" s="214"/>
      <c r="J309" s="215">
        <f>ROUND(I309*H309,2)</f>
        <v>0</v>
      </c>
      <c r="K309" s="216"/>
      <c r="L309" s="41"/>
      <c r="M309" s="217" t="s">
        <v>1</v>
      </c>
      <c r="N309" s="218" t="s">
        <v>38</v>
      </c>
      <c r="O309" s="88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1" t="s">
        <v>749</v>
      </c>
      <c r="AT309" s="221" t="s">
        <v>122</v>
      </c>
      <c r="AU309" s="221" t="s">
        <v>78</v>
      </c>
      <c r="AY309" s="14" t="s">
        <v>119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4" t="s">
        <v>78</v>
      </c>
      <c r="BK309" s="222">
        <f>ROUND(I309*H309,2)</f>
        <v>0</v>
      </c>
      <c r="BL309" s="14" t="s">
        <v>749</v>
      </c>
      <c r="BM309" s="221" t="s">
        <v>755</v>
      </c>
    </row>
    <row r="310" s="12" customFormat="1" ht="25.92" customHeight="1">
      <c r="A310" s="12"/>
      <c r="B310" s="193"/>
      <c r="C310" s="194"/>
      <c r="D310" s="195" t="s">
        <v>72</v>
      </c>
      <c r="E310" s="196" t="s">
        <v>756</v>
      </c>
      <c r="F310" s="196" t="s">
        <v>757</v>
      </c>
      <c r="G310" s="194"/>
      <c r="H310" s="194"/>
      <c r="I310" s="197"/>
      <c r="J310" s="198">
        <f>BK310</f>
        <v>0</v>
      </c>
      <c r="K310" s="194"/>
      <c r="L310" s="199"/>
      <c r="M310" s="200"/>
      <c r="N310" s="201"/>
      <c r="O310" s="201"/>
      <c r="P310" s="202">
        <f>P311+P313+P316+P319</f>
        <v>0</v>
      </c>
      <c r="Q310" s="201"/>
      <c r="R310" s="202">
        <f>R311+R313+R316+R319</f>
        <v>0</v>
      </c>
      <c r="S310" s="201"/>
      <c r="T310" s="203">
        <f>T311+T313+T316+T319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4" t="s">
        <v>141</v>
      </c>
      <c r="AT310" s="205" t="s">
        <v>72</v>
      </c>
      <c r="AU310" s="205" t="s">
        <v>73</v>
      </c>
      <c r="AY310" s="204" t="s">
        <v>119</v>
      </c>
      <c r="BK310" s="206">
        <f>BK311+BK313+BK316+BK319</f>
        <v>0</v>
      </c>
    </row>
    <row r="311" s="12" customFormat="1" ht="22.8" customHeight="1">
      <c r="A311" s="12"/>
      <c r="B311" s="193"/>
      <c r="C311" s="194"/>
      <c r="D311" s="195" t="s">
        <v>72</v>
      </c>
      <c r="E311" s="207" t="s">
        <v>758</v>
      </c>
      <c r="F311" s="207" t="s">
        <v>759</v>
      </c>
      <c r="G311" s="194"/>
      <c r="H311" s="194"/>
      <c r="I311" s="197"/>
      <c r="J311" s="208">
        <f>BK311</f>
        <v>0</v>
      </c>
      <c r="K311" s="194"/>
      <c r="L311" s="199"/>
      <c r="M311" s="200"/>
      <c r="N311" s="201"/>
      <c r="O311" s="201"/>
      <c r="P311" s="202">
        <f>P312</f>
        <v>0</v>
      </c>
      <c r="Q311" s="201"/>
      <c r="R311" s="202">
        <f>R312</f>
        <v>0</v>
      </c>
      <c r="S311" s="201"/>
      <c r="T311" s="20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4" t="s">
        <v>141</v>
      </c>
      <c r="AT311" s="205" t="s">
        <v>72</v>
      </c>
      <c r="AU311" s="205" t="s">
        <v>78</v>
      </c>
      <c r="AY311" s="204" t="s">
        <v>119</v>
      </c>
      <c r="BK311" s="206">
        <f>BK312</f>
        <v>0</v>
      </c>
    </row>
    <row r="312" s="2" customFormat="1" ht="16.5" customHeight="1">
      <c r="A312" s="35"/>
      <c r="B312" s="36"/>
      <c r="C312" s="209" t="s">
        <v>760</v>
      </c>
      <c r="D312" s="209" t="s">
        <v>122</v>
      </c>
      <c r="E312" s="210" t="s">
        <v>761</v>
      </c>
      <c r="F312" s="211" t="s">
        <v>762</v>
      </c>
      <c r="G312" s="212" t="s">
        <v>384</v>
      </c>
      <c r="H312" s="213">
        <v>1</v>
      </c>
      <c r="I312" s="214"/>
      <c r="J312" s="215">
        <f>ROUND(I312*H312,2)</f>
        <v>0</v>
      </c>
      <c r="K312" s="216"/>
      <c r="L312" s="41"/>
      <c r="M312" s="217" t="s">
        <v>1</v>
      </c>
      <c r="N312" s="218" t="s">
        <v>38</v>
      </c>
      <c r="O312" s="88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763</v>
      </c>
      <c r="AT312" s="221" t="s">
        <v>122</v>
      </c>
      <c r="AU312" s="221" t="s">
        <v>80</v>
      </c>
      <c r="AY312" s="14" t="s">
        <v>119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4" t="s">
        <v>78</v>
      </c>
      <c r="BK312" s="222">
        <f>ROUND(I312*H312,2)</f>
        <v>0</v>
      </c>
      <c r="BL312" s="14" t="s">
        <v>763</v>
      </c>
      <c r="BM312" s="221" t="s">
        <v>764</v>
      </c>
    </row>
    <row r="313" s="12" customFormat="1" ht="22.8" customHeight="1">
      <c r="A313" s="12"/>
      <c r="B313" s="193"/>
      <c r="C313" s="194"/>
      <c r="D313" s="195" t="s">
        <v>72</v>
      </c>
      <c r="E313" s="207" t="s">
        <v>765</v>
      </c>
      <c r="F313" s="207" t="s">
        <v>766</v>
      </c>
      <c r="G313" s="194"/>
      <c r="H313" s="194"/>
      <c r="I313" s="197"/>
      <c r="J313" s="208">
        <f>BK313</f>
        <v>0</v>
      </c>
      <c r="K313" s="194"/>
      <c r="L313" s="199"/>
      <c r="M313" s="200"/>
      <c r="N313" s="201"/>
      <c r="O313" s="201"/>
      <c r="P313" s="202">
        <f>SUM(P314:P315)</f>
        <v>0</v>
      </c>
      <c r="Q313" s="201"/>
      <c r="R313" s="202">
        <f>SUM(R314:R315)</f>
        <v>0</v>
      </c>
      <c r="S313" s="201"/>
      <c r="T313" s="203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4" t="s">
        <v>141</v>
      </c>
      <c r="AT313" s="205" t="s">
        <v>72</v>
      </c>
      <c r="AU313" s="205" t="s">
        <v>78</v>
      </c>
      <c r="AY313" s="204" t="s">
        <v>119</v>
      </c>
      <c r="BK313" s="206">
        <f>SUM(BK314:BK315)</f>
        <v>0</v>
      </c>
    </row>
    <row r="314" s="2" customFormat="1" ht="16.5" customHeight="1">
      <c r="A314" s="35"/>
      <c r="B314" s="36"/>
      <c r="C314" s="209" t="s">
        <v>767</v>
      </c>
      <c r="D314" s="209" t="s">
        <v>122</v>
      </c>
      <c r="E314" s="210" t="s">
        <v>768</v>
      </c>
      <c r="F314" s="211" t="s">
        <v>766</v>
      </c>
      <c r="G314" s="212" t="s">
        <v>384</v>
      </c>
      <c r="H314" s="213">
        <v>1</v>
      </c>
      <c r="I314" s="214"/>
      <c r="J314" s="215">
        <f>ROUND(I314*H314,2)</f>
        <v>0</v>
      </c>
      <c r="K314" s="216"/>
      <c r="L314" s="41"/>
      <c r="M314" s="217" t="s">
        <v>1</v>
      </c>
      <c r="N314" s="218" t="s">
        <v>38</v>
      </c>
      <c r="O314" s="88"/>
      <c r="P314" s="219">
        <f>O314*H314</f>
        <v>0</v>
      </c>
      <c r="Q314" s="219">
        <v>0</v>
      </c>
      <c r="R314" s="219">
        <f>Q314*H314</f>
        <v>0</v>
      </c>
      <c r="S314" s="219">
        <v>0</v>
      </c>
      <c r="T314" s="22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1" t="s">
        <v>763</v>
      </c>
      <c r="AT314" s="221" t="s">
        <v>122</v>
      </c>
      <c r="AU314" s="221" t="s">
        <v>80</v>
      </c>
      <c r="AY314" s="14" t="s">
        <v>119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4" t="s">
        <v>78</v>
      </c>
      <c r="BK314" s="222">
        <f>ROUND(I314*H314,2)</f>
        <v>0</v>
      </c>
      <c r="BL314" s="14" t="s">
        <v>763</v>
      </c>
      <c r="BM314" s="221" t="s">
        <v>769</v>
      </c>
    </row>
    <row r="315" s="2" customFormat="1" ht="16.5" customHeight="1">
      <c r="A315" s="35"/>
      <c r="B315" s="36"/>
      <c r="C315" s="209" t="s">
        <v>770</v>
      </c>
      <c r="D315" s="209" t="s">
        <v>122</v>
      </c>
      <c r="E315" s="210" t="s">
        <v>771</v>
      </c>
      <c r="F315" s="211" t="s">
        <v>772</v>
      </c>
      <c r="G315" s="212" t="s">
        <v>384</v>
      </c>
      <c r="H315" s="213">
        <v>1</v>
      </c>
      <c r="I315" s="214"/>
      <c r="J315" s="215">
        <f>ROUND(I315*H315,2)</f>
        <v>0</v>
      </c>
      <c r="K315" s="216"/>
      <c r="L315" s="41"/>
      <c r="M315" s="217" t="s">
        <v>1</v>
      </c>
      <c r="N315" s="218" t="s">
        <v>38</v>
      </c>
      <c r="O315" s="88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1" t="s">
        <v>763</v>
      </c>
      <c r="AT315" s="221" t="s">
        <v>122</v>
      </c>
      <c r="AU315" s="221" t="s">
        <v>80</v>
      </c>
      <c r="AY315" s="14" t="s">
        <v>119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4" t="s">
        <v>78</v>
      </c>
      <c r="BK315" s="222">
        <f>ROUND(I315*H315,2)</f>
        <v>0</v>
      </c>
      <c r="BL315" s="14" t="s">
        <v>763</v>
      </c>
      <c r="BM315" s="221" t="s">
        <v>773</v>
      </c>
    </row>
    <row r="316" s="12" customFormat="1" ht="22.8" customHeight="1">
      <c r="A316" s="12"/>
      <c r="B316" s="193"/>
      <c r="C316" s="194"/>
      <c r="D316" s="195" t="s">
        <v>72</v>
      </c>
      <c r="E316" s="207" t="s">
        <v>774</v>
      </c>
      <c r="F316" s="207" t="s">
        <v>775</v>
      </c>
      <c r="G316" s="194"/>
      <c r="H316" s="194"/>
      <c r="I316" s="197"/>
      <c r="J316" s="208">
        <f>BK316</f>
        <v>0</v>
      </c>
      <c r="K316" s="194"/>
      <c r="L316" s="199"/>
      <c r="M316" s="200"/>
      <c r="N316" s="201"/>
      <c r="O316" s="201"/>
      <c r="P316" s="202">
        <f>SUM(P317:P318)</f>
        <v>0</v>
      </c>
      <c r="Q316" s="201"/>
      <c r="R316" s="202">
        <f>SUM(R317:R318)</f>
        <v>0</v>
      </c>
      <c r="S316" s="201"/>
      <c r="T316" s="203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4" t="s">
        <v>141</v>
      </c>
      <c r="AT316" s="205" t="s">
        <v>72</v>
      </c>
      <c r="AU316" s="205" t="s">
        <v>78</v>
      </c>
      <c r="AY316" s="204" t="s">
        <v>119</v>
      </c>
      <c r="BK316" s="206">
        <f>SUM(BK317:BK318)</f>
        <v>0</v>
      </c>
    </row>
    <row r="317" s="2" customFormat="1" ht="16.5" customHeight="1">
      <c r="A317" s="35"/>
      <c r="B317" s="36"/>
      <c r="C317" s="209" t="s">
        <v>776</v>
      </c>
      <c r="D317" s="209" t="s">
        <v>122</v>
      </c>
      <c r="E317" s="210" t="s">
        <v>777</v>
      </c>
      <c r="F317" s="211" t="s">
        <v>775</v>
      </c>
      <c r="G317" s="212" t="s">
        <v>384</v>
      </c>
      <c r="H317" s="213">
        <v>1</v>
      </c>
      <c r="I317" s="214"/>
      <c r="J317" s="215">
        <f>ROUND(I317*H317,2)</f>
        <v>0</v>
      </c>
      <c r="K317" s="216"/>
      <c r="L317" s="41"/>
      <c r="M317" s="217" t="s">
        <v>1</v>
      </c>
      <c r="N317" s="218" t="s">
        <v>38</v>
      </c>
      <c r="O317" s="88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1" t="s">
        <v>763</v>
      </c>
      <c r="AT317" s="221" t="s">
        <v>122</v>
      </c>
      <c r="AU317" s="221" t="s">
        <v>80</v>
      </c>
      <c r="AY317" s="14" t="s">
        <v>119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4" t="s">
        <v>78</v>
      </c>
      <c r="BK317" s="222">
        <f>ROUND(I317*H317,2)</f>
        <v>0</v>
      </c>
      <c r="BL317" s="14" t="s">
        <v>763</v>
      </c>
      <c r="BM317" s="221" t="s">
        <v>778</v>
      </c>
    </row>
    <row r="318" s="2" customFormat="1" ht="16.5" customHeight="1">
      <c r="A318" s="35"/>
      <c r="B318" s="36"/>
      <c r="C318" s="209" t="s">
        <v>779</v>
      </c>
      <c r="D318" s="209" t="s">
        <v>122</v>
      </c>
      <c r="E318" s="210" t="s">
        <v>780</v>
      </c>
      <c r="F318" s="211" t="s">
        <v>781</v>
      </c>
      <c r="G318" s="212" t="s">
        <v>384</v>
      </c>
      <c r="H318" s="213">
        <v>1</v>
      </c>
      <c r="I318" s="214"/>
      <c r="J318" s="215">
        <f>ROUND(I318*H318,2)</f>
        <v>0</v>
      </c>
      <c r="K318" s="216"/>
      <c r="L318" s="41"/>
      <c r="M318" s="217" t="s">
        <v>1</v>
      </c>
      <c r="N318" s="218" t="s">
        <v>38</v>
      </c>
      <c r="O318" s="88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1" t="s">
        <v>763</v>
      </c>
      <c r="AT318" s="221" t="s">
        <v>122</v>
      </c>
      <c r="AU318" s="221" t="s">
        <v>80</v>
      </c>
      <c r="AY318" s="14" t="s">
        <v>119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4" t="s">
        <v>78</v>
      </c>
      <c r="BK318" s="222">
        <f>ROUND(I318*H318,2)</f>
        <v>0</v>
      </c>
      <c r="BL318" s="14" t="s">
        <v>763</v>
      </c>
      <c r="BM318" s="221" t="s">
        <v>782</v>
      </c>
    </row>
    <row r="319" s="12" customFormat="1" ht="22.8" customHeight="1">
      <c r="A319" s="12"/>
      <c r="B319" s="193"/>
      <c r="C319" s="194"/>
      <c r="D319" s="195" t="s">
        <v>72</v>
      </c>
      <c r="E319" s="207" t="s">
        <v>783</v>
      </c>
      <c r="F319" s="207" t="s">
        <v>784</v>
      </c>
      <c r="G319" s="194"/>
      <c r="H319" s="194"/>
      <c r="I319" s="197"/>
      <c r="J319" s="208">
        <f>BK319</f>
        <v>0</v>
      </c>
      <c r="K319" s="194"/>
      <c r="L319" s="199"/>
      <c r="M319" s="200"/>
      <c r="N319" s="201"/>
      <c r="O319" s="201"/>
      <c r="P319" s="202">
        <f>P320</f>
        <v>0</v>
      </c>
      <c r="Q319" s="201"/>
      <c r="R319" s="202">
        <f>R320</f>
        <v>0</v>
      </c>
      <c r="S319" s="201"/>
      <c r="T319" s="203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4" t="s">
        <v>141</v>
      </c>
      <c r="AT319" s="205" t="s">
        <v>72</v>
      </c>
      <c r="AU319" s="205" t="s">
        <v>78</v>
      </c>
      <c r="AY319" s="204" t="s">
        <v>119</v>
      </c>
      <c r="BK319" s="206">
        <f>BK320</f>
        <v>0</v>
      </c>
    </row>
    <row r="320" s="2" customFormat="1" ht="16.5" customHeight="1">
      <c r="A320" s="35"/>
      <c r="B320" s="36"/>
      <c r="C320" s="209" t="s">
        <v>785</v>
      </c>
      <c r="D320" s="209" t="s">
        <v>122</v>
      </c>
      <c r="E320" s="210" t="s">
        <v>786</v>
      </c>
      <c r="F320" s="211" t="s">
        <v>787</v>
      </c>
      <c r="G320" s="212" t="s">
        <v>384</v>
      </c>
      <c r="H320" s="213">
        <v>1</v>
      </c>
      <c r="I320" s="214"/>
      <c r="J320" s="215">
        <f>ROUND(I320*H320,2)</f>
        <v>0</v>
      </c>
      <c r="K320" s="216"/>
      <c r="L320" s="41"/>
      <c r="M320" s="239" t="s">
        <v>1</v>
      </c>
      <c r="N320" s="240" t="s">
        <v>38</v>
      </c>
      <c r="O320" s="241"/>
      <c r="P320" s="242">
        <f>O320*H320</f>
        <v>0</v>
      </c>
      <c r="Q320" s="242">
        <v>0</v>
      </c>
      <c r="R320" s="242">
        <f>Q320*H320</f>
        <v>0</v>
      </c>
      <c r="S320" s="242">
        <v>0</v>
      </c>
      <c r="T320" s="24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1" t="s">
        <v>763</v>
      </c>
      <c r="AT320" s="221" t="s">
        <v>122</v>
      </c>
      <c r="AU320" s="221" t="s">
        <v>80</v>
      </c>
      <c r="AY320" s="14" t="s">
        <v>119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4" t="s">
        <v>78</v>
      </c>
      <c r="BK320" s="222">
        <f>ROUND(I320*H320,2)</f>
        <v>0</v>
      </c>
      <c r="BL320" s="14" t="s">
        <v>763</v>
      </c>
      <c r="BM320" s="221" t="s">
        <v>788</v>
      </c>
    </row>
    <row r="321" s="2" customFormat="1" ht="6.96" customHeight="1">
      <c r="A321" s="35"/>
      <c r="B321" s="63"/>
      <c r="C321" s="64"/>
      <c r="D321" s="64"/>
      <c r="E321" s="64"/>
      <c r="F321" s="64"/>
      <c r="G321" s="64"/>
      <c r="H321" s="64"/>
      <c r="I321" s="64"/>
      <c r="J321" s="64"/>
      <c r="K321" s="64"/>
      <c r="L321" s="41"/>
      <c r="M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</row>
  </sheetData>
  <sheetProtection sheet="1" autoFilter="0" formatColumns="0" formatRows="0" objects="1" scenarios="1" spinCount="100000" saltValue="//STtjDP8GPadEiQK1RPVfw9EBXfpFHWbY6XdxAG2CAhifkFmoN3n7TjtPhcHrGvgL62TWS7j5oyu3fQyQLw+g==" hashValue="ohbveXCP1SBIcbIj9eFkwFG84T0kLpxJ/I9wAy1yxP8GnCMkarFWaqIuOlfYRbSC7DhFN89L06LUPWD7YtWsvQ==" algorithmName="SHA-512" password="CC35"/>
  <autoFilter ref="C128:K320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POHODA\Martinp</dc:creator>
  <cp:lastModifiedBy>POHODA\Martinp</cp:lastModifiedBy>
  <dcterms:created xsi:type="dcterms:W3CDTF">2024-02-19T09:14:47Z</dcterms:created>
  <dcterms:modified xsi:type="dcterms:W3CDTF">2024-02-19T09:15:00Z</dcterms:modified>
</cp:coreProperties>
</file>