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 VO_DNS Lesnícke činnosti v ŤČ  2023-2026\Čiastkové zákazky\OZ Vihorlat\Výzva č.8 LS Remetské Hámre\Výzva\"/>
    </mc:Choice>
  </mc:AlternateContent>
  <bookViews>
    <workbookView xWindow="-120" yWindow="-120" windowWidth="20736" windowHeight="1116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" l="1"/>
  <c r="O20" i="1"/>
  <c r="O24" i="1"/>
  <c r="O27" i="1"/>
  <c r="O28" i="1"/>
  <c r="G30" i="1"/>
  <c r="O30" i="1" s="1"/>
  <c r="G29" i="1"/>
  <c r="O29" i="1" s="1"/>
  <c r="G28" i="1"/>
  <c r="G27" i="1"/>
  <c r="G26" i="1"/>
  <c r="O26" i="1" s="1"/>
  <c r="G25" i="1"/>
  <c r="O25" i="1" s="1"/>
  <c r="G24" i="1"/>
  <c r="G23" i="1"/>
  <c r="O23" i="1" s="1"/>
  <c r="G22" i="1"/>
  <c r="O22" i="1" s="1"/>
  <c r="G21" i="1"/>
  <c r="O21" i="1" s="1"/>
  <c r="G20" i="1"/>
  <c r="G19" i="1"/>
  <c r="G18" i="1"/>
  <c r="O18" i="1" s="1"/>
  <c r="G17" i="1"/>
  <c r="O17" i="1" s="1"/>
  <c r="G16" i="1"/>
  <c r="G15" i="1"/>
  <c r="O15" i="1" s="1"/>
  <c r="G14" i="1"/>
  <c r="O14" i="1" s="1"/>
  <c r="G13" i="1"/>
  <c r="O13" i="1" s="1"/>
  <c r="G12" i="1"/>
  <c r="O12" i="1"/>
  <c r="O16" i="1"/>
  <c r="P16" i="1"/>
  <c r="O32" i="1" l="1"/>
  <c r="G31" i="1" l="1"/>
  <c r="L32" i="1"/>
  <c r="O34" i="1" l="1"/>
  <c r="O33" i="1" s="1"/>
</calcChain>
</file>

<file path=xl/sharedStrings.xml><?xml version="1.0" encoding="utf-8"?>
<sst xmlns="http://schemas.openxmlformats.org/spreadsheetml/2006/main" count="189" uniqueCount="100">
  <si>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</si>
  <si>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</si>
  <si>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</si>
  <si>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</si>
  <si>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</si>
  <si>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</si>
  <si>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</si>
  <si>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</si>
  <si>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</si>
  <si>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</si>
  <si>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</si>
  <si>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</si>
  <si>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</si>
  <si>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</si>
  <si>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</si>
  <si>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</si>
  <si>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</si>
  <si>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</si>
  <si>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</si>
  <si>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</si>
  <si>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</si>
  <si>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</si>
  <si>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</si>
  <si>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</si>
  <si>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</si>
  <si>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</si>
  <si>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</si>
  <si>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</si>
  <si>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</si>
  <si>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</si>
  <si>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</si>
  <si>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</si>
  <si>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</si>
  <si>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</si>
  <si>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</si>
  <si>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</si>
  <si>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</si>
  <si>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</si>
  <si>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</si>
  <si>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</si>
  <si>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</si>
  <si>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</si>
  <si>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</si>
  <si>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</si>
  <si>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</si>
  <si>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</si>
  <si>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</si>
  <si>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</si>
  <si>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</si>
  <si>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</si>
  <si>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</si>
  <si>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</si>
  <si>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</si>
  <si>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</si>
  <si>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</si>
  <si>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</si>
  <si>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</si>
  <si>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</si>
  <si>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</si>
  <si>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</si>
  <si>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</si>
  <si>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</si>
  <si>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</si>
  <si>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</si>
  <si>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</si>
  <si>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</si>
  <si>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</si>
  <si>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</si>
  <si>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</si>
  <si>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</si>
  <si>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</si>
  <si>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1,2,4a,4d,6,7 - výroba SKM</t>
  </si>
  <si>
    <t>1,2,4a,4d,6,7 - výroba PD</t>
  </si>
  <si>
    <t>Lesy SR š.p. OZ Vihorlat</t>
  </si>
  <si>
    <t>Zlom</t>
  </si>
  <si>
    <t>114B00</t>
  </si>
  <si>
    <t>120B00</t>
  </si>
  <si>
    <t>123B00</t>
  </si>
  <si>
    <t>123C00</t>
  </si>
  <si>
    <t>124B00</t>
  </si>
  <si>
    <t>141B00</t>
  </si>
  <si>
    <t>143B00</t>
  </si>
  <si>
    <t>61B10</t>
  </si>
  <si>
    <t>73 00</t>
  </si>
  <si>
    <t>77A00</t>
  </si>
  <si>
    <t>81A00</t>
  </si>
  <si>
    <t>1,2,4c,4d,6,7 - výroba SKM</t>
  </si>
  <si>
    <t>1,2,4c,4d,6,7 - výroba PD</t>
  </si>
  <si>
    <t>70/250</t>
  </si>
  <si>
    <t>100/1200</t>
  </si>
  <si>
    <t>100/200</t>
  </si>
  <si>
    <t>130/900</t>
  </si>
  <si>
    <t>100/1400</t>
  </si>
  <si>
    <t>100/700</t>
  </si>
  <si>
    <t>100/1450</t>
  </si>
  <si>
    <t>50/150</t>
  </si>
  <si>
    <t>70/650</t>
  </si>
  <si>
    <t>100/300</t>
  </si>
  <si>
    <t>100/1250</t>
  </si>
  <si>
    <t>Lesnícke služby v ťažbovom procese na OZ Vihorlat, LS Sobrance VC Remetské Hámre - Zlom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</si>
</sst>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6" fillId="3" borderId="9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4" fontId="6" fillId="3" borderId="27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4" fontId="6" fillId="3" borderId="13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3" fillId="3" borderId="27" xfId="0" applyFont="1" applyFill="1" applyBorder="1"/>
    <xf numFmtId="0" fontId="0" fillId="3" borderId="24" xfId="0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right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center" indent="2"/>
    </xf>
    <xf numFmtId="0" fontId="6" fillId="3" borderId="6" xfId="0" applyFont="1" applyFill="1" applyBorder="1" applyAlignment="1">
      <alignment horizontal="right" vertical="center" indent="2"/>
    </xf>
    <xf numFmtId="0" fontId="6" fillId="3" borderId="7" xfId="0" applyFont="1" applyFill="1" applyBorder="1" applyAlignment="1">
      <alignment horizontal="right" vertical="center" indent="2"/>
    </xf>
    <xf numFmtId="0" fontId="6" fillId="3" borderId="3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0" borderId="29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view="pageBreakPreview" zoomScaleNormal="100" zoomScaleSheetLayoutView="100" workbookViewId="0">
      <selection activeCell="C3" sqref="C3:K3"/>
    </sheetView>
  </sheetViews>
  <sheetFormatPr defaultRowHeight="14.4" x14ac:dyDescent="0.3"/>
  <cols>
    <col min="1" max="1" width="14.441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99" t="s">
        <v>64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4" t="s">
        <v>69</v>
      </c>
      <c r="O1" s="13"/>
    </row>
    <row r="2" spans="1:16" ht="11.2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70</v>
      </c>
      <c r="O2" s="13"/>
    </row>
    <row r="3" spans="1:16" ht="17.399999999999999" x14ac:dyDescent="0.3">
      <c r="A3" s="15" t="s">
        <v>0</v>
      </c>
      <c r="B3" s="11"/>
      <c r="C3" s="86" t="s">
        <v>99</v>
      </c>
      <c r="D3" s="87"/>
      <c r="E3" s="87"/>
      <c r="F3" s="87"/>
      <c r="G3" s="87"/>
      <c r="H3" s="87"/>
      <c r="I3" s="87"/>
      <c r="J3" s="87"/>
      <c r="K3" s="87"/>
      <c r="L3" s="11"/>
      <c r="N3" s="12"/>
      <c r="O3" s="13"/>
    </row>
    <row r="4" spans="1:16" ht="10.5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3">
      <c r="A5" s="16"/>
      <c r="B5" s="16"/>
      <c r="C5" s="16"/>
      <c r="D5" s="16"/>
      <c r="E5" s="111"/>
      <c r="F5" s="111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3">
      <c r="A6" s="18" t="s">
        <v>1</v>
      </c>
      <c r="B6" s="112" t="s">
        <v>73</v>
      </c>
      <c r="C6" s="112"/>
      <c r="D6" s="112"/>
      <c r="E6" s="112"/>
      <c r="F6" s="112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5">
      <c r="A7" s="17"/>
      <c r="B7" s="113"/>
      <c r="C7" s="113"/>
      <c r="D7" s="113"/>
      <c r="E7" s="113"/>
      <c r="F7" s="113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5">
      <c r="A8" s="109" t="s">
        <v>66</v>
      </c>
      <c r="B8" s="110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thickBot="1" x14ac:dyDescent="0.35">
      <c r="A9" s="39" t="s">
        <v>8</v>
      </c>
      <c r="B9" s="114" t="s">
        <v>2</v>
      </c>
      <c r="C9" s="117" t="s">
        <v>53</v>
      </c>
      <c r="D9" s="118"/>
      <c r="E9" s="119" t="s">
        <v>3</v>
      </c>
      <c r="F9" s="120"/>
      <c r="G9" s="121"/>
      <c r="H9" s="100" t="s">
        <v>4</v>
      </c>
      <c r="I9" s="83" t="s">
        <v>5</v>
      </c>
      <c r="J9" s="103" t="s">
        <v>6</v>
      </c>
      <c r="K9" s="106" t="s">
        <v>7</v>
      </c>
      <c r="L9" s="83" t="s">
        <v>54</v>
      </c>
      <c r="M9" s="83" t="s">
        <v>60</v>
      </c>
      <c r="N9" s="88" t="s">
        <v>58</v>
      </c>
      <c r="O9" s="91" t="s">
        <v>59</v>
      </c>
    </row>
    <row r="10" spans="1:16" ht="21.75" customHeight="1" x14ac:dyDescent="0.3">
      <c r="A10" s="20"/>
      <c r="B10" s="115"/>
      <c r="C10" s="94" t="s">
        <v>68</v>
      </c>
      <c r="D10" s="95"/>
      <c r="E10" s="94" t="s">
        <v>9</v>
      </c>
      <c r="F10" s="84" t="s">
        <v>10</v>
      </c>
      <c r="G10" s="83" t="s">
        <v>11</v>
      </c>
      <c r="H10" s="101"/>
      <c r="I10" s="84"/>
      <c r="J10" s="104"/>
      <c r="K10" s="107"/>
      <c r="L10" s="84"/>
      <c r="M10" s="84"/>
      <c r="N10" s="89"/>
      <c r="O10" s="92"/>
    </row>
    <row r="11" spans="1:16" ht="50.25" customHeight="1" thickBot="1" x14ac:dyDescent="0.35">
      <c r="A11" s="53"/>
      <c r="B11" s="116"/>
      <c r="C11" s="96"/>
      <c r="D11" s="97"/>
      <c r="E11" s="96"/>
      <c r="F11" s="85"/>
      <c r="G11" s="85"/>
      <c r="H11" s="102"/>
      <c r="I11" s="85"/>
      <c r="J11" s="105"/>
      <c r="K11" s="108"/>
      <c r="L11" s="85"/>
      <c r="M11" s="85"/>
      <c r="N11" s="90"/>
      <c r="O11" s="93"/>
    </row>
    <row r="12" spans="1:16" x14ac:dyDescent="0.3">
      <c r="A12" s="47" t="s">
        <v>74</v>
      </c>
      <c r="B12" s="54" t="s">
        <v>75</v>
      </c>
      <c r="C12" s="63" t="s">
        <v>86</v>
      </c>
      <c r="D12" s="63"/>
      <c r="E12" s="42">
        <v>4.99</v>
      </c>
      <c r="F12" s="42"/>
      <c r="G12" s="42">
        <f t="shared" ref="G12:G30" si="0">SUM(E12:F12)</f>
        <v>4.99</v>
      </c>
      <c r="H12" s="42" t="s">
        <v>33</v>
      </c>
      <c r="I12" s="42">
        <v>40</v>
      </c>
      <c r="J12" s="42">
        <v>0.23</v>
      </c>
      <c r="K12" s="48" t="s">
        <v>88</v>
      </c>
      <c r="L12" s="48">
        <v>169.51</v>
      </c>
      <c r="M12" s="41" t="s">
        <v>61</v>
      </c>
      <c r="N12" s="49"/>
      <c r="O12" s="50">
        <f t="shared" ref="O12:O30" si="1">SUM(N12*G12)</f>
        <v>0</v>
      </c>
      <c r="P12" s="10"/>
    </row>
    <row r="13" spans="1:16" x14ac:dyDescent="0.3">
      <c r="A13" s="47" t="s">
        <v>74</v>
      </c>
      <c r="B13" s="54" t="s">
        <v>75</v>
      </c>
      <c r="C13" s="59" t="s">
        <v>87</v>
      </c>
      <c r="D13" s="59"/>
      <c r="E13" s="42"/>
      <c r="F13" s="42">
        <v>83.52</v>
      </c>
      <c r="G13" s="42">
        <f t="shared" si="0"/>
        <v>83.52</v>
      </c>
      <c r="H13" s="42" t="s">
        <v>33</v>
      </c>
      <c r="I13" s="42">
        <v>40</v>
      </c>
      <c r="J13" s="42">
        <v>0.23</v>
      </c>
      <c r="K13" s="48" t="s">
        <v>88</v>
      </c>
      <c r="L13" s="48">
        <v>3222.4</v>
      </c>
      <c r="M13" s="41" t="s">
        <v>61</v>
      </c>
      <c r="N13" s="49"/>
      <c r="O13" s="50">
        <f t="shared" si="1"/>
        <v>0</v>
      </c>
      <c r="P13" s="10"/>
    </row>
    <row r="14" spans="1:16" x14ac:dyDescent="0.3">
      <c r="A14" s="47" t="s">
        <v>74</v>
      </c>
      <c r="B14" s="54" t="s">
        <v>76</v>
      </c>
      <c r="C14" s="63" t="s">
        <v>71</v>
      </c>
      <c r="D14" s="63"/>
      <c r="E14" s="42">
        <v>5.13</v>
      </c>
      <c r="F14" s="42"/>
      <c r="G14" s="42">
        <f t="shared" si="0"/>
        <v>5.13</v>
      </c>
      <c r="H14" s="42" t="s">
        <v>33</v>
      </c>
      <c r="I14" s="42">
        <v>35</v>
      </c>
      <c r="J14" s="42">
        <v>0.23</v>
      </c>
      <c r="K14" s="48" t="s">
        <v>89</v>
      </c>
      <c r="L14" s="48">
        <v>162.21</v>
      </c>
      <c r="M14" s="41" t="s">
        <v>61</v>
      </c>
      <c r="N14" s="49"/>
      <c r="O14" s="50">
        <f t="shared" si="1"/>
        <v>0</v>
      </c>
      <c r="P14" s="10"/>
    </row>
    <row r="15" spans="1:16" x14ac:dyDescent="0.3">
      <c r="A15" s="47" t="s">
        <v>74</v>
      </c>
      <c r="B15" s="54" t="s">
        <v>76</v>
      </c>
      <c r="C15" s="59" t="s">
        <v>72</v>
      </c>
      <c r="D15" s="59"/>
      <c r="E15" s="42"/>
      <c r="F15" s="42">
        <v>138.02000000000001</v>
      </c>
      <c r="G15" s="42">
        <f t="shared" si="0"/>
        <v>138.02000000000001</v>
      </c>
      <c r="H15" s="42" t="s">
        <v>33</v>
      </c>
      <c r="I15" s="42">
        <v>35</v>
      </c>
      <c r="J15" s="42">
        <v>0.23</v>
      </c>
      <c r="K15" s="48" t="s">
        <v>89</v>
      </c>
      <c r="L15" s="48">
        <v>4999.8</v>
      </c>
      <c r="M15" s="41" t="s">
        <v>61</v>
      </c>
      <c r="N15" s="49"/>
      <c r="O15" s="50">
        <f t="shared" si="1"/>
        <v>0</v>
      </c>
      <c r="P15" s="10"/>
    </row>
    <row r="16" spans="1:16" x14ac:dyDescent="0.3">
      <c r="A16" s="47" t="s">
        <v>74</v>
      </c>
      <c r="B16" s="54" t="s">
        <v>77</v>
      </c>
      <c r="C16" s="59" t="s">
        <v>86</v>
      </c>
      <c r="D16" s="59"/>
      <c r="E16" s="42">
        <v>10.8</v>
      </c>
      <c r="F16" s="42"/>
      <c r="G16" s="42">
        <f t="shared" si="0"/>
        <v>10.8</v>
      </c>
      <c r="H16" s="42" t="s">
        <v>33</v>
      </c>
      <c r="I16" s="42">
        <v>35</v>
      </c>
      <c r="J16" s="42">
        <v>0.31</v>
      </c>
      <c r="K16" s="48" t="s">
        <v>90</v>
      </c>
      <c r="L16" s="48">
        <v>309.52999999999997</v>
      </c>
      <c r="M16" s="41" t="s">
        <v>61</v>
      </c>
      <c r="N16" s="49"/>
      <c r="O16" s="50">
        <f t="shared" si="1"/>
        <v>0</v>
      </c>
      <c r="P16" s="10" t="e">
        <f>IF(#REF!= 0," ", IF(100-((#REF!/#REF!)*100)&gt;20,"viac ako 20%",0))</f>
        <v>#REF!</v>
      </c>
    </row>
    <row r="17" spans="1:16" x14ac:dyDescent="0.3">
      <c r="A17" s="47" t="s">
        <v>74</v>
      </c>
      <c r="B17" s="55" t="s">
        <v>77</v>
      </c>
      <c r="C17" s="59" t="s">
        <v>87</v>
      </c>
      <c r="D17" s="59"/>
      <c r="E17" s="56"/>
      <c r="F17" s="56">
        <v>113.65</v>
      </c>
      <c r="G17" s="42">
        <f t="shared" si="0"/>
        <v>113.65</v>
      </c>
      <c r="H17" s="42" t="s">
        <v>33</v>
      </c>
      <c r="I17" s="56">
        <v>35</v>
      </c>
      <c r="J17" s="56">
        <v>0.31</v>
      </c>
      <c r="K17" s="57" t="s">
        <v>90</v>
      </c>
      <c r="L17" s="57">
        <v>3799.53</v>
      </c>
      <c r="M17" s="41" t="s">
        <v>61</v>
      </c>
      <c r="N17" s="58"/>
      <c r="O17" s="50">
        <f t="shared" si="1"/>
        <v>0</v>
      </c>
      <c r="P17" s="10"/>
    </row>
    <row r="18" spans="1:16" x14ac:dyDescent="0.3">
      <c r="A18" s="47" t="s">
        <v>74</v>
      </c>
      <c r="B18" s="55" t="s">
        <v>78</v>
      </c>
      <c r="C18" s="59" t="s">
        <v>72</v>
      </c>
      <c r="D18" s="59"/>
      <c r="E18" s="56"/>
      <c r="F18" s="56">
        <v>45</v>
      </c>
      <c r="G18" s="42">
        <f t="shared" si="0"/>
        <v>45</v>
      </c>
      <c r="H18" s="42" t="s">
        <v>33</v>
      </c>
      <c r="I18" s="56">
        <v>35</v>
      </c>
      <c r="J18" s="56">
        <v>0.31</v>
      </c>
      <c r="K18" s="57" t="s">
        <v>91</v>
      </c>
      <c r="L18" s="57">
        <v>1728.16</v>
      </c>
      <c r="M18" s="41" t="s">
        <v>61</v>
      </c>
      <c r="N18" s="58"/>
      <c r="O18" s="50">
        <f t="shared" si="1"/>
        <v>0</v>
      </c>
      <c r="P18" s="10"/>
    </row>
    <row r="19" spans="1:16" x14ac:dyDescent="0.3">
      <c r="A19" s="47" t="s">
        <v>74</v>
      </c>
      <c r="B19" s="55" t="s">
        <v>79</v>
      </c>
      <c r="C19" s="63" t="s">
        <v>71</v>
      </c>
      <c r="D19" s="63"/>
      <c r="E19" s="56">
        <v>25.26</v>
      </c>
      <c r="F19" s="56"/>
      <c r="G19" s="42">
        <f t="shared" si="0"/>
        <v>25.26</v>
      </c>
      <c r="H19" s="42" t="s">
        <v>33</v>
      </c>
      <c r="I19" s="56">
        <v>35</v>
      </c>
      <c r="J19" s="56">
        <v>0.28000000000000003</v>
      </c>
      <c r="K19" s="57" t="s">
        <v>92</v>
      </c>
      <c r="L19" s="57">
        <v>762.09</v>
      </c>
      <c r="M19" s="41" t="s">
        <v>61</v>
      </c>
      <c r="N19" s="58"/>
      <c r="O19" s="50">
        <f t="shared" si="1"/>
        <v>0</v>
      </c>
      <c r="P19" s="10"/>
    </row>
    <row r="20" spans="1:16" x14ac:dyDescent="0.3">
      <c r="A20" s="47" t="s">
        <v>74</v>
      </c>
      <c r="B20" s="55" t="s">
        <v>79</v>
      </c>
      <c r="C20" s="59" t="s">
        <v>72</v>
      </c>
      <c r="D20" s="59"/>
      <c r="E20" s="56"/>
      <c r="F20" s="56">
        <v>308.74</v>
      </c>
      <c r="G20" s="42">
        <f t="shared" si="0"/>
        <v>308.74</v>
      </c>
      <c r="H20" s="42" t="s">
        <v>33</v>
      </c>
      <c r="I20" s="56">
        <v>35</v>
      </c>
      <c r="J20" s="56">
        <v>0.28000000000000003</v>
      </c>
      <c r="K20" s="57" t="s">
        <v>92</v>
      </c>
      <c r="L20" s="57">
        <v>10675.18</v>
      </c>
      <c r="M20" s="41" t="s">
        <v>61</v>
      </c>
      <c r="N20" s="58"/>
      <c r="O20" s="50">
        <f t="shared" si="1"/>
        <v>0</v>
      </c>
      <c r="P20" s="10"/>
    </row>
    <row r="21" spans="1:16" x14ac:dyDescent="0.3">
      <c r="A21" s="47" t="s">
        <v>74</v>
      </c>
      <c r="B21" s="55" t="s">
        <v>80</v>
      </c>
      <c r="C21" s="63" t="s">
        <v>71</v>
      </c>
      <c r="D21" s="63"/>
      <c r="E21" s="56">
        <v>6.23</v>
      </c>
      <c r="F21" s="56"/>
      <c r="G21" s="42">
        <f t="shared" si="0"/>
        <v>6.23</v>
      </c>
      <c r="H21" s="42" t="s">
        <v>33</v>
      </c>
      <c r="I21" s="56">
        <v>30</v>
      </c>
      <c r="J21" s="56">
        <v>0.34</v>
      </c>
      <c r="K21" s="57" t="s">
        <v>93</v>
      </c>
      <c r="L21" s="57">
        <v>174.25</v>
      </c>
      <c r="M21" s="41" t="s">
        <v>61</v>
      </c>
      <c r="N21" s="58"/>
      <c r="O21" s="50">
        <f t="shared" si="1"/>
        <v>0</v>
      </c>
      <c r="P21" s="10"/>
    </row>
    <row r="22" spans="1:16" x14ac:dyDescent="0.3">
      <c r="A22" s="47" t="s">
        <v>74</v>
      </c>
      <c r="B22" s="55" t="s">
        <v>80</v>
      </c>
      <c r="C22" s="59" t="s">
        <v>72</v>
      </c>
      <c r="D22" s="59"/>
      <c r="E22" s="56"/>
      <c r="F22" s="56">
        <v>202.44</v>
      </c>
      <c r="G22" s="42">
        <f t="shared" si="0"/>
        <v>202.44</v>
      </c>
      <c r="H22" s="42" t="s">
        <v>33</v>
      </c>
      <c r="I22" s="56">
        <v>30</v>
      </c>
      <c r="J22" s="56">
        <v>0.34</v>
      </c>
      <c r="K22" s="57" t="s">
        <v>93</v>
      </c>
      <c r="L22" s="57">
        <v>6619.45</v>
      </c>
      <c r="M22" s="41" t="s">
        <v>61</v>
      </c>
      <c r="N22" s="58"/>
      <c r="O22" s="50">
        <f t="shared" si="1"/>
        <v>0</v>
      </c>
      <c r="P22" s="10"/>
    </row>
    <row r="23" spans="1:16" x14ac:dyDescent="0.3">
      <c r="A23" s="47" t="s">
        <v>74</v>
      </c>
      <c r="B23" s="55" t="s">
        <v>81</v>
      </c>
      <c r="C23" s="63" t="s">
        <v>71</v>
      </c>
      <c r="D23" s="63"/>
      <c r="E23" s="56">
        <v>30.56</v>
      </c>
      <c r="F23" s="56"/>
      <c r="G23" s="42">
        <f t="shared" si="0"/>
        <v>30.56</v>
      </c>
      <c r="H23" s="42" t="s">
        <v>33</v>
      </c>
      <c r="I23" s="56">
        <v>45</v>
      </c>
      <c r="J23" s="56">
        <v>0.23</v>
      </c>
      <c r="K23" s="57" t="s">
        <v>94</v>
      </c>
      <c r="L23" s="57">
        <v>1127.97</v>
      </c>
      <c r="M23" s="41" t="s">
        <v>61</v>
      </c>
      <c r="N23" s="58"/>
      <c r="O23" s="50">
        <f t="shared" si="1"/>
        <v>0</v>
      </c>
      <c r="P23" s="10"/>
    </row>
    <row r="24" spans="1:16" x14ac:dyDescent="0.3">
      <c r="A24" s="47" t="s">
        <v>74</v>
      </c>
      <c r="B24" s="55" t="s">
        <v>81</v>
      </c>
      <c r="C24" s="59" t="s">
        <v>72</v>
      </c>
      <c r="D24" s="59"/>
      <c r="E24" s="56"/>
      <c r="F24" s="56">
        <v>110.02</v>
      </c>
      <c r="G24" s="42">
        <f t="shared" si="0"/>
        <v>110.02</v>
      </c>
      <c r="H24" s="42" t="s">
        <v>33</v>
      </c>
      <c r="I24" s="56">
        <v>45</v>
      </c>
      <c r="J24" s="56">
        <v>0.23</v>
      </c>
      <c r="K24" s="57" t="s">
        <v>94</v>
      </c>
      <c r="L24" s="57">
        <v>4562.5200000000004</v>
      </c>
      <c r="M24" s="41" t="s">
        <v>61</v>
      </c>
      <c r="N24" s="58"/>
      <c r="O24" s="50">
        <f t="shared" si="1"/>
        <v>0</v>
      </c>
      <c r="P24" s="10"/>
    </row>
    <row r="25" spans="1:16" x14ac:dyDescent="0.3">
      <c r="A25" s="47" t="s">
        <v>74</v>
      </c>
      <c r="B25" s="55" t="s">
        <v>82</v>
      </c>
      <c r="C25" s="59" t="s">
        <v>86</v>
      </c>
      <c r="D25" s="59"/>
      <c r="E25" s="56">
        <v>0.57999999999999996</v>
      </c>
      <c r="F25" s="56"/>
      <c r="G25" s="42">
        <f t="shared" si="0"/>
        <v>0.57999999999999996</v>
      </c>
      <c r="H25" s="42" t="s">
        <v>33</v>
      </c>
      <c r="I25" s="56">
        <v>20</v>
      </c>
      <c r="J25" s="56">
        <v>0.19</v>
      </c>
      <c r="K25" s="57" t="s">
        <v>95</v>
      </c>
      <c r="L25" s="57">
        <v>15.73</v>
      </c>
      <c r="M25" s="41" t="s">
        <v>61</v>
      </c>
      <c r="N25" s="58"/>
      <c r="O25" s="50">
        <f t="shared" si="1"/>
        <v>0</v>
      </c>
      <c r="P25" s="10"/>
    </row>
    <row r="26" spans="1:16" x14ac:dyDescent="0.3">
      <c r="A26" s="47" t="s">
        <v>74</v>
      </c>
      <c r="B26" s="55" t="s">
        <v>82</v>
      </c>
      <c r="C26" s="59" t="s">
        <v>87</v>
      </c>
      <c r="D26" s="59"/>
      <c r="E26" s="56"/>
      <c r="F26" s="56">
        <v>32.340000000000003</v>
      </c>
      <c r="G26" s="42">
        <f t="shared" si="0"/>
        <v>32.340000000000003</v>
      </c>
      <c r="H26" s="42" t="s">
        <v>33</v>
      </c>
      <c r="I26" s="56">
        <v>20</v>
      </c>
      <c r="J26" s="56">
        <v>0.19</v>
      </c>
      <c r="K26" s="57" t="s">
        <v>95</v>
      </c>
      <c r="L26" s="57">
        <v>1035.1500000000001</v>
      </c>
      <c r="M26" s="41" t="s">
        <v>61</v>
      </c>
      <c r="N26" s="58"/>
      <c r="O26" s="50">
        <f t="shared" si="1"/>
        <v>0</v>
      </c>
      <c r="P26" s="10"/>
    </row>
    <row r="27" spans="1:16" x14ac:dyDescent="0.3">
      <c r="A27" s="47" t="s">
        <v>74</v>
      </c>
      <c r="B27" s="55" t="s">
        <v>83</v>
      </c>
      <c r="C27" s="59" t="s">
        <v>72</v>
      </c>
      <c r="D27" s="59"/>
      <c r="E27" s="56"/>
      <c r="F27" s="56">
        <v>45.46</v>
      </c>
      <c r="G27" s="42">
        <f t="shared" si="0"/>
        <v>45.46</v>
      </c>
      <c r="H27" s="42" t="s">
        <v>33</v>
      </c>
      <c r="I27" s="56">
        <v>50</v>
      </c>
      <c r="J27" s="56">
        <v>0.28000000000000003</v>
      </c>
      <c r="K27" s="57" t="s">
        <v>96</v>
      </c>
      <c r="L27" s="57">
        <v>1686.8</v>
      </c>
      <c r="M27" s="41" t="s">
        <v>61</v>
      </c>
      <c r="N27" s="58"/>
      <c r="O27" s="50">
        <f t="shared" si="1"/>
        <v>0</v>
      </c>
      <c r="P27" s="10"/>
    </row>
    <row r="28" spans="1:16" x14ac:dyDescent="0.3">
      <c r="A28" s="47" t="s">
        <v>74</v>
      </c>
      <c r="B28" s="55" t="s">
        <v>84</v>
      </c>
      <c r="C28" s="63" t="s">
        <v>71</v>
      </c>
      <c r="D28" s="63"/>
      <c r="E28" s="56">
        <v>6.48</v>
      </c>
      <c r="F28" s="56">
        <v>11</v>
      </c>
      <c r="G28" s="42">
        <f t="shared" si="0"/>
        <v>17.48</v>
      </c>
      <c r="H28" s="42" t="s">
        <v>33</v>
      </c>
      <c r="I28" s="56">
        <v>50</v>
      </c>
      <c r="J28" s="56">
        <v>0.27</v>
      </c>
      <c r="K28" s="57" t="s">
        <v>97</v>
      </c>
      <c r="L28" s="57">
        <v>526.66999999999996</v>
      </c>
      <c r="M28" s="41" t="s">
        <v>61</v>
      </c>
      <c r="N28" s="58"/>
      <c r="O28" s="50">
        <f t="shared" si="1"/>
        <v>0</v>
      </c>
      <c r="P28" s="10"/>
    </row>
    <row r="29" spans="1:16" x14ac:dyDescent="0.3">
      <c r="A29" s="47" t="s">
        <v>74</v>
      </c>
      <c r="B29" s="55" t="s">
        <v>84</v>
      </c>
      <c r="C29" s="59" t="s">
        <v>72</v>
      </c>
      <c r="D29" s="59"/>
      <c r="E29" s="56"/>
      <c r="F29" s="56">
        <v>163.34</v>
      </c>
      <c r="G29" s="42">
        <f t="shared" si="0"/>
        <v>163.34</v>
      </c>
      <c r="H29" s="42" t="s">
        <v>33</v>
      </c>
      <c r="I29" s="56">
        <v>50</v>
      </c>
      <c r="J29" s="56">
        <v>0.27</v>
      </c>
      <c r="K29" s="57" t="s">
        <v>97</v>
      </c>
      <c r="L29" s="57">
        <v>5668.05</v>
      </c>
      <c r="M29" s="41" t="s">
        <v>61</v>
      </c>
      <c r="N29" s="58"/>
      <c r="O29" s="50">
        <f t="shared" si="1"/>
        <v>0</v>
      </c>
      <c r="P29" s="10"/>
    </row>
    <row r="30" spans="1:16" ht="15" thickBot="1" x14ac:dyDescent="0.35">
      <c r="A30" s="52" t="s">
        <v>74</v>
      </c>
      <c r="B30" s="43" t="s">
        <v>85</v>
      </c>
      <c r="C30" s="98" t="s">
        <v>72</v>
      </c>
      <c r="D30" s="98"/>
      <c r="E30" s="44"/>
      <c r="F30" s="45">
        <v>14.38</v>
      </c>
      <c r="G30" s="43">
        <f t="shared" si="0"/>
        <v>14.38</v>
      </c>
      <c r="H30" s="43" t="s">
        <v>33</v>
      </c>
      <c r="I30" s="43">
        <v>15</v>
      </c>
      <c r="J30" s="43">
        <v>0.16</v>
      </c>
      <c r="K30" s="51" t="s">
        <v>98</v>
      </c>
      <c r="L30" s="45">
        <v>704.51</v>
      </c>
      <c r="M30" s="45" t="s">
        <v>61</v>
      </c>
      <c r="N30" s="58"/>
      <c r="O30" s="50">
        <f t="shared" si="1"/>
        <v>0</v>
      </c>
      <c r="P30" s="10"/>
    </row>
    <row r="31" spans="1:16" ht="15" thickBot="1" x14ac:dyDescent="0.35">
      <c r="A31" s="21"/>
      <c r="B31" s="22"/>
      <c r="C31" s="23"/>
      <c r="D31" s="24"/>
      <c r="E31" s="46"/>
      <c r="F31" s="46"/>
      <c r="G31" s="46">
        <f>SUM(G12:G30)</f>
        <v>1357.9399999999998</v>
      </c>
      <c r="H31" s="25"/>
      <c r="I31" s="22"/>
      <c r="J31" s="22"/>
      <c r="K31" s="23"/>
      <c r="L31" s="31"/>
      <c r="M31" s="27"/>
      <c r="N31" s="30"/>
      <c r="O31" s="31"/>
    </row>
    <row r="32" spans="1:16" ht="15" thickBot="1" x14ac:dyDescent="0.35">
      <c r="A32" s="40"/>
      <c r="B32" s="28"/>
      <c r="C32" s="28"/>
      <c r="D32" s="28"/>
      <c r="E32" s="28"/>
      <c r="F32" s="28"/>
      <c r="G32" s="28"/>
      <c r="H32" s="28"/>
      <c r="I32" s="28"/>
      <c r="J32" s="82" t="s">
        <v>13</v>
      </c>
      <c r="K32" s="82"/>
      <c r="L32" s="31">
        <f>SUM(L12:L31)</f>
        <v>47949.510000000017</v>
      </c>
      <c r="M32" s="29"/>
      <c r="N32" s="32" t="s">
        <v>14</v>
      </c>
      <c r="O32" s="26">
        <f>SUM(O12:O30)</f>
        <v>0</v>
      </c>
    </row>
    <row r="33" spans="1:15" ht="15" thickBot="1" x14ac:dyDescent="0.35">
      <c r="A33" s="60" t="s">
        <v>15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2"/>
      <c r="O33" s="26">
        <f>O34-O32</f>
        <v>0</v>
      </c>
    </row>
    <row r="34" spans="1:15" ht="15" thickBot="1" x14ac:dyDescent="0.35">
      <c r="A34" s="60" t="s">
        <v>16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2"/>
      <c r="O34" s="26">
        <f>IF("nie"=MID(I42,1,3),O32,(O32*1.2))</f>
        <v>0</v>
      </c>
    </row>
    <row r="35" spans="1:15" x14ac:dyDescent="0.3">
      <c r="A35" s="71" t="s">
        <v>17</v>
      </c>
      <c r="B35" s="71"/>
      <c r="C35" s="71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 x14ac:dyDescent="0.3">
      <c r="A36" s="64" t="s">
        <v>65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</row>
    <row r="37" spans="1:15" x14ac:dyDescent="0.3">
      <c r="A37" s="34" t="s">
        <v>57</v>
      </c>
      <c r="B37" s="34"/>
      <c r="C37" s="34"/>
      <c r="D37" s="34"/>
      <c r="E37" s="34"/>
      <c r="F37" s="34"/>
      <c r="G37" s="35" t="s">
        <v>55</v>
      </c>
      <c r="H37" s="34"/>
      <c r="I37" s="34"/>
      <c r="J37" s="36"/>
      <c r="K37" s="36"/>
      <c r="L37" s="36"/>
      <c r="M37" s="36"/>
      <c r="N37" s="36"/>
      <c r="O37" s="36"/>
    </row>
    <row r="38" spans="1:15" x14ac:dyDescent="0.3">
      <c r="A38" s="73" t="s">
        <v>67</v>
      </c>
      <c r="B38" s="74"/>
      <c r="C38" s="74"/>
      <c r="D38" s="74"/>
      <c r="E38" s="75"/>
      <c r="F38" s="72" t="s">
        <v>56</v>
      </c>
      <c r="G38" s="37" t="s">
        <v>18</v>
      </c>
      <c r="H38" s="65"/>
      <c r="I38" s="66"/>
      <c r="J38" s="66"/>
      <c r="K38" s="66"/>
      <c r="L38" s="66"/>
      <c r="M38" s="66"/>
      <c r="N38" s="66"/>
      <c r="O38" s="67"/>
    </row>
    <row r="39" spans="1:15" x14ac:dyDescent="0.3">
      <c r="A39" s="76"/>
      <c r="B39" s="77"/>
      <c r="C39" s="77"/>
      <c r="D39" s="77"/>
      <c r="E39" s="78"/>
      <c r="F39" s="72"/>
      <c r="G39" s="37" t="s">
        <v>19</v>
      </c>
      <c r="H39" s="65"/>
      <c r="I39" s="66"/>
      <c r="J39" s="66"/>
      <c r="K39" s="66"/>
      <c r="L39" s="66"/>
      <c r="M39" s="66"/>
      <c r="N39" s="66"/>
      <c r="O39" s="67"/>
    </row>
    <row r="40" spans="1:15" x14ac:dyDescent="0.3">
      <c r="A40" s="76"/>
      <c r="B40" s="77"/>
      <c r="C40" s="77"/>
      <c r="D40" s="77"/>
      <c r="E40" s="78"/>
      <c r="F40" s="72"/>
      <c r="G40" s="37" t="s">
        <v>20</v>
      </c>
      <c r="H40" s="65"/>
      <c r="I40" s="66"/>
      <c r="J40" s="66"/>
      <c r="K40" s="66"/>
      <c r="L40" s="66"/>
      <c r="M40" s="66"/>
      <c r="N40" s="66"/>
      <c r="O40" s="67"/>
    </row>
    <row r="41" spans="1:15" x14ac:dyDescent="0.3">
      <c r="A41" s="76"/>
      <c r="B41" s="77"/>
      <c r="C41" s="77"/>
      <c r="D41" s="77"/>
      <c r="E41" s="78"/>
      <c r="F41" s="72"/>
      <c r="G41" s="37" t="s">
        <v>21</v>
      </c>
      <c r="H41" s="65"/>
      <c r="I41" s="66"/>
      <c r="J41" s="66"/>
      <c r="K41" s="66"/>
      <c r="L41" s="66"/>
      <c r="M41" s="66"/>
      <c r="N41" s="66"/>
      <c r="O41" s="67"/>
    </row>
    <row r="42" spans="1:15" x14ac:dyDescent="0.3">
      <c r="A42" s="76"/>
      <c r="B42" s="77"/>
      <c r="C42" s="77"/>
      <c r="D42" s="77"/>
      <c r="E42" s="78"/>
      <c r="F42" s="72"/>
      <c r="G42" s="37" t="s">
        <v>22</v>
      </c>
      <c r="H42" s="65"/>
      <c r="I42" s="66"/>
      <c r="J42" s="66"/>
      <c r="K42" s="66"/>
      <c r="L42" s="66"/>
      <c r="M42" s="66"/>
      <c r="N42" s="66"/>
      <c r="O42" s="67"/>
    </row>
    <row r="43" spans="1:15" x14ac:dyDescent="0.3">
      <c r="A43" s="76"/>
      <c r="B43" s="77"/>
      <c r="C43" s="77"/>
      <c r="D43" s="77"/>
      <c r="E43" s="78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x14ac:dyDescent="0.3">
      <c r="A44" s="76"/>
      <c r="B44" s="77"/>
      <c r="C44" s="77"/>
      <c r="D44" s="77"/>
      <c r="E44" s="78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x14ac:dyDescent="0.3">
      <c r="A45" s="79"/>
      <c r="B45" s="80"/>
      <c r="C45" s="80"/>
      <c r="D45" s="80"/>
      <c r="E45" s="81"/>
      <c r="F45" s="36"/>
      <c r="G45" s="16"/>
      <c r="H45" s="16"/>
      <c r="I45" s="16"/>
      <c r="J45" s="16" t="s">
        <v>23</v>
      </c>
      <c r="K45" s="16"/>
      <c r="L45" s="68"/>
      <c r="M45" s="69"/>
      <c r="N45" s="70"/>
      <c r="O45" s="16"/>
    </row>
    <row r="46" spans="1:15" x14ac:dyDescent="0.3">
      <c r="A46" s="36"/>
      <c r="B46" s="36"/>
      <c r="C46" s="36"/>
      <c r="D46" s="36"/>
      <c r="E46" s="36"/>
      <c r="F46" s="36"/>
      <c r="G46" s="16"/>
      <c r="H46" s="16"/>
      <c r="I46" s="16"/>
      <c r="J46" s="16"/>
      <c r="K46" s="16"/>
      <c r="L46" s="16"/>
      <c r="M46" s="16"/>
      <c r="N46" s="16"/>
      <c r="O46" s="16"/>
    </row>
    <row r="47" spans="1:15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</sheetData>
  <mergeCells count="53"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J32:K32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C27:D27"/>
    <mergeCell ref="C28:D28"/>
    <mergeCell ref="C29:D29"/>
    <mergeCell ref="C30:D30"/>
    <mergeCell ref="A34:N34"/>
    <mergeCell ref="A36:O36"/>
    <mergeCell ref="H42:O42"/>
    <mergeCell ref="L45:N45"/>
    <mergeCell ref="A35:C35"/>
    <mergeCell ref="F38:F42"/>
    <mergeCell ref="H38:O38"/>
    <mergeCell ref="H39:O39"/>
    <mergeCell ref="H40:O40"/>
    <mergeCell ref="H41:O41"/>
    <mergeCell ref="A38:E45"/>
    <mergeCell ref="C16:D16"/>
    <mergeCell ref="A33:N33"/>
    <mergeCell ref="C12:D12"/>
    <mergeCell ref="C13:D13"/>
    <mergeCell ref="C14:D14"/>
    <mergeCell ref="C15:D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  <rowBreaks count="1" manualBreakCount="1">
    <brk id="4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24" t="s">
        <v>51</v>
      </c>
      <c r="M2" s="124"/>
    </row>
    <row r="3" spans="1:14" x14ac:dyDescent="0.3">
      <c r="A3" s="5" t="s">
        <v>25</v>
      </c>
      <c r="B3" s="125" t="s">
        <v>26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x14ac:dyDescent="0.3">
      <c r="A4" s="5" t="s">
        <v>27</v>
      </c>
      <c r="B4" s="125" t="s">
        <v>28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x14ac:dyDescent="0.3">
      <c r="A5" s="5" t="s">
        <v>8</v>
      </c>
      <c r="B5" s="125" t="s">
        <v>29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x14ac:dyDescent="0.3">
      <c r="A6" s="5" t="s">
        <v>2</v>
      </c>
      <c r="B6" s="125" t="s">
        <v>30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1:14" x14ac:dyDescent="0.3">
      <c r="A7" s="6" t="s">
        <v>31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3"/>
    </row>
    <row r="8" spans="1:14" x14ac:dyDescent="0.3">
      <c r="A8" s="5" t="s">
        <v>12</v>
      </c>
      <c r="B8" s="125" t="s">
        <v>32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3">
      <c r="A9" s="5" t="s">
        <v>33</v>
      </c>
      <c r="B9" s="125" t="s">
        <v>34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4" x14ac:dyDescent="0.3">
      <c r="A10" s="5" t="s">
        <v>35</v>
      </c>
      <c r="B10" s="125" t="s">
        <v>36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4" x14ac:dyDescent="0.3">
      <c r="A11" s="7" t="s">
        <v>37</v>
      </c>
      <c r="B11" s="125" t="s">
        <v>38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4" x14ac:dyDescent="0.3">
      <c r="A12" s="8" t="s">
        <v>39</v>
      </c>
      <c r="B12" s="125" t="s">
        <v>40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1:14" ht="24" customHeight="1" x14ac:dyDescent="0.3">
      <c r="A13" s="7" t="s">
        <v>41</v>
      </c>
      <c r="B13" s="125" t="s">
        <v>42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  <row r="14" spans="1:14" ht="16.5" customHeight="1" x14ac:dyDescent="0.3">
      <c r="A14" s="7" t="s">
        <v>5</v>
      </c>
      <c r="B14" s="125" t="s">
        <v>52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5" spans="1:14" x14ac:dyDescent="0.3">
      <c r="A15" s="7" t="s">
        <v>43</v>
      </c>
      <c r="B15" s="125" t="s">
        <v>44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</row>
    <row r="16" spans="1:14" ht="39.6" x14ac:dyDescent="0.3">
      <c r="A16" s="9" t="s">
        <v>45</v>
      </c>
      <c r="B16" s="125" t="s">
        <v>46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 ht="28.5" customHeight="1" x14ac:dyDescent="0.3">
      <c r="A17" s="9" t="s">
        <v>47</v>
      </c>
      <c r="B17" s="125" t="s">
        <v>48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1:14" ht="27" customHeight="1" x14ac:dyDescent="0.3">
      <c r="A18" s="7" t="s">
        <v>49</v>
      </c>
      <c r="B18" s="125" t="s">
        <v>50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1:14" ht="75" customHeight="1" x14ac:dyDescent="0.3">
      <c r="A19" s="38" t="s">
        <v>62</v>
      </c>
      <c r="B19" s="126" t="s">
        <v>63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2022-04-28T05:37:46Z</cp:lastPrinted>
  <dcterms:created xsi:type="dcterms:W3CDTF">2012-08-13T12:29:09Z</dcterms:created>
  <dcterms:modified xsi:type="dcterms:W3CDTF">2024-05-02T07:58:10Z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