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Rozpočet celkom" sheetId="6" r:id="rId1"/>
    <sheet name="Domovské prístavisko" sheetId="7" r:id="rId2"/>
    <sheet name="Inštrukcie k vypĺňaniu hárkov" sheetId="8" r:id="rId3"/>
  </sheets>
  <definedNames>
    <definedName name="_xlnm.Print_Area" localSheetId="1">'Domovské prístavisko'!$A$1:$F$62</definedName>
  </definedNames>
  <calcPr calcId="145621"/>
</workbook>
</file>

<file path=xl/calcChain.xml><?xml version="1.0" encoding="utf-8"?>
<calcChain xmlns="http://schemas.openxmlformats.org/spreadsheetml/2006/main">
  <c r="E51" i="7" l="1"/>
  <c r="F43" i="7"/>
  <c r="F52" i="7" l="1"/>
  <c r="F5" i="6" l="1"/>
  <c r="B4" i="7" l="1"/>
  <c r="F1" i="7"/>
  <c r="F26" i="7" l="1"/>
  <c r="F17" i="7" l="1"/>
  <c r="F31" i="7" l="1"/>
  <c r="F29" i="7" l="1"/>
  <c r="E28" i="7" s="1"/>
  <c r="F36" i="7"/>
  <c r="F34" i="7"/>
  <c r="E33" i="7" l="1"/>
  <c r="F53" i="7"/>
  <c r="F40" i="7"/>
  <c r="F16" i="7" l="1"/>
  <c r="F15" i="7"/>
  <c r="F14" i="7"/>
  <c r="F13" i="7" l="1"/>
  <c r="F12" i="7"/>
  <c r="F11" i="7"/>
  <c r="E10" i="7" s="1"/>
  <c r="F54" i="7" l="1"/>
  <c r="F51" i="7" l="1"/>
  <c r="F41" i="7"/>
  <c r="F39" i="7"/>
  <c r="F33" i="7"/>
  <c r="F28" i="7"/>
  <c r="F6" i="7" s="1"/>
  <c r="E38" i="7" l="1"/>
  <c r="F38" i="7"/>
  <c r="F25" i="7"/>
  <c r="F24" i="7"/>
  <c r="F23" i="7"/>
  <c r="F22" i="7"/>
  <c r="F20" i="7"/>
  <c r="E19" i="7" l="1"/>
  <c r="F19" i="7" s="1"/>
  <c r="F10" i="7" l="1"/>
  <c r="F13" i="6" l="1"/>
  <c r="F16" i="6" l="1"/>
  <c r="F17" i="6" s="1"/>
  <c r="F18" i="6" l="1"/>
</calcChain>
</file>

<file path=xl/sharedStrings.xml><?xml version="1.0" encoding="utf-8"?>
<sst xmlns="http://schemas.openxmlformats.org/spreadsheetml/2006/main" count="119" uniqueCount="79">
  <si>
    <t>Jedn. cena</t>
  </si>
  <si>
    <t>Celkom bez DPH</t>
  </si>
  <si>
    <t>MJ</t>
  </si>
  <si>
    <t>m2</t>
  </si>
  <si>
    <t>ks</t>
  </si>
  <si>
    <t>Množstvo</t>
  </si>
  <si>
    <t>-</t>
  </si>
  <si>
    <t>m</t>
  </si>
  <si>
    <t>Položka</t>
  </si>
  <si>
    <t>Projekt:</t>
  </si>
  <si>
    <t>Lokalita:</t>
  </si>
  <si>
    <t>Popis</t>
  </si>
  <si>
    <t>Vodná nádrž Veľká Domaša, r. o. Domaša Dobrá</t>
  </si>
  <si>
    <t>Zadávateľ:</t>
  </si>
  <si>
    <t>DOMAŠA INVEST, n. o.</t>
  </si>
  <si>
    <t>Rozvody elektro - gumený lankový kábel, chráničky, spojky, svorky...</t>
  </si>
  <si>
    <t>DPH</t>
  </si>
  <si>
    <t>%</t>
  </si>
  <si>
    <t>Poznámka</t>
  </si>
  <si>
    <t>Nepažený výkop, odvoz zeminy na skládku, debnenie, betonárska výstuž, betón triedy C30/37 (XC4, XF3, XA 1), oddebnenie, úprava terénu</t>
  </si>
  <si>
    <t>Všetky prvky s označením "nerezové" sú min. AISI 316. Oceľové prvky bez špecifikácie povrchovej úpravy sú žiarovozinkované.</t>
  </si>
  <si>
    <t>DOMOVSKÉ PRÍSTAVISKO výletnej lode</t>
  </si>
  <si>
    <t>Pontón pre výletnú loď</t>
  </si>
  <si>
    <t>Betónový blok vrátane oceľovej konštrukcie pre uloženie prístupovej lávky</t>
  </si>
  <si>
    <t>Blok lávky</t>
  </si>
  <si>
    <t>Blok lana</t>
  </si>
  <si>
    <t>Doprava a inštalácia Domovského prístaviska</t>
  </si>
  <si>
    <t>Doprava pontónu, lávky a príslušenstva</t>
  </si>
  <si>
    <t>Vykládka pontónu do vody</t>
  </si>
  <si>
    <t>Manipulácia s pontónom na vode</t>
  </si>
  <si>
    <t>Vyviazanie k brehu</t>
  </si>
  <si>
    <t>Rozvody vody, odpadovej vody a elektriny a ich napojenie na koncové zariadenia</t>
  </si>
  <si>
    <t>Rozvod odpadovej vody - tlakosacia hadica, spojky, fitingy, objímky...</t>
  </si>
  <si>
    <t>Rozvod vody - gumené tlakové hadice na vodu, spojky, fitingy...</t>
  </si>
  <si>
    <t>Celkové náklady na Domovské prístavisko</t>
  </si>
  <si>
    <t>DOMOVSKÉ PRÍSTAVISKO</t>
  </si>
  <si>
    <t>Vodná nádrž Veľká Domaša, r. o. Dobrá</t>
  </si>
  <si>
    <t>Celková cena "Domovského prístaviska" bez DPH</t>
  </si>
  <si>
    <t>Celková cena "Domovského prístaviska" s DPH</t>
  </si>
  <si>
    <t>m3</t>
  </si>
  <si>
    <t>bm</t>
  </si>
  <si>
    <t>Monolitický železobetónový pontón: 12x3 m (dĺžka x šírka - bez odierok), tr. betónu min. C40/50, polystyrénové jadro, min. voľný bok 0,5 m, úprava pre dováženie prístupovej lávky, vyväzovacie oká, príprava pre uloženie dvojosového kĺbu lávky</t>
  </si>
  <si>
    <t>Odierka: prierez 100x160 mm, douglaská jedľa alebo sibírsky smrekovec, vrátane nerez. spoj. materiálu, odsadená od pontónu gumenými podložkami hr. 20mm, vrátane montáže</t>
  </si>
  <si>
    <t>Bitva pre vyväzovanie výletnej lode: hliníková alebo nerezová, držná sila min. 50 kN, nerezový spojovací materiál, montáž</t>
  </si>
  <si>
    <t>Servisný stlpik: 360° biele svetlo vo výške 1000 mm nad palubou pontónu s min. intenzitou 2 lux vo vzdialenosti 6 m od zdroja, 2ks CEE zásuvka 3P/16A/230V IP44 (min. 1000 mm nad hladinou vody), 2ks 1/2" nerezový kohút na vodu, vnútorné rozvody elektro a vody, nerezový spojovací materiál, bez montáže</t>
  </si>
  <si>
    <t>SOS stĺpik: 360° biele svetlo s nápisom SOS vo výške 1000 mm nad palubou pontónu s min. intenzitou 2 lux vo vzdialenosti 6 m od zdroja, 1ks certifikované záchranné koleso s vrhacím lankom min. 15 m, 1ks lekárnička a 1ks 6kg práškový hasiaci prístroj, vrátane nerezového spojovacieho materiálu</t>
  </si>
  <si>
    <t>Sklápací rebrík na výstup z vody: nerezová alebo žiarovozinkovaná oceľ, signálna žltá alebo červená farba, dolný stupeň rebríka po sklopení min. 1000 mm pod hladinou vody, madlo rebríka min. 350 mm nad palubou pontónu, rebrík musí byť sklápaci, aby nepretŕčal pod úroveň dna pontónu</t>
  </si>
  <si>
    <t>Zábradlie podľa STN EN 711: výška 1000 mm, oceľové žiarovozinkované, nerezový spojovací materiál</t>
  </si>
  <si>
    <r>
      <t xml:space="preserve">Povrchová úprava lávky: tryskanie na Sa 2,5, 1x základný EPX nástrek + 2x vrchný PU nástrek, celková hrúbka nástreku min. 3x80 = 240 </t>
    </r>
    <r>
      <rPr>
        <sz val="11"/>
        <color theme="1"/>
        <rFont val="Symbol"/>
        <family val="1"/>
        <charset val="2"/>
      </rPr>
      <t>m</t>
    </r>
    <r>
      <rPr>
        <sz val="11"/>
        <color theme="1"/>
        <rFont val="Calibri"/>
        <family val="2"/>
        <scheme val="minor"/>
      </rPr>
      <t>m</t>
    </r>
  </si>
  <si>
    <t>Pochôdzny rošt: kompozitný s pieskovaným povrchom, veľkosť oka max. 30x30 mm, nerezový spojovací materiál</t>
  </si>
  <si>
    <t>Prechodová klapka (na obidvoch koncoch lávky): žiarovozinkovaná oceľ, slzičkový plech hr. 6 mm, šírka min. 1,3 m, dĺžka 1 m, otočne uchytená na konci lávky tak, aby vytvárala plynulý prechod medzi roštom lávky a pontónom/brehom</t>
  </si>
  <si>
    <t>Otočné uloženie na pontóne: adaptér s dvojosovým kĺbom zo žiarovozinkovanej ocele, ktorý umožňuje lávke otáčať sa vertikálne aj horizontálne, prichystaný na osadenie na pontóne</t>
  </si>
  <si>
    <t>Prístupová lávka dĺžky 21 m a svetlej šírky min. 1,3 m, zábradlie výšky min. 1000 mm</t>
  </si>
  <si>
    <t>Osvetlenie podlahy: LED nájazdové exteriérové svietidlo IP67</t>
  </si>
  <si>
    <t>Otočné uloženie na brehu: adaptér s dvojosovým kĺbom zo žiarovozinkovanej ocele, ktorý umožňuje lávke otáčať sa vertikálne aj horizontálne, prichystaný na osadenie na betónový blok lávky na brehu</t>
  </si>
  <si>
    <t>Uloženie prístupovej lávky: žiarovozinkovaná oceľová konštrukcia s vertikálnym čapom pre osadnie adaptéra s dvojosovým kĺbom na prístupovej lávke</t>
  </si>
  <si>
    <t>Betónový blok vrátane oceľovej konštrukcie dvojitej bitvy pre uchytenie syntetického vyväzovacieho lana</t>
  </si>
  <si>
    <t>Debnenie, betonárska výstuž, betón triedy C30/37 (XC4, XF3, XA 1), oddebnenie (vybudované v rámci sypaného móla) bez výkopov a odvozu zeminy (budované v rámci výstavby sypaného móla)</t>
  </si>
  <si>
    <t>Dvojitá vyväzovacia bitva: oceľová žiarovozinkovaná konštrukcia, držná sila min. 100 kN, nerezový spojovací materiál</t>
  </si>
  <si>
    <t>Dimenzovanie vyviazania</t>
  </si>
  <si>
    <t>Syntetické lano (napr. PP lano 8-pramenné alebo ekvivalentné) min. trhacia sila 185 kN, dĺžka 55 m/ks, zalisovaná očnica na jednom konci + vysokopevnostný strmeň HC2 ekvivalentnej pevnosti k trhacej sile lana, druhý koniec voľný pre uviazanie na dvojitej bitve</t>
  </si>
  <si>
    <t>Oceľové vyväzovacie lano (napr. 6x36 IWRC+WS alebo ekvivalentné), zinkované + mastené, min. trhacia sila 305 kN, dĺžka 22 m, 1ks vysokopevnostný napínač a 2ks strmeň ekvivalentnej pevnosti k trhacej sile lana</t>
  </si>
  <si>
    <t>Vyväzovacie laná (syntetické a oceľové)</t>
  </si>
  <si>
    <t>Osadenie lávky na brehu a na pontóne</t>
  </si>
  <si>
    <t>Montáž výstroja a príslušenstva (bitvy, stĺpiky, záchranné prostriedky...)</t>
  </si>
  <si>
    <t>Poznámka:</t>
  </si>
  <si>
    <t>V hárkoch vyĺňajte len bunky s farebným označením podľa odtieňov uvedených nižšie.</t>
  </si>
  <si>
    <t>Ostatné bunky sú zamknuté.</t>
  </si>
  <si>
    <t>Dopĺňať sa dajú len jednotkové ceny, v niektorých prípadoch aj množstvá.</t>
  </si>
  <si>
    <t>Dodávateľ:</t>
  </si>
  <si>
    <t>Dátum:</t>
  </si>
  <si>
    <t>Adresa:</t>
  </si>
  <si>
    <t>IČO:</t>
  </si>
  <si>
    <t>Kontaktná osoba:</t>
  </si>
  <si>
    <t>Telefón, email:</t>
  </si>
  <si>
    <t>Nezabudnite vyplniť bunku pre Položku 2 !</t>
  </si>
  <si>
    <t>Certifikácia a schválenie plavidla dozorujúcim orgánom, protipovodňový plán, skúšky, protokoly, atesty, užívateľská príručka, zaškolenie obsluhy</t>
  </si>
  <si>
    <t>Oceľová priehradová konštrukcia: lomená alebo klenutá tak, aby min. podjazdná výška medzi hladinou a dolnou časťou lávky v jej strede bola min. 1,5 m, dimenzovaná na rovnomerné užitočné zaťaženie 4,5 kN/m2 a zaťaženie vetrom, obidva konce lávky opatrené oceľovými žiarovozinkovanámi čapmi pripravený na osadenie do otočného uloženia</t>
  </si>
  <si>
    <t>kpl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</si>
</sst>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5"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Symbol"/>
      <family val="1"/>
      <charset val="2"/>
    </font>
    <font>
      <sz val="11"/>
      <color rgb="FF0070C0"/>
      <name val="Calibri"/>
      <family val="2"/>
      <scheme val="minor"/>
    </font>
  </fonts>
  <fills count="15">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39997558519241921"/>
        <bgColor indexed="64"/>
      </patternFill>
    </fill>
    <fill>
      <patternFill patternType="solid">
        <fgColor theme="3"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4">
    <xf numFmtId="0" fontId="0" fillId="0" borderId="0" xfId="0"/>
    <xf numFmtId="0" fontId="0" fillId="0" borderId="0" xfId="0" applyProtection="1"/>
    <xf numFmtId="0" fontId="0" fillId="0" borderId="0" xfId="0" applyAlignment="1" applyProtection="1">
      <alignment horizontal="center"/>
    </xf>
    <xf numFmtId="49" fontId="0" fillId="0" borderId="0" xfId="0" applyNumberFormat="1" applyAlignment="1" applyProtection="1">
      <alignment horizontal="right"/>
    </xf>
    <xf numFmtId="0" fontId="0" fillId="0" borderId="4" xfId="0" applyBorder="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5" xfId="0" applyBorder="1" applyAlignment="1" applyProtection="1">
      <alignment horizontal="center"/>
    </xf>
    <xf numFmtId="0" fontId="0" fillId="13" borderId="2" xfId="0" applyFont="1" applyFill="1" applyBorder="1" applyProtection="1"/>
    <xf numFmtId="0" fontId="0" fillId="13" borderId="3" xfId="0" applyFont="1" applyFill="1" applyBorder="1" applyProtection="1"/>
    <xf numFmtId="0" fontId="0" fillId="13" borderId="3" xfId="0" applyFont="1" applyFill="1" applyBorder="1" applyAlignment="1" applyProtection="1">
      <alignment horizontal="center"/>
    </xf>
    <xf numFmtId="164" fontId="0" fillId="13" borderId="4" xfId="0" applyNumberFormat="1" applyFont="1" applyFill="1" applyBorder="1" applyProtection="1"/>
    <xf numFmtId="0" fontId="0" fillId="0" borderId="4" xfId="0" applyBorder="1" applyProtection="1"/>
    <xf numFmtId="0" fontId="0" fillId="0" borderId="2" xfId="0" applyBorder="1" applyProtection="1"/>
    <xf numFmtId="0" fontId="0" fillId="0" borderId="3" xfId="0" applyBorder="1" applyProtection="1"/>
    <xf numFmtId="0" fontId="0" fillId="0" borderId="5" xfId="0" applyBorder="1" applyProtection="1"/>
    <xf numFmtId="164" fontId="0" fillId="0" borderId="1" xfId="0" applyNumberFormat="1" applyBorder="1" applyProtection="1"/>
    <xf numFmtId="164" fontId="0" fillId="0" borderId="6" xfId="0" applyNumberFormat="1" applyBorder="1" applyProtection="1"/>
    <xf numFmtId="0" fontId="0" fillId="7" borderId="2" xfId="0" applyFill="1" applyBorder="1" applyProtection="1"/>
    <xf numFmtId="0" fontId="1" fillId="7" borderId="3" xfId="0" applyFont="1" applyFill="1" applyBorder="1" applyProtection="1"/>
    <xf numFmtId="0" fontId="0" fillId="7" borderId="3" xfId="0" applyFill="1" applyBorder="1" applyProtection="1"/>
    <xf numFmtId="0" fontId="0" fillId="7" borderId="3" xfId="0" applyFill="1" applyBorder="1" applyAlignment="1" applyProtection="1">
      <alignment horizontal="center"/>
    </xf>
    <xf numFmtId="164" fontId="1" fillId="7" borderId="1" xfId="0" applyNumberFormat="1" applyFont="1" applyFill="1" applyBorder="1" applyProtection="1"/>
    <xf numFmtId="0" fontId="1" fillId="13" borderId="2" xfId="0" applyFont="1" applyFill="1" applyBorder="1" applyAlignment="1" applyProtection="1">
      <alignment horizontal="center"/>
    </xf>
    <xf numFmtId="0" fontId="1" fillId="0" borderId="0" xfId="0" applyFont="1" applyProtection="1"/>
    <xf numFmtId="0" fontId="0" fillId="14" borderId="4" xfId="0" applyFill="1" applyBorder="1"/>
    <xf numFmtId="0" fontId="0" fillId="5" borderId="4" xfId="0" applyFill="1" applyBorder="1"/>
    <xf numFmtId="0" fontId="0" fillId="4" borderId="4" xfId="0" applyFill="1" applyBorder="1"/>
    <xf numFmtId="0" fontId="0" fillId="3" borderId="4" xfId="0" applyFill="1" applyBorder="1"/>
    <xf numFmtId="0" fontId="0" fillId="12" borderId="4" xfId="0" applyFill="1" applyBorder="1"/>
    <xf numFmtId="0" fontId="0" fillId="6" borderId="4" xfId="0" applyFill="1" applyBorder="1"/>
    <xf numFmtId="49" fontId="0" fillId="14" borderId="4" xfId="0" applyNumberFormat="1" applyFill="1" applyBorder="1" applyProtection="1">
      <protection locked="0"/>
    </xf>
    <xf numFmtId="0" fontId="1" fillId="0" borderId="4" xfId="0" applyFont="1" applyBorder="1" applyAlignment="1" applyProtection="1">
      <alignment horizontal="center" vertical="center"/>
    </xf>
    <xf numFmtId="164" fontId="0" fillId="14" borderId="4" xfId="0" applyNumberFormat="1" applyFont="1" applyFill="1" applyBorder="1" applyAlignment="1" applyProtection="1">
      <alignment vertical="center"/>
      <protection locked="0"/>
    </xf>
    <xf numFmtId="0" fontId="0" fillId="0" borderId="0" xfId="0" applyAlignment="1" applyProtection="1">
      <alignment horizontal="right"/>
    </xf>
    <xf numFmtId="14" fontId="0" fillId="0" borderId="4" xfId="0" applyNumberFormat="1" applyFill="1" applyBorder="1" applyAlignment="1" applyProtection="1">
      <alignment horizontal="right"/>
    </xf>
    <xf numFmtId="0" fontId="0" fillId="0" borderId="2" xfId="0" applyBorder="1" applyAlignment="1" applyProtection="1">
      <alignment vertical="center" wrapText="1"/>
    </xf>
    <xf numFmtId="14" fontId="0" fillId="0" borderId="0" xfId="0" applyNumberFormat="1" applyFill="1" applyBorder="1" applyAlignment="1" applyProtection="1">
      <alignment horizontal="right"/>
    </xf>
    <xf numFmtId="49" fontId="0" fillId="0" borderId="0" xfId="0" applyNumberFormat="1" applyProtection="1"/>
    <xf numFmtId="0" fontId="1" fillId="13" borderId="2" xfId="0" applyFont="1" applyFill="1" applyBorder="1" applyProtection="1"/>
    <xf numFmtId="0" fontId="1" fillId="13" borderId="3" xfId="0" applyFont="1" applyFill="1" applyBorder="1" applyProtection="1"/>
    <xf numFmtId="0" fontId="1" fillId="13" borderId="3" xfId="0" applyFont="1" applyFill="1" applyBorder="1" applyAlignment="1" applyProtection="1">
      <alignment horizontal="center"/>
    </xf>
    <xf numFmtId="164" fontId="1" fillId="13" borderId="1" xfId="0" applyNumberFormat="1" applyFont="1" applyFill="1" applyBorder="1" applyProtection="1"/>
    <xf numFmtId="0" fontId="1" fillId="0" borderId="0" xfId="0" applyFont="1" applyAlignment="1" applyProtection="1">
      <alignment horizontal="center"/>
    </xf>
    <xf numFmtId="164" fontId="0" fillId="0" borderId="0" xfId="0" applyNumberFormat="1" applyFont="1" applyBorder="1" applyProtection="1"/>
    <xf numFmtId="0" fontId="2" fillId="0" borderId="0" xfId="0" applyFont="1" applyBorder="1" applyProtection="1"/>
    <xf numFmtId="0" fontId="0" fillId="0" borderId="0" xfId="0" applyBorder="1" applyProtection="1"/>
    <xf numFmtId="0" fontId="0" fillId="0" borderId="0" xfId="0" applyBorder="1" applyAlignment="1" applyProtection="1">
      <alignment horizontal="right"/>
    </xf>
    <xf numFmtId="0" fontId="1" fillId="2" borderId="4" xfId="0" applyFont="1" applyFill="1" applyBorder="1" applyAlignment="1" applyProtection="1">
      <alignment horizontal="center"/>
    </xf>
    <xf numFmtId="0" fontId="1" fillId="2" borderId="4" xfId="0" applyFont="1" applyFill="1" applyBorder="1" applyProtection="1"/>
    <xf numFmtId="0" fontId="1" fillId="2" borderId="4" xfId="0" applyFont="1" applyFill="1" applyBorder="1" applyAlignment="1" applyProtection="1">
      <alignment vertical="center"/>
    </xf>
    <xf numFmtId="0" fontId="1" fillId="2" borderId="4" xfId="0" applyFont="1" applyFill="1" applyBorder="1" applyAlignment="1" applyProtection="1">
      <alignment horizontal="center" vertical="center"/>
    </xf>
    <xf numFmtId="164" fontId="1" fillId="2" borderId="4" xfId="0" applyNumberFormat="1" applyFont="1" applyFill="1" applyBorder="1" applyAlignment="1" applyProtection="1">
      <alignment vertical="center"/>
    </xf>
    <xf numFmtId="0" fontId="1" fillId="0" borderId="0" xfId="0" applyFont="1" applyBorder="1" applyProtection="1"/>
    <xf numFmtId="0" fontId="0" fillId="0" borderId="0" xfId="0" applyFont="1" applyFill="1" applyAlignment="1" applyProtection="1">
      <alignment horizontal="center"/>
    </xf>
    <xf numFmtId="0" fontId="0" fillId="0" borderId="4" xfId="0" applyFill="1" applyBorder="1" applyAlignment="1" applyProtection="1">
      <alignment wrapText="1"/>
    </xf>
    <xf numFmtId="0" fontId="0" fillId="0" borderId="4" xfId="0" applyFill="1" applyBorder="1" applyAlignment="1" applyProtection="1">
      <alignment vertical="center"/>
    </xf>
    <xf numFmtId="0" fontId="0" fillId="0" borderId="4" xfId="0" applyFill="1" applyBorder="1" applyAlignment="1" applyProtection="1">
      <alignment horizontal="center" vertical="center"/>
    </xf>
    <xf numFmtId="164" fontId="4" fillId="0" borderId="4" xfId="0" applyNumberFormat="1" applyFont="1" applyFill="1" applyBorder="1" applyAlignment="1" applyProtection="1">
      <alignment vertical="center"/>
    </xf>
    <xf numFmtId="0" fontId="1" fillId="0" borderId="0" xfId="0" applyFont="1" applyFill="1" applyProtection="1"/>
    <xf numFmtId="0" fontId="0" fillId="0" borderId="0" xfId="0" applyFill="1" applyProtection="1"/>
    <xf numFmtId="0" fontId="0" fillId="0" borderId="0" xfId="0" applyFill="1" applyAlignment="1" applyProtection="1">
      <alignment vertical="center"/>
    </xf>
    <xf numFmtId="0" fontId="0" fillId="0" borderId="0" xfId="0" applyFill="1" applyAlignment="1" applyProtection="1">
      <alignment horizontal="center" vertical="center"/>
    </xf>
    <xf numFmtId="164" fontId="0" fillId="0" borderId="0" xfId="0" applyNumberFormat="1" applyFill="1" applyAlignment="1" applyProtection="1">
      <alignment vertical="center"/>
    </xf>
    <xf numFmtId="0" fontId="1" fillId="8" borderId="4" xfId="0" applyFont="1" applyFill="1" applyBorder="1" applyAlignment="1" applyProtection="1">
      <alignment horizontal="center"/>
    </xf>
    <xf numFmtId="0" fontId="1" fillId="8" borderId="4" xfId="0" applyFont="1" applyFill="1" applyBorder="1" applyProtection="1"/>
    <xf numFmtId="0" fontId="1" fillId="8" borderId="4" xfId="0" applyFont="1" applyFill="1" applyBorder="1" applyAlignment="1" applyProtection="1">
      <alignment vertical="center"/>
    </xf>
    <xf numFmtId="0" fontId="1" fillId="8" borderId="4" xfId="0" applyFont="1" applyFill="1" applyBorder="1" applyAlignment="1" applyProtection="1">
      <alignment horizontal="center" vertical="center"/>
    </xf>
    <xf numFmtId="164" fontId="1" fillId="8" borderId="4" xfId="0" applyNumberFormat="1" applyFont="1" applyFill="1" applyBorder="1" applyAlignment="1" applyProtection="1">
      <alignment vertical="center"/>
    </xf>
    <xf numFmtId="0" fontId="0" fillId="0" borderId="7" xfId="0" applyFill="1" applyBorder="1" applyAlignment="1" applyProtection="1">
      <alignment wrapText="1"/>
    </xf>
    <xf numFmtId="0" fontId="0" fillId="0" borderId="8" xfId="0" applyFill="1" applyBorder="1" applyAlignment="1" applyProtection="1">
      <alignment wrapText="1"/>
    </xf>
    <xf numFmtId="0" fontId="0" fillId="0" borderId="4" xfId="0" applyFill="1" applyBorder="1" applyAlignment="1" applyProtection="1">
      <alignment vertical="top" wrapText="1"/>
    </xf>
    <xf numFmtId="0" fontId="1" fillId="9" borderId="4" xfId="0" applyFont="1" applyFill="1" applyBorder="1" applyAlignment="1" applyProtection="1">
      <alignment horizontal="center"/>
    </xf>
    <xf numFmtId="0" fontId="1" fillId="9" borderId="4" xfId="0" applyFont="1" applyFill="1" applyBorder="1" applyProtection="1"/>
    <xf numFmtId="0" fontId="1" fillId="9" borderId="4" xfId="0" applyFont="1" applyFill="1" applyBorder="1" applyAlignment="1" applyProtection="1">
      <alignment vertical="center"/>
    </xf>
    <xf numFmtId="0" fontId="1" fillId="9" borderId="4" xfId="0" applyFont="1" applyFill="1" applyBorder="1" applyAlignment="1" applyProtection="1">
      <alignment horizontal="center" vertical="center"/>
    </xf>
    <xf numFmtId="164" fontId="1" fillId="9" borderId="4" xfId="0" applyNumberFormat="1" applyFont="1" applyFill="1" applyBorder="1" applyAlignment="1" applyProtection="1">
      <alignment vertical="center"/>
    </xf>
    <xf numFmtId="0" fontId="0" fillId="0" borderId="7" xfId="0" applyFill="1" applyBorder="1" applyProtection="1"/>
    <xf numFmtId="0" fontId="0" fillId="0" borderId="0" xfId="0" applyFill="1" applyBorder="1" applyProtection="1"/>
    <xf numFmtId="0" fontId="0" fillId="0" borderId="4" xfId="0" applyFill="1" applyBorder="1" applyProtection="1"/>
    <xf numFmtId="0" fontId="0" fillId="0" borderId="0" xfId="0" applyFill="1" applyBorder="1" applyAlignment="1" applyProtection="1">
      <alignment vertical="center"/>
    </xf>
    <xf numFmtId="0" fontId="1" fillId="10" borderId="4" xfId="0" applyFont="1" applyFill="1" applyBorder="1" applyAlignment="1" applyProtection="1">
      <alignment horizontal="center"/>
    </xf>
    <xf numFmtId="0" fontId="1" fillId="10" borderId="4" xfId="0" applyFont="1" applyFill="1" applyBorder="1" applyProtection="1"/>
    <xf numFmtId="0" fontId="1" fillId="10" borderId="4" xfId="0" applyFont="1" applyFill="1" applyBorder="1" applyAlignment="1" applyProtection="1">
      <alignment vertical="center"/>
    </xf>
    <xf numFmtId="0" fontId="1" fillId="10" borderId="4" xfId="0" applyFont="1" applyFill="1" applyBorder="1" applyAlignment="1" applyProtection="1">
      <alignment horizontal="center" vertical="center"/>
    </xf>
    <xf numFmtId="164" fontId="1" fillId="10" borderId="4" xfId="0" applyNumberFormat="1" applyFont="1" applyFill="1" applyBorder="1" applyAlignment="1" applyProtection="1">
      <alignment vertical="center"/>
    </xf>
    <xf numFmtId="0" fontId="1" fillId="11" borderId="4" xfId="0" applyFont="1" applyFill="1" applyBorder="1" applyAlignment="1" applyProtection="1">
      <alignment horizontal="center"/>
    </xf>
    <xf numFmtId="0" fontId="1" fillId="11" borderId="4" xfId="0" applyFont="1" applyFill="1" applyBorder="1" applyProtection="1"/>
    <xf numFmtId="0" fontId="1" fillId="11" borderId="4" xfId="0" applyFont="1" applyFill="1" applyBorder="1" applyAlignment="1" applyProtection="1">
      <alignment vertical="center"/>
    </xf>
    <xf numFmtId="0" fontId="1" fillId="11" borderId="4" xfId="0" applyFont="1" applyFill="1" applyBorder="1" applyAlignment="1" applyProtection="1">
      <alignment horizontal="center" vertical="center"/>
    </xf>
    <xf numFmtId="164" fontId="1" fillId="11" borderId="4" xfId="0" applyNumberFormat="1" applyFont="1" applyFill="1" applyBorder="1" applyAlignment="1" applyProtection="1">
      <alignment vertical="center"/>
    </xf>
    <xf numFmtId="0" fontId="0" fillId="0" borderId="0" xfId="0" applyFill="1" applyAlignment="1" applyProtection="1">
      <alignment horizontal="center"/>
    </xf>
    <xf numFmtId="164" fontId="0" fillId="0" borderId="0" xfId="0" applyNumberFormat="1" applyFill="1" applyProtection="1"/>
    <xf numFmtId="164" fontId="0" fillId="5" borderId="4" xfId="0" applyNumberFormat="1" applyFont="1" applyFill="1" applyBorder="1" applyAlignment="1" applyProtection="1">
      <alignment vertical="center"/>
      <protection locked="0"/>
    </xf>
    <xf numFmtId="164" fontId="0" fillId="4" borderId="4" xfId="0" applyNumberFormat="1" applyFont="1" applyFill="1" applyBorder="1" applyAlignment="1" applyProtection="1">
      <alignment vertical="center"/>
      <protection locked="0"/>
    </xf>
    <xf numFmtId="164" fontId="0" fillId="3" borderId="4" xfId="0" applyNumberFormat="1" applyFont="1" applyFill="1" applyBorder="1" applyAlignment="1" applyProtection="1">
      <alignment vertical="center"/>
      <protection locked="0"/>
    </xf>
    <xf numFmtId="164" fontId="0" fillId="6" borderId="4" xfId="0" applyNumberFormat="1" applyFont="1" applyFill="1" applyBorder="1" applyAlignment="1" applyProtection="1">
      <alignment vertical="center"/>
      <protection locked="0"/>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164" fontId="0" fillId="3" borderId="7" xfId="0" applyNumberFormat="1" applyFont="1" applyFill="1" applyBorder="1" applyAlignment="1" applyProtection="1">
      <alignment horizontal="right" vertical="center"/>
      <protection locked="0"/>
    </xf>
    <xf numFmtId="164" fontId="0" fillId="3" borderId="8" xfId="0" applyNumberFormat="1" applyFont="1" applyFill="1" applyBorder="1" applyAlignment="1" applyProtection="1">
      <alignment horizontal="right" vertical="center"/>
      <protection locked="0"/>
    </xf>
    <xf numFmtId="164" fontId="4" fillId="0" borderId="7" xfId="0" applyNumberFormat="1" applyFont="1" applyFill="1" applyBorder="1" applyAlignment="1" applyProtection="1">
      <alignment horizontal="right" vertical="center"/>
    </xf>
    <xf numFmtId="164" fontId="4" fillId="0" borderId="8" xfId="0" applyNumberFormat="1" applyFont="1" applyFill="1" applyBorder="1" applyAlignment="1" applyProtection="1">
      <alignment horizontal="right" vertical="center"/>
    </xf>
    <xf numFmtId="0" fontId="0" fillId="0" borderId="7" xfId="0" applyFill="1" applyBorder="1" applyAlignment="1" applyProtection="1">
      <alignment horizontal="right" vertical="center"/>
    </xf>
    <xf numFmtId="0" fontId="0" fillId="0" borderId="8" xfId="0" applyFill="1" applyBorder="1" applyAlignment="1" applyProtection="1">
      <alignment horizontal="right" vertical="center"/>
    </xf>
    <xf numFmtId="164" fontId="0" fillId="4" borderId="7" xfId="0" applyNumberFormat="1" applyFont="1" applyFill="1" applyBorder="1" applyAlignment="1" applyProtection="1">
      <alignment horizontal="right" vertical="center"/>
      <protection locked="0"/>
    </xf>
    <xf numFmtId="164" fontId="0" fillId="4" borderId="8" xfId="0" applyNumberFormat="1" applyFont="1" applyFill="1" applyBorder="1" applyAlignment="1" applyProtection="1">
      <alignment horizontal="right" vertical="center"/>
      <protection locked="0"/>
    </xf>
    <xf numFmtId="164" fontId="4" fillId="0" borderId="9" xfId="0" applyNumberFormat="1" applyFont="1" applyFill="1" applyBorder="1" applyAlignment="1" applyProtection="1">
      <alignment horizontal="center" vertical="center"/>
    </xf>
    <xf numFmtId="164" fontId="4" fillId="0" borderId="10" xfId="0" applyNumberFormat="1" applyFont="1" applyFill="1" applyBorder="1" applyAlignment="1" applyProtection="1">
      <alignment horizontal="center" vertical="center"/>
    </xf>
    <xf numFmtId="164" fontId="4" fillId="0" borderId="11"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164" fontId="1" fillId="12" borderId="4" xfId="0" applyNumberFormat="1" applyFont="1" applyFill="1" applyBorder="1" applyAlignment="1" applyProtection="1">
      <alignment vertical="center"/>
      <protection locked="0"/>
    </xf>
  </cellXfs>
  <cellStyles count="1">
    <cellStyle name="Normálna"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zoomScaleNormal="100" workbookViewId="0">
      <selection activeCell="B5" sqref="B5"/>
    </sheetView>
  </sheetViews>
  <sheetFormatPr defaultRowHeight="15" x14ac:dyDescent="0.25"/>
  <cols>
    <col min="1" max="1" width="18.5703125" style="1" bestFit="1" customWidth="1"/>
    <col min="2" max="2" width="81.28515625" style="1" customWidth="1"/>
    <col min="3" max="3" width="9.140625" style="1"/>
    <col min="4" max="4" width="5" style="2" customWidth="1"/>
    <col min="5" max="5" width="12.85546875" style="1" bestFit="1" customWidth="1"/>
    <col min="6" max="6" width="15.5703125" style="1" bestFit="1" customWidth="1"/>
    <col min="7" max="7" width="13.28515625" style="2" bestFit="1" customWidth="1"/>
    <col min="8" max="8" width="65.85546875" style="1" bestFit="1" customWidth="1"/>
    <col min="9" max="9" width="11.42578125" style="1" customWidth="1"/>
    <col min="10" max="12" width="9.140625" style="1"/>
    <col min="13" max="13" width="85.85546875" style="1" bestFit="1" customWidth="1"/>
    <col min="14" max="14" width="15.28515625" style="1" customWidth="1"/>
    <col min="15" max="16384" width="9.140625" style="1"/>
  </cols>
  <sheetData>
    <row r="1" spans="1:6" x14ac:dyDescent="0.25">
      <c r="A1" s="1" t="s">
        <v>9</v>
      </c>
      <c r="B1" s="1" t="s">
        <v>35</v>
      </c>
      <c r="F1" s="3"/>
    </row>
    <row r="2" spans="1:6" x14ac:dyDescent="0.25">
      <c r="A2" s="1" t="s">
        <v>10</v>
      </c>
      <c r="B2" s="1" t="s">
        <v>36</v>
      </c>
    </row>
    <row r="3" spans="1:6" x14ac:dyDescent="0.25">
      <c r="A3" s="1" t="s">
        <v>13</v>
      </c>
      <c r="B3" s="1" t="s">
        <v>14</v>
      </c>
    </row>
    <row r="4" spans="1:6" ht="7.5" customHeight="1" x14ac:dyDescent="0.25"/>
    <row r="5" spans="1:6" x14ac:dyDescent="0.25">
      <c r="A5" s="34" t="s">
        <v>69</v>
      </c>
      <c r="B5" s="31" t="s">
        <v>6</v>
      </c>
      <c r="E5" s="34" t="s">
        <v>70</v>
      </c>
      <c r="F5" s="35">
        <f ca="1">TODAY()</f>
        <v>43770</v>
      </c>
    </row>
    <row r="6" spans="1:6" x14ac:dyDescent="0.25">
      <c r="A6" s="34" t="s">
        <v>71</v>
      </c>
      <c r="B6" s="31"/>
    </row>
    <row r="7" spans="1:6" x14ac:dyDescent="0.25">
      <c r="A7" s="34" t="s">
        <v>72</v>
      </c>
      <c r="B7" s="31"/>
    </row>
    <row r="8" spans="1:6" x14ac:dyDescent="0.25">
      <c r="A8" s="34" t="s">
        <v>73</v>
      </c>
      <c r="B8" s="31"/>
    </row>
    <row r="9" spans="1:6" x14ac:dyDescent="0.25">
      <c r="A9" s="34" t="s">
        <v>74</v>
      </c>
      <c r="B9" s="31"/>
    </row>
    <row r="11" spans="1:6" x14ac:dyDescent="0.25">
      <c r="A11" s="4" t="s">
        <v>8</v>
      </c>
      <c r="B11" s="5" t="s">
        <v>11</v>
      </c>
      <c r="C11" s="6"/>
      <c r="D11" s="6"/>
      <c r="E11" s="7"/>
      <c r="F11" s="4" t="s">
        <v>1</v>
      </c>
    </row>
    <row r="12" spans="1:6" ht="10.5" customHeight="1" x14ac:dyDescent="0.25"/>
    <row r="13" spans="1:6" x14ac:dyDescent="0.25">
      <c r="A13" s="23">
        <v>1</v>
      </c>
      <c r="B13" s="8" t="s">
        <v>34</v>
      </c>
      <c r="C13" s="9"/>
      <c r="D13" s="10"/>
      <c r="E13" s="9"/>
      <c r="F13" s="11">
        <f>'Domovské prístavisko'!F6</f>
        <v>0</v>
      </c>
    </row>
    <row r="14" spans="1:6" ht="30" x14ac:dyDescent="0.25">
      <c r="A14" s="32">
        <v>2</v>
      </c>
      <c r="B14" s="36" t="s">
        <v>76</v>
      </c>
      <c r="C14" s="14"/>
      <c r="D14" s="6"/>
      <c r="E14" s="15"/>
      <c r="F14" s="33"/>
    </row>
    <row r="15" spans="1:6" ht="10.5" customHeight="1" thickBot="1" x14ac:dyDescent="0.3"/>
    <row r="16" spans="1:6" ht="15.75" thickBot="1" x14ac:dyDescent="0.3">
      <c r="A16" s="12"/>
      <c r="B16" s="13" t="s">
        <v>37</v>
      </c>
      <c r="C16" s="14"/>
      <c r="D16" s="6"/>
      <c r="E16" s="14"/>
      <c r="F16" s="16">
        <f>SUM(F13:F14)</f>
        <v>0</v>
      </c>
    </row>
    <row r="17" spans="1:6" ht="15.75" thickBot="1" x14ac:dyDescent="0.3">
      <c r="A17" s="13"/>
      <c r="C17" s="1" t="s">
        <v>16</v>
      </c>
      <c r="D17" s="2">
        <v>20</v>
      </c>
      <c r="E17" s="1" t="s">
        <v>17</v>
      </c>
      <c r="F17" s="17">
        <f>F16*D17/100</f>
        <v>0</v>
      </c>
    </row>
    <row r="18" spans="1:6" ht="15.75" thickBot="1" x14ac:dyDescent="0.3">
      <c r="A18" s="18"/>
      <c r="B18" s="19" t="s">
        <v>38</v>
      </c>
      <c r="C18" s="20"/>
      <c r="D18" s="21"/>
      <c r="E18" s="20"/>
      <c r="F18" s="22">
        <f>F16+F17</f>
        <v>0</v>
      </c>
    </row>
    <row r="21" spans="1:6" x14ac:dyDescent="0.25">
      <c r="A21" s="24" t="s">
        <v>65</v>
      </c>
      <c r="B21" s="1" t="s">
        <v>75</v>
      </c>
    </row>
  </sheetData>
  <sheetProtection password="DC21" sheet="1" objects="1" scenarios="1" selectLockedCells="1"/>
  <pageMargins left="0.7" right="0.7" top="0.75" bottom="0.75" header="0.3" footer="0.3"/>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62"/>
  <sheetViews>
    <sheetView zoomScaleNormal="100" workbookViewId="0">
      <selection activeCell="E11" sqref="E11"/>
    </sheetView>
  </sheetViews>
  <sheetFormatPr defaultRowHeight="15" x14ac:dyDescent="0.25"/>
  <cols>
    <col min="1" max="1" width="14.140625" style="1" customWidth="1"/>
    <col min="2" max="2" width="87" style="1" customWidth="1"/>
    <col min="3" max="3" width="9.140625" style="1"/>
    <col min="4" max="4" width="5" style="2" customWidth="1"/>
    <col min="5" max="5" width="14" style="1" bestFit="1" customWidth="1"/>
    <col min="6" max="6" width="15.5703125" style="1" bestFit="1" customWidth="1"/>
    <col min="7" max="7" width="13.28515625" style="2" bestFit="1" customWidth="1"/>
    <col min="8" max="8" width="65.85546875" style="1" bestFit="1" customWidth="1"/>
    <col min="9" max="9" width="11.42578125" style="1" customWidth="1"/>
    <col min="10" max="12" width="9.140625" style="1"/>
    <col min="13" max="13" width="85.85546875" style="1" bestFit="1" customWidth="1"/>
    <col min="14" max="14" width="15.28515625" style="1" customWidth="1"/>
    <col min="15" max="16384" width="9.140625" style="1"/>
  </cols>
  <sheetData>
    <row r="1" spans="1:14" x14ac:dyDescent="0.25">
      <c r="A1" s="1" t="s">
        <v>9</v>
      </c>
      <c r="B1" s="1" t="s">
        <v>21</v>
      </c>
      <c r="E1" s="34" t="s">
        <v>70</v>
      </c>
      <c r="F1" s="37">
        <f ca="1">'Rozpočet celkom'!F5</f>
        <v>43770</v>
      </c>
    </row>
    <row r="2" spans="1:14" x14ac:dyDescent="0.25">
      <c r="A2" s="1" t="s">
        <v>10</v>
      </c>
      <c r="B2" s="1" t="s">
        <v>12</v>
      </c>
    </row>
    <row r="3" spans="1:14" x14ac:dyDescent="0.25">
      <c r="A3" s="1" t="s">
        <v>13</v>
      </c>
      <c r="B3" s="1" t="s">
        <v>14</v>
      </c>
    </row>
    <row r="4" spans="1:14" x14ac:dyDescent="0.25">
      <c r="A4" s="1" t="s">
        <v>69</v>
      </c>
      <c r="B4" s="38" t="str">
        <f>'Rozpočet celkom'!B5</f>
        <v>-</v>
      </c>
    </row>
    <row r="5" spans="1:14" ht="15.75" thickBot="1" x14ac:dyDescent="0.3"/>
    <row r="6" spans="1:14" s="24" customFormat="1" ht="15.75" thickBot="1" x14ac:dyDescent="0.3">
      <c r="A6" s="39"/>
      <c r="B6" s="39" t="s">
        <v>34</v>
      </c>
      <c r="C6" s="40"/>
      <c r="D6" s="41"/>
      <c r="E6" s="40"/>
      <c r="F6" s="42">
        <f>F10+F19+F28+F33+F38+F43+F51</f>
        <v>0</v>
      </c>
      <c r="G6" s="43"/>
      <c r="I6" s="44"/>
    </row>
    <row r="8" spans="1:14" s="2" customFormat="1" ht="18.75" x14ac:dyDescent="0.3">
      <c r="A8" s="4" t="s">
        <v>8</v>
      </c>
      <c r="B8" s="4" t="s">
        <v>11</v>
      </c>
      <c r="C8" s="4" t="s">
        <v>5</v>
      </c>
      <c r="D8" s="4" t="s">
        <v>2</v>
      </c>
      <c r="E8" s="4" t="s">
        <v>0</v>
      </c>
      <c r="F8" s="4" t="s">
        <v>1</v>
      </c>
      <c r="L8" s="45"/>
      <c r="M8" s="46"/>
      <c r="N8" s="47"/>
    </row>
    <row r="9" spans="1:14" s="2" customFormat="1" ht="8.25" customHeight="1" x14ac:dyDescent="0.3">
      <c r="L9" s="45"/>
      <c r="M9" s="46"/>
      <c r="N9" s="46"/>
    </row>
    <row r="10" spans="1:14" x14ac:dyDescent="0.25">
      <c r="A10" s="48">
        <v>1</v>
      </c>
      <c r="B10" s="49" t="s">
        <v>22</v>
      </c>
      <c r="C10" s="50">
        <v>1</v>
      </c>
      <c r="D10" s="51" t="s">
        <v>4</v>
      </c>
      <c r="E10" s="52">
        <f>SUM(F11:F17)</f>
        <v>0</v>
      </c>
      <c r="F10" s="52">
        <f>C10*E10</f>
        <v>0</v>
      </c>
      <c r="L10" s="53"/>
      <c r="M10" s="46"/>
      <c r="N10" s="46"/>
    </row>
    <row r="11" spans="1:14" ht="45" x14ac:dyDescent="0.25">
      <c r="A11" s="54"/>
      <c r="B11" s="55" t="s">
        <v>41</v>
      </c>
      <c r="C11" s="56">
        <v>1</v>
      </c>
      <c r="D11" s="57" t="s">
        <v>4</v>
      </c>
      <c r="E11" s="93"/>
      <c r="F11" s="58">
        <f t="shared" ref="F11:F16" si="0">C11*E11</f>
        <v>0</v>
      </c>
      <c r="L11" s="53"/>
      <c r="M11" s="46"/>
      <c r="N11" s="46"/>
    </row>
    <row r="12" spans="1:14" ht="30" x14ac:dyDescent="0.25">
      <c r="A12" s="59"/>
      <c r="B12" s="55" t="s">
        <v>42</v>
      </c>
      <c r="C12" s="56">
        <v>24</v>
      </c>
      <c r="D12" s="57" t="s">
        <v>7</v>
      </c>
      <c r="E12" s="93"/>
      <c r="F12" s="58">
        <f t="shared" si="0"/>
        <v>0</v>
      </c>
      <c r="L12" s="53"/>
      <c r="M12" s="46"/>
      <c r="N12" s="46"/>
    </row>
    <row r="13" spans="1:14" ht="30" x14ac:dyDescent="0.25">
      <c r="A13" s="59"/>
      <c r="B13" s="55" t="s">
        <v>43</v>
      </c>
      <c r="C13" s="56">
        <v>4</v>
      </c>
      <c r="D13" s="57" t="s">
        <v>4</v>
      </c>
      <c r="E13" s="93"/>
      <c r="F13" s="58">
        <f t="shared" si="0"/>
        <v>0</v>
      </c>
      <c r="L13" s="53"/>
      <c r="M13" s="46"/>
      <c r="N13" s="46"/>
    </row>
    <row r="14" spans="1:14" ht="60" x14ac:dyDescent="0.25">
      <c r="A14" s="59"/>
      <c r="B14" s="55" t="s">
        <v>44</v>
      </c>
      <c r="C14" s="56">
        <v>1</v>
      </c>
      <c r="D14" s="57" t="s">
        <v>4</v>
      </c>
      <c r="E14" s="93"/>
      <c r="F14" s="58">
        <f t="shared" si="0"/>
        <v>0</v>
      </c>
      <c r="L14" s="53"/>
      <c r="M14" s="46"/>
      <c r="N14" s="46"/>
    </row>
    <row r="15" spans="1:14" ht="60" x14ac:dyDescent="0.25">
      <c r="A15" s="59"/>
      <c r="B15" s="55" t="s">
        <v>45</v>
      </c>
      <c r="C15" s="56">
        <v>1</v>
      </c>
      <c r="D15" s="57" t="s">
        <v>4</v>
      </c>
      <c r="E15" s="93"/>
      <c r="F15" s="58">
        <f t="shared" si="0"/>
        <v>0</v>
      </c>
      <c r="L15" s="53"/>
      <c r="M15" s="46"/>
      <c r="N15" s="46"/>
    </row>
    <row r="16" spans="1:14" ht="60" x14ac:dyDescent="0.25">
      <c r="A16" s="59"/>
      <c r="B16" s="55" t="s">
        <v>46</v>
      </c>
      <c r="C16" s="56">
        <v>1</v>
      </c>
      <c r="D16" s="57" t="s">
        <v>4</v>
      </c>
      <c r="E16" s="93"/>
      <c r="F16" s="58">
        <f t="shared" si="0"/>
        <v>0</v>
      </c>
      <c r="L16" s="53"/>
      <c r="M16" s="46"/>
      <c r="N16" s="46"/>
    </row>
    <row r="17" spans="1:14" ht="30" x14ac:dyDescent="0.25">
      <c r="A17" s="59"/>
      <c r="B17" s="55" t="s">
        <v>47</v>
      </c>
      <c r="C17" s="56">
        <v>13</v>
      </c>
      <c r="D17" s="57" t="s">
        <v>40</v>
      </c>
      <c r="E17" s="93"/>
      <c r="F17" s="58">
        <f t="shared" ref="F17" si="1">C17*E17</f>
        <v>0</v>
      </c>
      <c r="L17" s="53"/>
      <c r="M17" s="46"/>
      <c r="N17" s="46"/>
    </row>
    <row r="18" spans="1:14" x14ac:dyDescent="0.25">
      <c r="A18" s="59"/>
      <c r="B18" s="60"/>
      <c r="C18" s="61"/>
      <c r="D18" s="62"/>
      <c r="E18" s="63"/>
      <c r="F18" s="63"/>
      <c r="L18" s="53"/>
      <c r="M18" s="46"/>
      <c r="N18" s="46"/>
    </row>
    <row r="19" spans="1:14" x14ac:dyDescent="0.25">
      <c r="A19" s="64">
        <v>2</v>
      </c>
      <c r="B19" s="65" t="s">
        <v>52</v>
      </c>
      <c r="C19" s="66">
        <v>1</v>
      </c>
      <c r="D19" s="67" t="s">
        <v>4</v>
      </c>
      <c r="E19" s="68">
        <f>SUM(F20:F26)</f>
        <v>0</v>
      </c>
      <c r="F19" s="68">
        <f t="shared" ref="F19:F26" si="2">C19*E19</f>
        <v>0</v>
      </c>
      <c r="L19" s="53"/>
      <c r="M19" s="46"/>
      <c r="N19" s="46"/>
    </row>
    <row r="20" spans="1:14" ht="60" x14ac:dyDescent="0.25">
      <c r="A20" s="59"/>
      <c r="B20" s="69" t="s">
        <v>77</v>
      </c>
      <c r="C20" s="103">
        <v>1</v>
      </c>
      <c r="D20" s="97" t="s">
        <v>4</v>
      </c>
      <c r="E20" s="105"/>
      <c r="F20" s="101">
        <f t="shared" si="2"/>
        <v>0</v>
      </c>
      <c r="L20" s="53"/>
      <c r="M20" s="46"/>
      <c r="N20" s="46"/>
    </row>
    <row r="21" spans="1:14" ht="30" x14ac:dyDescent="0.25">
      <c r="A21" s="59"/>
      <c r="B21" s="70" t="s">
        <v>48</v>
      </c>
      <c r="C21" s="104"/>
      <c r="D21" s="98"/>
      <c r="E21" s="106"/>
      <c r="F21" s="102"/>
      <c r="L21" s="53"/>
      <c r="M21" s="46"/>
      <c r="N21" s="46"/>
    </row>
    <row r="22" spans="1:14" ht="30" x14ac:dyDescent="0.25">
      <c r="A22" s="59"/>
      <c r="B22" s="55" t="s">
        <v>49</v>
      </c>
      <c r="C22" s="56">
        <v>27.3</v>
      </c>
      <c r="D22" s="57" t="s">
        <v>3</v>
      </c>
      <c r="E22" s="94"/>
      <c r="F22" s="58">
        <f t="shared" si="2"/>
        <v>0</v>
      </c>
      <c r="L22" s="53"/>
      <c r="M22" s="46"/>
      <c r="N22" s="46"/>
    </row>
    <row r="23" spans="1:14" ht="45" x14ac:dyDescent="0.25">
      <c r="A23" s="59"/>
      <c r="B23" s="55" t="s">
        <v>50</v>
      </c>
      <c r="C23" s="56">
        <v>2</v>
      </c>
      <c r="D23" s="57" t="s">
        <v>4</v>
      </c>
      <c r="E23" s="94"/>
      <c r="F23" s="58">
        <f t="shared" si="2"/>
        <v>0</v>
      </c>
      <c r="L23" s="53"/>
      <c r="M23" s="46"/>
      <c r="N23" s="46"/>
    </row>
    <row r="24" spans="1:14" ht="45" customHeight="1" x14ac:dyDescent="0.25">
      <c r="A24" s="59"/>
      <c r="B24" s="71" t="s">
        <v>54</v>
      </c>
      <c r="C24" s="56">
        <v>1</v>
      </c>
      <c r="D24" s="57" t="s">
        <v>4</v>
      </c>
      <c r="E24" s="94"/>
      <c r="F24" s="58">
        <f t="shared" si="2"/>
        <v>0</v>
      </c>
      <c r="L24" s="53"/>
      <c r="M24" s="46"/>
      <c r="N24" s="46"/>
    </row>
    <row r="25" spans="1:14" ht="30" customHeight="1" x14ac:dyDescent="0.25">
      <c r="A25" s="59"/>
      <c r="B25" s="71" t="s">
        <v>51</v>
      </c>
      <c r="C25" s="56">
        <v>1</v>
      </c>
      <c r="D25" s="57" t="s">
        <v>4</v>
      </c>
      <c r="E25" s="94"/>
      <c r="F25" s="58">
        <f t="shared" si="2"/>
        <v>0</v>
      </c>
      <c r="L25" s="53"/>
      <c r="M25" s="46"/>
      <c r="N25" s="46"/>
    </row>
    <row r="26" spans="1:14" x14ac:dyDescent="0.25">
      <c r="A26" s="59"/>
      <c r="B26" s="55" t="s">
        <v>53</v>
      </c>
      <c r="C26" s="56">
        <v>7</v>
      </c>
      <c r="D26" s="57" t="s">
        <v>4</v>
      </c>
      <c r="E26" s="94"/>
      <c r="F26" s="58">
        <f t="shared" si="2"/>
        <v>0</v>
      </c>
      <c r="L26" s="53"/>
      <c r="M26" s="46"/>
      <c r="N26" s="46"/>
    </row>
    <row r="27" spans="1:14" x14ac:dyDescent="0.25">
      <c r="A27" s="59"/>
      <c r="B27" s="60"/>
      <c r="C27" s="61"/>
      <c r="D27" s="62"/>
      <c r="E27" s="63"/>
      <c r="F27" s="63"/>
      <c r="L27" s="53"/>
      <c r="M27" s="46"/>
      <c r="N27" s="46"/>
    </row>
    <row r="28" spans="1:14" s="24" customFormat="1" x14ac:dyDescent="0.25">
      <c r="A28" s="72">
        <v>3</v>
      </c>
      <c r="B28" s="73" t="s">
        <v>24</v>
      </c>
      <c r="C28" s="74">
        <v>1</v>
      </c>
      <c r="D28" s="75" t="s">
        <v>4</v>
      </c>
      <c r="E28" s="76">
        <f>SUM(F29:F31)</f>
        <v>0</v>
      </c>
      <c r="F28" s="76">
        <f>C28*E28</f>
        <v>0</v>
      </c>
      <c r="G28" s="43"/>
      <c r="L28" s="53"/>
      <c r="M28" s="53"/>
      <c r="N28" s="53"/>
    </row>
    <row r="29" spans="1:14" x14ac:dyDescent="0.25">
      <c r="A29" s="59"/>
      <c r="B29" s="77" t="s">
        <v>23</v>
      </c>
      <c r="C29" s="103">
        <v>10</v>
      </c>
      <c r="D29" s="97" t="s">
        <v>39</v>
      </c>
      <c r="E29" s="99"/>
      <c r="F29" s="101">
        <f>C29*E29</f>
        <v>0</v>
      </c>
      <c r="L29" s="53"/>
      <c r="M29" s="46"/>
      <c r="N29" s="46"/>
    </row>
    <row r="30" spans="1:14" ht="30" customHeight="1" x14ac:dyDescent="0.25">
      <c r="A30" s="59"/>
      <c r="B30" s="70" t="s">
        <v>57</v>
      </c>
      <c r="C30" s="104"/>
      <c r="D30" s="98"/>
      <c r="E30" s="100"/>
      <c r="F30" s="102"/>
      <c r="L30" s="53"/>
      <c r="M30" s="46"/>
      <c r="N30" s="46"/>
    </row>
    <row r="31" spans="1:14" ht="30" x14ac:dyDescent="0.25">
      <c r="A31" s="59"/>
      <c r="B31" s="55" t="s">
        <v>55</v>
      </c>
      <c r="C31" s="56">
        <v>1</v>
      </c>
      <c r="D31" s="57" t="s">
        <v>4</v>
      </c>
      <c r="E31" s="95"/>
      <c r="F31" s="58">
        <f>C31*E31</f>
        <v>0</v>
      </c>
      <c r="L31" s="53"/>
      <c r="M31" s="46"/>
      <c r="N31" s="46"/>
    </row>
    <row r="32" spans="1:14" x14ac:dyDescent="0.25">
      <c r="A32" s="59"/>
      <c r="B32" s="78"/>
      <c r="C32" s="61"/>
      <c r="D32" s="62"/>
      <c r="E32" s="63"/>
      <c r="F32" s="63"/>
      <c r="L32" s="53"/>
      <c r="M32" s="46"/>
      <c r="N32" s="46"/>
    </row>
    <row r="33" spans="1:14" x14ac:dyDescent="0.25">
      <c r="A33" s="72">
        <v>4</v>
      </c>
      <c r="B33" s="73" t="s">
        <v>25</v>
      </c>
      <c r="C33" s="74">
        <v>2</v>
      </c>
      <c r="D33" s="75" t="s">
        <v>4</v>
      </c>
      <c r="E33" s="76">
        <f>SUM(F34:F36)</f>
        <v>0</v>
      </c>
      <c r="F33" s="76">
        <f>C33*E33</f>
        <v>0</v>
      </c>
      <c r="L33" s="53"/>
      <c r="M33" s="46"/>
      <c r="N33" s="46"/>
    </row>
    <row r="34" spans="1:14" ht="30" x14ac:dyDescent="0.25">
      <c r="A34" s="59"/>
      <c r="B34" s="69" t="s">
        <v>56</v>
      </c>
      <c r="C34" s="103">
        <v>5</v>
      </c>
      <c r="D34" s="97" t="s">
        <v>39</v>
      </c>
      <c r="E34" s="99"/>
      <c r="F34" s="101">
        <f>C34*E34</f>
        <v>0</v>
      </c>
      <c r="L34" s="53"/>
      <c r="M34" s="46"/>
      <c r="N34" s="46"/>
    </row>
    <row r="35" spans="1:14" ht="30" x14ac:dyDescent="0.25">
      <c r="A35" s="59"/>
      <c r="B35" s="70" t="s">
        <v>19</v>
      </c>
      <c r="C35" s="104"/>
      <c r="D35" s="98"/>
      <c r="E35" s="100"/>
      <c r="F35" s="102"/>
      <c r="L35" s="53"/>
      <c r="M35" s="46"/>
      <c r="N35" s="46"/>
    </row>
    <row r="36" spans="1:14" ht="30" x14ac:dyDescent="0.25">
      <c r="A36" s="59"/>
      <c r="B36" s="55" t="s">
        <v>58</v>
      </c>
      <c r="C36" s="56">
        <v>1</v>
      </c>
      <c r="D36" s="57" t="s">
        <v>4</v>
      </c>
      <c r="E36" s="95"/>
      <c r="F36" s="58">
        <f>C36*E36</f>
        <v>0</v>
      </c>
      <c r="L36" s="53"/>
      <c r="M36" s="46"/>
      <c r="N36" s="46"/>
    </row>
    <row r="37" spans="1:14" x14ac:dyDescent="0.25">
      <c r="A37" s="59"/>
      <c r="B37" s="78"/>
      <c r="C37" s="61"/>
      <c r="D37" s="62"/>
      <c r="E37" s="63"/>
      <c r="F37" s="63"/>
      <c r="L37" s="53"/>
      <c r="M37" s="46"/>
      <c r="N37" s="46"/>
    </row>
    <row r="38" spans="1:14" s="24" customFormat="1" x14ac:dyDescent="0.25">
      <c r="A38" s="72">
        <v>5</v>
      </c>
      <c r="B38" s="73" t="s">
        <v>62</v>
      </c>
      <c r="C38" s="74">
        <v>1</v>
      </c>
      <c r="D38" s="75" t="s">
        <v>78</v>
      </c>
      <c r="E38" s="76">
        <f>SUM(F39:F41)</f>
        <v>0</v>
      </c>
      <c r="F38" s="76">
        <f>C38*E38</f>
        <v>0</v>
      </c>
      <c r="G38" s="43"/>
      <c r="L38" s="53"/>
      <c r="M38" s="53"/>
      <c r="N38" s="53"/>
    </row>
    <row r="39" spans="1:14" ht="45" x14ac:dyDescent="0.25">
      <c r="A39" s="59"/>
      <c r="B39" s="55" t="s">
        <v>60</v>
      </c>
      <c r="C39" s="56">
        <v>2</v>
      </c>
      <c r="D39" s="57" t="s">
        <v>4</v>
      </c>
      <c r="E39" s="95"/>
      <c r="F39" s="58">
        <f t="shared" ref="F39:F41" si="3">C39*E39</f>
        <v>0</v>
      </c>
      <c r="L39" s="53"/>
      <c r="M39" s="46"/>
      <c r="N39" s="46"/>
    </row>
    <row r="40" spans="1:14" ht="45" customHeight="1" x14ac:dyDescent="0.25">
      <c r="A40" s="59"/>
      <c r="B40" s="55" t="s">
        <v>61</v>
      </c>
      <c r="C40" s="56">
        <v>2</v>
      </c>
      <c r="D40" s="57" t="s">
        <v>4</v>
      </c>
      <c r="E40" s="95"/>
      <c r="F40" s="58">
        <f t="shared" ref="F40" si="4">C40*E40</f>
        <v>0</v>
      </c>
      <c r="L40" s="53"/>
      <c r="M40" s="46"/>
      <c r="N40" s="46"/>
    </row>
    <row r="41" spans="1:14" x14ac:dyDescent="0.25">
      <c r="A41" s="59"/>
      <c r="B41" s="79" t="s">
        <v>59</v>
      </c>
      <c r="C41" s="56">
        <v>1</v>
      </c>
      <c r="D41" s="57" t="s">
        <v>6</v>
      </c>
      <c r="E41" s="95"/>
      <c r="F41" s="58">
        <f t="shared" si="3"/>
        <v>0</v>
      </c>
      <c r="L41" s="53"/>
      <c r="M41" s="46"/>
      <c r="N41" s="46"/>
    </row>
    <row r="42" spans="1:14" x14ac:dyDescent="0.25">
      <c r="A42" s="59"/>
      <c r="B42" s="78"/>
      <c r="C42" s="80"/>
      <c r="D42" s="62"/>
      <c r="E42" s="63"/>
      <c r="F42" s="63"/>
      <c r="L42" s="53"/>
      <c r="M42" s="46"/>
      <c r="N42" s="46"/>
    </row>
    <row r="43" spans="1:14" s="24" customFormat="1" x14ac:dyDescent="0.25">
      <c r="A43" s="81">
        <v>6</v>
      </c>
      <c r="B43" s="82" t="s">
        <v>26</v>
      </c>
      <c r="C43" s="83">
        <v>1</v>
      </c>
      <c r="D43" s="84" t="s">
        <v>78</v>
      </c>
      <c r="E43" s="113"/>
      <c r="F43" s="85">
        <f>C43*E43</f>
        <v>0</v>
      </c>
      <c r="G43" s="43"/>
      <c r="L43" s="53"/>
      <c r="M43" s="53"/>
      <c r="N43" s="53"/>
    </row>
    <row r="44" spans="1:14" x14ac:dyDescent="0.25">
      <c r="A44" s="59"/>
      <c r="B44" s="79" t="s">
        <v>27</v>
      </c>
      <c r="C44" s="56">
        <v>1</v>
      </c>
      <c r="D44" s="57" t="s">
        <v>78</v>
      </c>
      <c r="E44" s="107"/>
      <c r="F44" s="108"/>
      <c r="L44" s="53"/>
      <c r="M44" s="46"/>
      <c r="N44" s="46"/>
    </row>
    <row r="45" spans="1:14" x14ac:dyDescent="0.25">
      <c r="A45" s="59"/>
      <c r="B45" s="79" t="s">
        <v>28</v>
      </c>
      <c r="C45" s="56">
        <v>1</v>
      </c>
      <c r="D45" s="57" t="s">
        <v>78</v>
      </c>
      <c r="E45" s="109"/>
      <c r="F45" s="110"/>
      <c r="L45" s="53"/>
      <c r="M45" s="46"/>
      <c r="N45" s="46"/>
    </row>
    <row r="46" spans="1:14" x14ac:dyDescent="0.25">
      <c r="A46" s="59"/>
      <c r="B46" s="79" t="s">
        <v>29</v>
      </c>
      <c r="C46" s="56">
        <v>1</v>
      </c>
      <c r="D46" s="57" t="s">
        <v>78</v>
      </c>
      <c r="E46" s="109"/>
      <c r="F46" s="110"/>
      <c r="L46" s="53"/>
      <c r="M46" s="46"/>
      <c r="N46" s="46"/>
    </row>
    <row r="47" spans="1:14" x14ac:dyDescent="0.25">
      <c r="A47" s="59"/>
      <c r="B47" s="79" t="s">
        <v>63</v>
      </c>
      <c r="C47" s="56">
        <v>1</v>
      </c>
      <c r="D47" s="57" t="s">
        <v>78</v>
      </c>
      <c r="E47" s="109"/>
      <c r="F47" s="110"/>
      <c r="L47" s="53"/>
      <c r="M47" s="46"/>
      <c r="N47" s="46"/>
    </row>
    <row r="48" spans="1:14" x14ac:dyDescent="0.25">
      <c r="A48" s="59"/>
      <c r="B48" s="79" t="s">
        <v>30</v>
      </c>
      <c r="C48" s="56">
        <v>1</v>
      </c>
      <c r="D48" s="57" t="s">
        <v>78</v>
      </c>
      <c r="E48" s="109"/>
      <c r="F48" s="110"/>
      <c r="L48" s="53"/>
      <c r="M48" s="46"/>
      <c r="N48" s="46"/>
    </row>
    <row r="49" spans="1:14" x14ac:dyDescent="0.25">
      <c r="A49" s="59"/>
      <c r="B49" s="55" t="s">
        <v>64</v>
      </c>
      <c r="C49" s="56">
        <v>1</v>
      </c>
      <c r="D49" s="57" t="s">
        <v>78</v>
      </c>
      <c r="E49" s="111"/>
      <c r="F49" s="112"/>
      <c r="L49" s="53"/>
      <c r="M49" s="46"/>
      <c r="N49" s="46"/>
    </row>
    <row r="50" spans="1:14" x14ac:dyDescent="0.25">
      <c r="A50" s="59"/>
      <c r="B50" s="78"/>
      <c r="C50" s="80"/>
      <c r="D50" s="62"/>
      <c r="E50" s="63"/>
      <c r="F50" s="63"/>
      <c r="L50" s="53"/>
      <c r="M50" s="46"/>
      <c r="N50" s="46"/>
    </row>
    <row r="51" spans="1:14" s="24" customFormat="1" x14ac:dyDescent="0.25">
      <c r="A51" s="86">
        <v>7</v>
      </c>
      <c r="B51" s="87" t="s">
        <v>31</v>
      </c>
      <c r="C51" s="88">
        <v>1</v>
      </c>
      <c r="D51" s="89" t="s">
        <v>78</v>
      </c>
      <c r="E51" s="90">
        <f>SUM(F52:F54)</f>
        <v>0</v>
      </c>
      <c r="F51" s="90">
        <f>C51*E51</f>
        <v>0</v>
      </c>
      <c r="G51" s="43"/>
      <c r="L51" s="53"/>
      <c r="M51" s="53"/>
      <c r="N51" s="53"/>
    </row>
    <row r="52" spans="1:14" x14ac:dyDescent="0.25">
      <c r="A52" s="59"/>
      <c r="B52" s="79" t="s">
        <v>33</v>
      </c>
      <c r="C52" s="56">
        <v>29</v>
      </c>
      <c r="D52" s="57" t="s">
        <v>7</v>
      </c>
      <c r="E52" s="96"/>
      <c r="F52" s="58">
        <f>C52*E52</f>
        <v>0</v>
      </c>
      <c r="L52" s="53"/>
      <c r="M52" s="46"/>
      <c r="N52" s="46"/>
    </row>
    <row r="53" spans="1:14" x14ac:dyDescent="0.25">
      <c r="A53" s="59"/>
      <c r="B53" s="79" t="s">
        <v>32</v>
      </c>
      <c r="C53" s="56">
        <v>24</v>
      </c>
      <c r="D53" s="57" t="s">
        <v>7</v>
      </c>
      <c r="E53" s="96"/>
      <c r="F53" s="58">
        <f>C53*E53</f>
        <v>0</v>
      </c>
      <c r="L53" s="53"/>
      <c r="M53" s="46"/>
      <c r="N53" s="46"/>
    </row>
    <row r="54" spans="1:14" x14ac:dyDescent="0.25">
      <c r="A54" s="59"/>
      <c r="B54" s="79" t="s">
        <v>15</v>
      </c>
      <c r="C54" s="56">
        <v>35</v>
      </c>
      <c r="D54" s="57" t="s">
        <v>7</v>
      </c>
      <c r="E54" s="96"/>
      <c r="F54" s="58">
        <f>C54*E54</f>
        <v>0</v>
      </c>
      <c r="L54" s="53"/>
      <c r="M54" s="46"/>
      <c r="N54" s="46"/>
    </row>
    <row r="55" spans="1:14" x14ac:dyDescent="0.25">
      <c r="A55" s="59"/>
      <c r="B55" s="78"/>
      <c r="C55" s="60"/>
      <c r="D55" s="91"/>
      <c r="E55" s="92"/>
      <c r="F55" s="92"/>
      <c r="L55" s="53"/>
      <c r="M55" s="46"/>
      <c r="N55" s="46"/>
    </row>
    <row r="56" spans="1:14" x14ac:dyDescent="0.25">
      <c r="A56" s="59"/>
      <c r="B56" s="78"/>
      <c r="C56" s="60"/>
      <c r="D56" s="91"/>
      <c r="E56" s="92"/>
      <c r="F56" s="92"/>
      <c r="L56" s="53"/>
      <c r="M56" s="46"/>
      <c r="N56" s="46"/>
    </row>
    <row r="57" spans="1:14" x14ac:dyDescent="0.25">
      <c r="A57" s="59" t="s">
        <v>18</v>
      </c>
      <c r="B57" s="78" t="s">
        <v>20</v>
      </c>
      <c r="C57" s="60"/>
      <c r="D57" s="91"/>
      <c r="E57" s="92"/>
      <c r="F57" s="92"/>
      <c r="L57" s="53"/>
      <c r="M57" s="46"/>
      <c r="N57" s="46"/>
    </row>
    <row r="58" spans="1:14" x14ac:dyDescent="0.25">
      <c r="A58" s="59"/>
      <c r="B58" s="78"/>
      <c r="C58" s="60"/>
      <c r="D58" s="91"/>
      <c r="E58" s="92"/>
      <c r="F58" s="92"/>
      <c r="L58" s="53"/>
      <c r="M58" s="46"/>
      <c r="N58" s="46"/>
    </row>
    <row r="59" spans="1:14" x14ac:dyDescent="0.25">
      <c r="A59" s="59"/>
      <c r="B59" s="78"/>
      <c r="C59" s="60"/>
      <c r="D59" s="91"/>
      <c r="E59" s="92"/>
      <c r="F59" s="92"/>
      <c r="L59" s="53"/>
      <c r="M59" s="46"/>
      <c r="N59" s="46"/>
    </row>
    <row r="60" spans="1:14" x14ac:dyDescent="0.25">
      <c r="A60" s="59"/>
      <c r="B60" s="78"/>
      <c r="C60" s="60"/>
      <c r="D60" s="91"/>
      <c r="E60" s="92"/>
      <c r="F60" s="92"/>
      <c r="L60" s="53"/>
      <c r="M60" s="46"/>
      <c r="N60" s="46"/>
    </row>
    <row r="61" spans="1:14" x14ac:dyDescent="0.25">
      <c r="A61" s="59"/>
      <c r="B61" s="78"/>
      <c r="C61" s="60"/>
      <c r="D61" s="91"/>
      <c r="E61" s="92"/>
      <c r="F61" s="92"/>
      <c r="L61" s="53"/>
      <c r="M61" s="46"/>
      <c r="N61" s="46"/>
    </row>
    <row r="62" spans="1:14" x14ac:dyDescent="0.25">
      <c r="A62" s="59"/>
      <c r="B62" s="78"/>
      <c r="C62" s="60"/>
      <c r="D62" s="91"/>
      <c r="E62" s="92"/>
      <c r="F62" s="92"/>
      <c r="L62" s="53"/>
      <c r="M62" s="46"/>
      <c r="N62" s="46"/>
    </row>
  </sheetData>
  <sheetProtection password="DC21" sheet="1" objects="1" scenarios="1" selectLockedCells="1"/>
  <mergeCells count="13">
    <mergeCell ref="E44:F49"/>
    <mergeCell ref="C34:C35"/>
    <mergeCell ref="D34:D35"/>
    <mergeCell ref="E34:E35"/>
    <mergeCell ref="F34:F35"/>
    <mergeCell ref="C20:C21"/>
    <mergeCell ref="D20:D21"/>
    <mergeCell ref="E20:E21"/>
    <mergeCell ref="F20:F21"/>
    <mergeCell ref="C29:C30"/>
    <mergeCell ref="D29:D30"/>
    <mergeCell ref="E29:E30"/>
    <mergeCell ref="F29:F30"/>
  </mergeCells>
  <pageMargins left="0.7" right="0.7" top="0.75" bottom="0.75" header="0.3" footer="0.3"/>
  <pageSetup paperSize="9" scale="91" fitToHeight="0" orientation="landscape" r:id="rId1"/>
  <rowBreaks count="1" manualBreakCount="1">
    <brk id="32" max="5" man="1"/>
  </rowBreaks>
  <colBreaks count="3" manualBreakCount="3">
    <brk id="6" max="244" man="1"/>
    <brk id="9" max="244" man="1"/>
    <brk id="11" max="2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7"/>
  <sheetViews>
    <sheetView workbookViewId="0">
      <selection activeCell="K34" sqref="K34"/>
    </sheetView>
  </sheetViews>
  <sheetFormatPr defaultRowHeight="15" x14ac:dyDescent="0.25"/>
  <sheetData>
    <row r="3" spans="2:7" x14ac:dyDescent="0.25">
      <c r="B3" t="s">
        <v>66</v>
      </c>
    </row>
    <row r="4" spans="2:7" x14ac:dyDescent="0.25">
      <c r="B4" t="s">
        <v>68</v>
      </c>
    </row>
    <row r="5" spans="2:7" x14ac:dyDescent="0.25">
      <c r="B5" t="s">
        <v>67</v>
      </c>
    </row>
    <row r="7" spans="2:7" x14ac:dyDescent="0.25">
      <c r="B7" s="25"/>
      <c r="C7" s="26"/>
      <c r="D7" s="27"/>
      <c r="E7" s="28"/>
      <c r="F7" s="29"/>
      <c r="G7" s="30"/>
    </row>
  </sheetData>
  <sheetProtection password="DC21"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1</vt:i4>
      </vt:variant>
    </vt:vector>
  </HeadingPairs>
  <TitlesOfParts>
    <vt:vector size="4" baseType="lpstr">
      <vt:lpstr>Rozpočet celkom</vt:lpstr>
      <vt:lpstr>Domovské prístavisko</vt:lpstr>
      <vt:lpstr>Inštrukcie k vypĺňaniu hárkov</vt:lpstr>
      <vt:lpstr>'Domovské prístavisko'!Oblasť_tlače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2019-11-01T11:06:53Z</dcterms:modified>
</cp:coreProperties>
</file>