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8925" activeTab="2"/>
  </bookViews>
  <sheets>
    <sheet name="Príloha 6 SP časť 1" sheetId="1" r:id="rId1"/>
    <sheet name="P2-časť 2-CP" sheetId="2" r:id="rId2"/>
    <sheet name="P2-časť 3-CP" sheetId="3" r:id="rId3"/>
  </sheets>
  <definedNames>
    <definedName name="_xlnm.Print_Area" localSheetId="1">'P2-časť 2-CP'!$A$1:$N$43</definedName>
    <definedName name="_xlnm.Print_Area" localSheetId="2">'P2-časť 3-CP'!$A$1:$N$27</definedName>
    <definedName name="_xlnm.Print_Area" localSheetId="0">'Príloha 6 SP časť 1'!$A$1:$M$36</definedName>
  </definedNames>
  <calcPr fullCalcOnLoad="1"/>
</workbook>
</file>

<file path=xl/sharedStrings.xml><?xml version="1.0" encoding="utf-8"?>
<sst xmlns="http://schemas.openxmlformats.org/spreadsheetml/2006/main" count="220" uniqueCount="116">
  <si>
    <t>V:</t>
  </si>
  <si>
    <t>podpis:</t>
  </si>
  <si>
    <t>Dňa:</t>
  </si>
  <si>
    <t>meno:</t>
  </si>
  <si>
    <t>pracovná pozícia:</t>
  </si>
  <si>
    <t>pečiatka:</t>
  </si>
  <si>
    <t>Sídlo:</t>
  </si>
  <si>
    <t>Názov predmetu zákazky:</t>
  </si>
  <si>
    <t>..............................</t>
  </si>
  <si>
    <t>v eur bez DPH</t>
  </si>
  <si>
    <t>v eur s DPH</t>
  </si>
  <si>
    <t>DPH v eur</t>
  </si>
  <si>
    <t>sadzba DPH v %</t>
  </si>
  <si>
    <t>Nakládka, odvoz a zneškodnenie/zhodnotenie odpadu</t>
  </si>
  <si>
    <t>Katalógové číslo odpadu</t>
  </si>
  <si>
    <t>Názov položky - odpadu</t>
  </si>
  <si>
    <t>Merná jednotka ("MJ")</t>
  </si>
  <si>
    <t>Frekvencia vývozu odpadu</t>
  </si>
  <si>
    <t>18 01 03</t>
  </si>
  <si>
    <t>3x týždenne</t>
  </si>
  <si>
    <t>18 01 08</t>
  </si>
  <si>
    <t>1x mesačne</t>
  </si>
  <si>
    <t>18 01 06</t>
  </si>
  <si>
    <t>18 01 10</t>
  </si>
  <si>
    <t>1x ročne</t>
  </si>
  <si>
    <t>07 06 04</t>
  </si>
  <si>
    <t>1x kvartálne</t>
  </si>
  <si>
    <t>08 03 17</t>
  </si>
  <si>
    <t>Odpadový toner do tlačiarne obsahujúci nebezpečné látky</t>
  </si>
  <si>
    <t>2x ročne</t>
  </si>
  <si>
    <t>15 01 10</t>
  </si>
  <si>
    <t>Obaly obsahujúce zvyšky nebezpečných látok alebo kontaminované nebezpečnými látkami</t>
  </si>
  <si>
    <t>15 01 11</t>
  </si>
  <si>
    <t>15 02 02</t>
  </si>
  <si>
    <t xml:space="preserve">Absorbenty, filtračné materiály vrátane olejových filtrov inak nešpecifikovaných, handry na čistenie, ochranné odevy kontaminované nebezpečnými látkami </t>
  </si>
  <si>
    <t>13 02 05</t>
  </si>
  <si>
    <t xml:space="preserve">20 01 21 </t>
  </si>
  <si>
    <t>Odpady, ktorých zber a zneškodňovanie podliehajú osobitným požiadavkám z hľadiska prevencie nákazy</t>
  </si>
  <si>
    <t>Cytotoxické a cytostatické liečivá</t>
  </si>
  <si>
    <t>Chemikálie pozostávajúce z nebezpečných látok alebo obsahujúce nebezpečné látky</t>
  </si>
  <si>
    <t>Amalgámový odpad z dentálnej starostlivosti</t>
  </si>
  <si>
    <t>Iné organické rozpúšťadlá, premývacie kvapaliny a matečné lúhy</t>
  </si>
  <si>
    <t>Nechlórované minerálne motorové, prevodové a mazacie oleje</t>
  </si>
  <si>
    <t>kg</t>
  </si>
  <si>
    <t>Cena služby za 1 MJ, t.j. 1 kg odpadu                                                                      (vrátane prepravných nákladov)</t>
  </si>
  <si>
    <t>Celková cena služby za obdobie 12 mesiacov:</t>
  </si>
  <si>
    <t xml:space="preserve">časť 1: </t>
  </si>
  <si>
    <t>Nebezpečný odpad a nebezpečný odpad zo zdravotnej starostlivosti</t>
  </si>
  <si>
    <t>Kovové obaly obsahujúce nebezpečný tuhý pórovitý základný materiál (napríklad AZBEST) vrátane prázdnych tlakových nádob</t>
  </si>
  <si>
    <t>Názov:</t>
  </si>
  <si>
    <t>Osoba oprávnená predložiť ponuku:</t>
  </si>
  <si>
    <t xml:space="preserve">časť 2: </t>
  </si>
  <si>
    <t>18 01 04</t>
  </si>
  <si>
    <t>15 01 06</t>
  </si>
  <si>
    <t>15 01 01</t>
  </si>
  <si>
    <t>15 01 02</t>
  </si>
  <si>
    <t>15 01 04</t>
  </si>
  <si>
    <t>15 01 05</t>
  </si>
  <si>
    <t>15 01 07</t>
  </si>
  <si>
    <t>15 02 03</t>
  </si>
  <si>
    <t>17 01 07</t>
  </si>
  <si>
    <t>17 09 04</t>
  </si>
  <si>
    <t>20 03 07</t>
  </si>
  <si>
    <t>20 02 01</t>
  </si>
  <si>
    <t>Odpady , ktorých zber a zneškodňovanie nepodliehajú osobitným požiadavkám z hľadiska prevencie nákazy</t>
  </si>
  <si>
    <t>Zmiešané obaly</t>
  </si>
  <si>
    <t>Obaly z papiera a lepenky</t>
  </si>
  <si>
    <t>Obaly z plastov</t>
  </si>
  <si>
    <t>Obaly z kovu</t>
  </si>
  <si>
    <t>Kompozitné obaly</t>
  </si>
  <si>
    <t>Obaly zo skla</t>
  </si>
  <si>
    <t>Absorbenty, filtračné materiály, handry na čistenie a ochranné odevy iné ako uvedené v 150202</t>
  </si>
  <si>
    <t>Zmesi betónu, tehál, škridiel, obkladového materiálu a keramiky iné ako uvedené v 170106</t>
  </si>
  <si>
    <t>Zmiešané odpady zo stavieb a demolácii iné ako uvedené v 170901, 170902, a 170903</t>
  </si>
  <si>
    <t>Objemný odpad</t>
  </si>
  <si>
    <t>Biologicky rozložiteľný odpad</t>
  </si>
  <si>
    <t xml:space="preserve">14 ks 1100 lit. kontajner </t>
  </si>
  <si>
    <r>
      <t>2 ks 8m</t>
    </r>
    <r>
      <rPr>
        <sz val="9"/>
        <rFont val="Calibri"/>
        <family val="2"/>
      </rPr>
      <t>ᵌ</t>
    </r>
    <r>
      <rPr>
        <sz val="9"/>
        <rFont val="Arial Narrow"/>
        <family val="2"/>
      </rPr>
      <t xml:space="preserve"> vanička</t>
    </r>
  </si>
  <si>
    <t xml:space="preserve">2 ks 30mᵌ lis </t>
  </si>
  <si>
    <t xml:space="preserve">1 ks 30mᵌ </t>
  </si>
  <si>
    <t>12 ks 1100 lit. kontajner</t>
  </si>
  <si>
    <t>2 ks 1100 lit. kontajner</t>
  </si>
  <si>
    <t>4 ks 1100 lit. kontajner</t>
  </si>
  <si>
    <t>9-12mᵌ kontajner stavebný, nízky</t>
  </si>
  <si>
    <r>
      <t>1 ks 6-7m</t>
    </r>
    <r>
      <rPr>
        <sz val="9"/>
        <rFont val="Calibri"/>
        <family val="2"/>
      </rPr>
      <t>ᵌ</t>
    </r>
    <r>
      <rPr>
        <sz val="9"/>
        <rFont val="Arial Narrow"/>
        <family val="2"/>
      </rPr>
      <t xml:space="preserve"> kontajner vanička</t>
    </r>
  </si>
  <si>
    <r>
      <t>2 ks 16m</t>
    </r>
    <r>
      <rPr>
        <sz val="9"/>
        <rFont val="Calibri"/>
        <family val="2"/>
      </rPr>
      <t>ᵌ</t>
    </r>
    <r>
      <rPr>
        <sz val="9"/>
        <rFont val="Arial Narrow"/>
        <family val="2"/>
      </rPr>
      <t xml:space="preserve"> kontajner</t>
    </r>
  </si>
  <si>
    <r>
      <t>vývoz vlastného VKK 8m</t>
    </r>
    <r>
      <rPr>
        <sz val="9"/>
        <rFont val="Calibri"/>
        <family val="2"/>
      </rPr>
      <t>ᵌ</t>
    </r>
  </si>
  <si>
    <r>
      <t>16-30m</t>
    </r>
    <r>
      <rPr>
        <sz val="9"/>
        <rFont val="Calibri"/>
        <family val="2"/>
      </rPr>
      <t>ᵌ</t>
    </r>
    <r>
      <rPr>
        <sz val="9"/>
        <rFont val="Arial Narrow"/>
        <family val="2"/>
      </rPr>
      <t xml:space="preserve"> kontajner</t>
    </r>
  </si>
  <si>
    <t>Nie nebezpečný odpad, objemný a komunálny odpad</t>
  </si>
  <si>
    <t>Celková cena služby za obdobie 24 mesiacov:</t>
  </si>
  <si>
    <t xml:space="preserve">časť 3: </t>
  </si>
  <si>
    <t>Biologicky rozložiteľný kuchynský odpad</t>
  </si>
  <si>
    <t>6-8mᵌ kontajner vanička</t>
  </si>
  <si>
    <t>20 01 08</t>
  </si>
  <si>
    <t>Biologicky rozložiteľný kuchynský a reštauračný odpad</t>
  </si>
  <si>
    <t>20 01 25</t>
  </si>
  <si>
    <t>Jedlé oleje a tuky</t>
  </si>
  <si>
    <t>liter</t>
  </si>
  <si>
    <t>40 ks</t>
  </si>
  <si>
    <t>4 ks</t>
  </si>
  <si>
    <t>6x týždenne (pondelok až sobota)</t>
  </si>
  <si>
    <t>4xročne</t>
  </si>
  <si>
    <r>
      <t>2 ks 30m</t>
    </r>
    <r>
      <rPr>
        <sz val="9"/>
        <rFont val="Calibri"/>
        <family val="2"/>
      </rPr>
      <t>ᵌ</t>
    </r>
    <r>
      <rPr>
        <sz val="9"/>
        <rFont val="Arial Narrow"/>
        <family val="2"/>
      </rPr>
      <t xml:space="preserve"> lis </t>
    </r>
  </si>
  <si>
    <t>Žiarivky a iný odpad obsahujúci ortuť</t>
  </si>
  <si>
    <r>
      <t>Príloha č. 6 - Návrh na plnenie kritéria - k</t>
    </r>
    <r>
      <rPr>
        <i/>
        <sz val="9"/>
        <color indexed="8"/>
        <rFont val="Arial Narrow"/>
        <family val="2"/>
      </rPr>
      <t>alkulácia ceny</t>
    </r>
  </si>
  <si>
    <t xml:space="preserve">NÁVRH NA PLNENIE KRITÉRIA - KALKULÁCIA CENY </t>
  </si>
  <si>
    <r>
      <t xml:space="preserve"> </t>
    </r>
    <r>
      <rPr>
        <b/>
        <sz val="7"/>
        <color indexed="8"/>
        <rFont val="Calibri"/>
        <family val="2"/>
      </rPr>
      <t>Cena</t>
    </r>
    <r>
      <rPr>
        <b/>
        <sz val="7"/>
        <color indexed="8"/>
        <rFont val="Calibri"/>
        <family val="2"/>
      </rPr>
      <t xml:space="preserve"> služby na obdobie </t>
    </r>
    <r>
      <rPr>
        <b/>
        <sz val="7"/>
        <rFont val="Calibri"/>
        <family val="2"/>
      </rPr>
      <t>12 mesiacov</t>
    </r>
  </si>
  <si>
    <r>
      <t xml:space="preserve">Počet MJ (množstvo odpadu) </t>
    </r>
    <r>
      <rPr>
        <b/>
        <u val="single"/>
        <sz val="7"/>
        <rFont val="Calibri"/>
        <family val="2"/>
      </rPr>
      <t>na obdobie 12 mesiacov</t>
    </r>
  </si>
  <si>
    <t xml:space="preserve">Hospodársky subjekt predkladajúci ponuku: </t>
  </si>
  <si>
    <t>Kritérium - celková cena v eur s DPH</t>
  </si>
  <si>
    <t>Príloha č. 6 - Návrh na plnenie kritéria - kalkulácia ceny</t>
  </si>
  <si>
    <r>
      <t xml:space="preserve">60 litrové uzatvárateľné nádoby </t>
    </r>
    <r>
      <rPr>
        <b/>
        <sz val="7"/>
        <rFont val="Calibri"/>
        <family val="2"/>
      </rPr>
      <t>počas obdobia 12 mesiacov</t>
    </r>
  </si>
  <si>
    <r>
      <t xml:space="preserve"> </t>
    </r>
    <r>
      <rPr>
        <b/>
        <sz val="7"/>
        <rFont val="Calibri"/>
        <family val="2"/>
      </rPr>
      <t>Cena služby na obdobie 12 mesiacov</t>
    </r>
  </si>
  <si>
    <t xml:space="preserve">Hospodársky subjekt predkladajúci  ponuku: </t>
  </si>
  <si>
    <r>
      <rPr>
        <b/>
        <u val="single"/>
        <sz val="7"/>
        <rFont val="Calibri"/>
        <family val="2"/>
      </rPr>
      <t>Krátkodobé</t>
    </r>
    <r>
      <rPr>
        <b/>
        <sz val="7"/>
        <rFont val="Calibri"/>
        <family val="2"/>
      </rPr>
      <t xml:space="preserve"> dodanie kontajnerov počas obdobia 12 mesiacov, na základe objednávky</t>
    </r>
  </si>
  <si>
    <r>
      <t xml:space="preserve">Dodanie kontajnerov </t>
    </r>
    <r>
      <rPr>
        <b/>
        <sz val="7"/>
        <rFont val="Calibri"/>
        <family val="2"/>
      </rPr>
      <t>na obdobie 12 mesiacov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</si>
</sst>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[$-F800]dddd\,\ mmmm\ dd\,\ yyyy"/>
    <numFmt numFmtId="173" formatCode="#,##0.00\ &quot;€&quot;"/>
    <numFmt numFmtId="174" formatCode="#,##0.00\ [$EUR]"/>
    <numFmt numFmtId="175" formatCode="#,##0.00\ &quot;EUR&quot;"/>
    <numFmt numFmtId="176" formatCode="\P\r\a\vd\a;&quot;Pravda&quot;;&quot;Nepravda&quot;"/>
    <numFmt numFmtId="177" formatCode="[$€-2]\ #\ ##,000_);[Red]\([$¥€-2]\ #\ ##,000\)"/>
    <numFmt numFmtId="178" formatCode="[$-41B]General"/>
    <numFmt numFmtId="179" formatCode="[$-41B]dddd\ d\.\ mmmm\ yyyy"/>
    <numFmt numFmtId="180" formatCode="#,##0.000"/>
    <numFmt numFmtId="181" formatCode="0.000"/>
    <numFmt numFmtId="182" formatCode="#,##0.0000"/>
    <numFmt numFmtId="183" formatCode="#,##0.0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7"/>
      <color indexed="8"/>
      <name val="Calibri"/>
      <family val="2"/>
    </font>
    <font>
      <i/>
      <sz val="9"/>
      <color indexed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9"/>
      <name val="Calibri"/>
      <family val="2"/>
    </font>
    <font>
      <b/>
      <sz val="7"/>
      <name val="Calibri"/>
      <family val="2"/>
    </font>
    <font>
      <b/>
      <u val="single"/>
      <sz val="7"/>
      <name val="Calibri"/>
      <family val="2"/>
    </font>
    <font>
      <b/>
      <sz val="9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sz val="7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22"/>
      <name val="Calibri"/>
      <family val="2"/>
    </font>
    <font>
      <b/>
      <i/>
      <sz val="10"/>
      <color indexed="8"/>
      <name val="Arial Narrow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Arial Narrow"/>
      <family val="2"/>
    </font>
    <font>
      <b/>
      <i/>
      <sz val="9"/>
      <color indexed="8"/>
      <name val="Calibri"/>
      <family val="2"/>
    </font>
    <font>
      <b/>
      <i/>
      <sz val="9"/>
      <color indexed="8"/>
      <name val="Arial Narrow"/>
      <family val="2"/>
    </font>
    <font>
      <b/>
      <u val="single"/>
      <sz val="10"/>
      <color indexed="8"/>
      <name val="Arial Narrow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7"/>
      <color theme="1"/>
      <name val="Arial Narrow"/>
      <family val="2"/>
    </font>
    <font>
      <sz val="11"/>
      <color theme="1"/>
      <name val="Arial Narrow"/>
      <family val="2"/>
    </font>
    <font>
      <sz val="11"/>
      <color theme="2" tint="-0.09996999800205231"/>
      <name val="Calibri"/>
      <family val="2"/>
    </font>
    <font>
      <b/>
      <i/>
      <sz val="10"/>
      <color theme="1"/>
      <name val="Arial Narrow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b/>
      <sz val="11"/>
      <color rgb="FF000000"/>
      <name val="Arial Narrow"/>
      <family val="2"/>
    </font>
    <font>
      <b/>
      <sz val="7"/>
      <color theme="1"/>
      <name val="Calibri"/>
      <family val="2"/>
    </font>
    <font>
      <i/>
      <sz val="9"/>
      <color theme="1"/>
      <name val="Arial Narrow"/>
      <family val="2"/>
    </font>
    <font>
      <b/>
      <u val="single"/>
      <sz val="10"/>
      <color rgb="FF000000"/>
      <name val="Arial Narrow"/>
      <family val="2"/>
    </font>
    <font>
      <b/>
      <u val="single"/>
      <sz val="10"/>
      <color theme="1"/>
      <name val="Arial Narrow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9"/>
      <color rgb="FF000000"/>
      <name val="Arial Narrow"/>
      <family val="2"/>
    </font>
    <font>
      <b/>
      <i/>
      <sz val="9"/>
      <color theme="1"/>
      <name val="Arial Narrow"/>
      <family val="2"/>
    </font>
    <font>
      <b/>
      <i/>
      <sz val="9"/>
      <color theme="1"/>
      <name val="Calibri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double"/>
      <right style="thin"/>
      <top style="thin"/>
      <bottom style="thin"/>
    </border>
    <border>
      <left style="double"/>
      <right/>
      <top/>
      <bottom style="thin"/>
    </border>
    <border>
      <left style="thin"/>
      <right style="thick">
        <color rgb="FFFF0000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n"/>
      <right style="thin"/>
      <top>
        <color indexed="63"/>
      </top>
      <bottom style="thick">
        <color rgb="FFFF0000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double"/>
      <right style="thin"/>
      <top style="thin"/>
      <bottom style="medium"/>
    </border>
    <border>
      <left/>
      <right style="thin"/>
      <top style="thin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0" applyNumberFormat="0" applyBorder="0" applyAlignment="0" applyProtection="0"/>
    <xf numFmtId="172" fontId="49" fillId="0" borderId="0">
      <alignment/>
      <protection/>
    </xf>
    <xf numFmtId="178" fontId="49" fillId="0" borderId="0">
      <alignment/>
      <protection/>
    </xf>
    <xf numFmtId="0" fontId="50" fillId="0" borderId="0" applyNumberFormat="0" applyFill="0" applyBorder="0" applyAlignment="0" applyProtection="0"/>
    <xf numFmtId="0" fontId="5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24" borderId="8" applyNumberFormat="0" applyAlignment="0" applyProtection="0"/>
    <xf numFmtId="0" fontId="62" fillId="25" borderId="8" applyNumberFormat="0" applyAlignment="0" applyProtection="0"/>
    <xf numFmtId="0" fontId="63" fillId="25" borderId="9" applyNumberFormat="0" applyAlignment="0" applyProtection="0"/>
    <xf numFmtId="0" fontId="64" fillId="0" borderId="0" applyNumberFormat="0" applyFill="0" applyBorder="0" applyAlignment="0" applyProtection="0"/>
    <xf numFmtId="0" fontId="65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91">
    <xf numFmtId="0" fontId="0" fillId="0" borderId="0" xfId="0" applyFont="1" applyAlignment="1">
      <alignment/>
    </xf>
    <xf numFmtId="173" fontId="66" fillId="0" borderId="0" xfId="0" applyNumberFormat="1" applyFont="1" applyAlignment="1">
      <alignment horizontal="center" vertical="center" wrapText="1"/>
    </xf>
    <xf numFmtId="173" fontId="66" fillId="0" borderId="0" xfId="0" applyNumberFormat="1" applyFont="1" applyAlignment="1">
      <alignment vertical="center" wrapText="1"/>
    </xf>
    <xf numFmtId="0" fontId="66" fillId="0" borderId="0" xfId="0" applyFont="1" applyAlignment="1">
      <alignment vertical="center" wrapText="1"/>
    </xf>
    <xf numFmtId="0" fontId="66" fillId="0" borderId="0" xfId="0" applyFont="1" applyAlignment="1">
      <alignment horizontal="left" vertical="center" wrapText="1"/>
    </xf>
    <xf numFmtId="0" fontId="66" fillId="0" borderId="0" xfId="0" applyFont="1" applyAlignment="1">
      <alignment horizontal="center" vertical="center" wrapText="1"/>
    </xf>
    <xf numFmtId="0" fontId="66" fillId="0" borderId="0" xfId="0" applyFont="1" applyAlignment="1">
      <alignment wrapText="1"/>
    </xf>
    <xf numFmtId="0" fontId="66" fillId="0" borderId="0" xfId="0" applyFont="1" applyAlignment="1">
      <alignment horizontal="center" wrapText="1"/>
    </xf>
    <xf numFmtId="173" fontId="66" fillId="0" borderId="0" xfId="0" applyNumberFormat="1" applyFont="1" applyAlignment="1">
      <alignment wrapText="1"/>
    </xf>
    <xf numFmtId="0" fontId="66" fillId="0" borderId="0" xfId="0" applyFont="1" applyAlignment="1">
      <alignment horizontal="right" vertical="center" wrapText="1"/>
    </xf>
    <xf numFmtId="0" fontId="67" fillId="0" borderId="0" xfId="53" applyFont="1" applyAlignment="1">
      <alignment vertical="center" wrapText="1"/>
      <protection/>
    </xf>
    <xf numFmtId="0" fontId="66" fillId="0" borderId="0" xfId="0" applyFont="1" applyAlignment="1">
      <alignment horizontal="right" wrapText="1"/>
    </xf>
    <xf numFmtId="4" fontId="66" fillId="0" borderId="0" xfId="0" applyNumberFormat="1" applyFont="1" applyAlignment="1">
      <alignment horizontal="right" wrapText="1"/>
    </xf>
    <xf numFmtId="0" fontId="68" fillId="0" borderId="0" xfId="0" applyFont="1" applyAlignment="1">
      <alignment horizontal="center" vertical="top" wrapText="1"/>
    </xf>
    <xf numFmtId="0" fontId="67" fillId="0" borderId="0" xfId="53" applyFont="1" applyAlignment="1">
      <alignment horizontal="left" vertical="center" wrapText="1"/>
      <protection/>
    </xf>
    <xf numFmtId="0" fontId="69" fillId="0" borderId="0" xfId="0" applyFont="1" applyAlignment="1">
      <alignment horizontal="left"/>
    </xf>
    <xf numFmtId="0" fontId="69" fillId="0" borderId="0" xfId="0" applyFont="1" applyAlignment="1">
      <alignment vertical="center" wrapText="1"/>
    </xf>
    <xf numFmtId="0" fontId="69" fillId="0" borderId="0" xfId="0" applyFont="1" applyAlignment="1">
      <alignment horizontal="center" vertical="center" wrapText="1"/>
    </xf>
    <xf numFmtId="0" fontId="66" fillId="0" borderId="0" xfId="0" applyFont="1" applyBorder="1" applyAlignment="1">
      <alignment wrapText="1"/>
    </xf>
    <xf numFmtId="0" fontId="67" fillId="0" borderId="0" xfId="53" applyFont="1" applyBorder="1" applyAlignment="1">
      <alignment vertical="center" wrapText="1"/>
      <protection/>
    </xf>
    <xf numFmtId="0" fontId="66" fillId="0" borderId="0" xfId="0" applyFont="1" applyBorder="1" applyAlignment="1">
      <alignment horizontal="right" vertical="center"/>
    </xf>
    <xf numFmtId="0" fontId="70" fillId="0" borderId="0" xfId="0" applyFont="1" applyFill="1" applyBorder="1" applyAlignment="1">
      <alignment/>
    </xf>
    <xf numFmtId="0" fontId="67" fillId="0" borderId="0" xfId="53" applyFont="1" applyFill="1" applyBorder="1" applyAlignment="1">
      <alignment vertical="center" wrapText="1"/>
      <protection/>
    </xf>
    <xf numFmtId="0" fontId="0" fillId="0" borderId="0" xfId="0" applyFill="1" applyBorder="1" applyAlignment="1">
      <alignment/>
    </xf>
    <xf numFmtId="0" fontId="67" fillId="0" borderId="0" xfId="53" applyFont="1" applyAlignment="1">
      <alignment horizontal="left" vertical="center"/>
      <protection/>
    </xf>
    <xf numFmtId="0" fontId="4" fillId="0" borderId="0" xfId="0" applyNumberFormat="1" applyFont="1" applyFill="1" applyAlignment="1">
      <alignment horizontal="left" vertical="top" wrapText="1"/>
    </xf>
    <xf numFmtId="0" fontId="66" fillId="0" borderId="0" xfId="0" applyFont="1" applyAlignment="1">
      <alignment horizontal="center" vertical="center" wrapText="1"/>
    </xf>
    <xf numFmtId="0" fontId="71" fillId="0" borderId="0" xfId="0" applyFont="1" applyFill="1" applyAlignment="1">
      <alignment horizontal="center" vertical="center" wrapText="1"/>
    </xf>
    <xf numFmtId="0" fontId="69" fillId="0" borderId="0" xfId="0" applyFont="1" applyAlignment="1">
      <alignment horizontal="right" vertical="center" wrapText="1"/>
    </xf>
    <xf numFmtId="0" fontId="67" fillId="0" borderId="0" xfId="53" applyFont="1" applyAlignment="1">
      <alignment horizontal="right" vertical="center" wrapText="1"/>
      <protection/>
    </xf>
    <xf numFmtId="0" fontId="66" fillId="0" borderId="0" xfId="0" applyFont="1" applyFill="1" applyAlignment="1">
      <alignment horizontal="right" wrapText="1"/>
    </xf>
    <xf numFmtId="0" fontId="66" fillId="33" borderId="0" xfId="0" applyFont="1" applyFill="1" applyBorder="1" applyAlignment="1">
      <alignment/>
    </xf>
    <xf numFmtId="0" fontId="67" fillId="0" borderId="0" xfId="0" applyFont="1" applyFill="1" applyBorder="1" applyAlignment="1">
      <alignment horizontal="right" vertical="center" wrapText="1"/>
    </xf>
    <xf numFmtId="0" fontId="71" fillId="0" borderId="0" xfId="0" applyFont="1" applyFill="1" applyAlignment="1">
      <alignment vertical="center" wrapText="1"/>
    </xf>
    <xf numFmtId="0" fontId="67" fillId="0" borderId="0" xfId="0" applyFont="1" applyAlignment="1">
      <alignment horizontal="right" vertical="center"/>
    </xf>
    <xf numFmtId="0" fontId="67" fillId="0" borderId="0" xfId="0" applyFont="1" applyAlignment="1">
      <alignment horizontal="right"/>
    </xf>
    <xf numFmtId="0" fontId="67" fillId="0" borderId="0" xfId="0" applyFont="1" applyAlignment="1">
      <alignment horizontal="right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left" vertical="center"/>
    </xf>
    <xf numFmtId="0" fontId="71" fillId="0" borderId="0" xfId="0" applyFont="1" applyFill="1" applyAlignment="1">
      <alignment vertical="center"/>
    </xf>
    <xf numFmtId="0" fontId="66" fillId="0" borderId="0" xfId="0" applyFont="1" applyBorder="1" applyAlignment="1">
      <alignment horizontal="center" vertical="center" wrapText="1"/>
    </xf>
    <xf numFmtId="0" fontId="70" fillId="34" borderId="10" xfId="0" applyFont="1" applyFill="1" applyBorder="1" applyAlignment="1">
      <alignment horizontal="right"/>
    </xf>
    <xf numFmtId="0" fontId="70" fillId="34" borderId="11" xfId="0" applyFont="1" applyFill="1" applyBorder="1" applyAlignment="1">
      <alignment/>
    </xf>
    <xf numFmtId="0" fontId="70" fillId="34" borderId="12" xfId="0" applyFont="1" applyFill="1" applyBorder="1" applyAlignment="1">
      <alignment/>
    </xf>
    <xf numFmtId="0" fontId="74" fillId="0" borderId="0" xfId="0" applyFont="1" applyAlignment="1">
      <alignment/>
    </xf>
    <xf numFmtId="0" fontId="70" fillId="34" borderId="11" xfId="0" applyFont="1" applyFill="1" applyBorder="1" applyAlignment="1">
      <alignment horizontal="left"/>
    </xf>
    <xf numFmtId="0" fontId="70" fillId="34" borderId="12" xfId="0" applyFont="1" applyFill="1" applyBorder="1" applyAlignment="1">
      <alignment horizontal="left"/>
    </xf>
    <xf numFmtId="0" fontId="67" fillId="0" borderId="0" xfId="53" applyFont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 horizontal="left" vertical="center"/>
    </xf>
    <xf numFmtId="9" fontId="75" fillId="5" borderId="13" xfId="0" applyNumberFormat="1" applyFont="1" applyFill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3" fontId="67" fillId="0" borderId="14" xfId="0" applyNumberFormat="1" applyFont="1" applyBorder="1" applyAlignment="1">
      <alignment horizontal="center" vertical="center" wrapText="1"/>
    </xf>
    <xf numFmtId="0" fontId="76" fillId="0" borderId="0" xfId="0" applyFont="1" applyFill="1" applyAlignment="1">
      <alignment vertical="center"/>
    </xf>
    <xf numFmtId="0" fontId="77" fillId="0" borderId="0" xfId="0" applyFont="1" applyAlignment="1">
      <alignment/>
    </xf>
    <xf numFmtId="0" fontId="78" fillId="0" borderId="0" xfId="0" applyFont="1" applyAlignment="1">
      <alignment horizontal="left"/>
    </xf>
    <xf numFmtId="0" fontId="73" fillId="0" borderId="0" xfId="0" applyFont="1" applyAlignment="1">
      <alignment horizontal="left"/>
    </xf>
    <xf numFmtId="0" fontId="70" fillId="34" borderId="11" xfId="0" applyFont="1" applyFill="1" applyBorder="1" applyAlignment="1">
      <alignment horizontal="left"/>
    </xf>
    <xf numFmtId="0" fontId="70" fillId="34" borderId="12" xfId="0" applyFont="1" applyFill="1" applyBorder="1" applyAlignment="1">
      <alignment horizontal="left"/>
    </xf>
    <xf numFmtId="9" fontId="75" fillId="5" borderId="15" xfId="0" applyNumberFormat="1" applyFont="1" applyFill="1" applyBorder="1" applyAlignment="1">
      <alignment horizontal="center" vertical="center" wrapText="1"/>
    </xf>
    <xf numFmtId="0" fontId="67" fillId="0" borderId="0" xfId="53" applyFont="1" applyBorder="1" applyAlignment="1">
      <alignment horizontal="left" vertical="center" wrapText="1"/>
      <protection/>
    </xf>
    <xf numFmtId="0" fontId="79" fillId="0" borderId="0" xfId="0" applyFont="1" applyBorder="1" applyAlignment="1">
      <alignment vertical="center" wrapText="1"/>
    </xf>
    <xf numFmtId="0" fontId="80" fillId="0" borderId="0" xfId="0" applyFont="1" applyBorder="1" applyAlignment="1">
      <alignment vertical="center" wrapText="1"/>
    </xf>
    <xf numFmtId="0" fontId="80" fillId="0" borderId="0" xfId="0" applyFont="1" applyBorder="1" applyAlignment="1">
      <alignment vertical="center"/>
    </xf>
    <xf numFmtId="0" fontId="67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vertical="center" wrapText="1"/>
    </xf>
    <xf numFmtId="0" fontId="81" fillId="0" borderId="14" xfId="0" applyFont="1" applyBorder="1" applyAlignment="1">
      <alignment horizontal="center" vertical="center" wrapText="1"/>
    </xf>
    <xf numFmtId="3" fontId="80" fillId="0" borderId="0" xfId="0" applyNumberFormat="1" applyFont="1" applyBorder="1" applyAlignment="1">
      <alignment vertical="center"/>
    </xf>
    <xf numFmtId="3" fontId="67" fillId="0" borderId="0" xfId="0" applyNumberFormat="1" applyFont="1" applyFill="1" applyBorder="1" applyAlignment="1">
      <alignment horizontal="right" vertical="center" wrapText="1"/>
    </xf>
    <xf numFmtId="0" fontId="82" fillId="35" borderId="14" xfId="0" applyFont="1" applyFill="1" applyBorder="1" applyAlignment="1">
      <alignment horizontal="center" vertical="center" wrapText="1"/>
    </xf>
    <xf numFmtId="3" fontId="82" fillId="35" borderId="14" xfId="0" applyNumberFormat="1" applyFont="1" applyFill="1" applyBorder="1" applyAlignment="1">
      <alignment horizontal="center" vertical="center" wrapText="1"/>
    </xf>
    <xf numFmtId="9" fontId="75" fillId="5" borderId="16" xfId="0" applyNumberFormat="1" applyFont="1" applyFill="1" applyBorder="1" applyAlignment="1">
      <alignment horizontal="center" vertical="center" wrapText="1"/>
    </xf>
    <xf numFmtId="0" fontId="83" fillId="35" borderId="11" xfId="0" applyFont="1" applyFill="1" applyBorder="1" applyAlignment="1">
      <alignment vertical="center"/>
    </xf>
    <xf numFmtId="0" fontId="83" fillId="35" borderId="12" xfId="0" applyFont="1" applyFill="1" applyBorder="1" applyAlignment="1">
      <alignment vertical="center"/>
    </xf>
    <xf numFmtId="0" fontId="82" fillId="35" borderId="11" xfId="0" applyFont="1" applyFill="1" applyBorder="1" applyAlignment="1">
      <alignment horizontal="center" vertical="center" wrapText="1"/>
    </xf>
    <xf numFmtId="3" fontId="82" fillId="35" borderId="14" xfId="0" applyNumberFormat="1" applyFont="1" applyFill="1" applyBorder="1" applyAlignment="1">
      <alignment vertical="center"/>
    </xf>
    <xf numFmtId="0" fontId="70" fillId="0" borderId="0" xfId="0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center" vertical="center" wrapText="1"/>
    </xf>
    <xf numFmtId="4" fontId="66" fillId="35" borderId="17" xfId="0" applyNumberFormat="1" applyFont="1" applyFill="1" applyBorder="1" applyAlignment="1">
      <alignment horizontal="right"/>
    </xf>
    <xf numFmtId="0" fontId="12" fillId="0" borderId="0" xfId="53" applyFont="1" applyAlignment="1">
      <alignment horizontal="left" vertical="center"/>
      <protection/>
    </xf>
    <xf numFmtId="180" fontId="67" fillId="0" borderId="18" xfId="0" applyNumberFormat="1" applyFont="1" applyBorder="1" applyAlignment="1">
      <alignment horizontal="center" vertical="center" wrapText="1"/>
    </xf>
    <xf numFmtId="180" fontId="67" fillId="0" borderId="16" xfId="0" applyNumberFormat="1" applyFont="1" applyBorder="1" applyAlignment="1">
      <alignment horizontal="center" vertical="center" wrapText="1"/>
    </xf>
    <xf numFmtId="181" fontId="67" fillId="0" borderId="14" xfId="0" applyNumberFormat="1" applyFont="1" applyBorder="1" applyAlignment="1">
      <alignment horizontal="center" vertical="center" wrapText="1"/>
    </xf>
    <xf numFmtId="180" fontId="67" fillId="0" borderId="14" xfId="0" applyNumberFormat="1" applyFont="1" applyBorder="1" applyAlignment="1">
      <alignment horizontal="center" vertical="center" wrapText="1"/>
    </xf>
    <xf numFmtId="180" fontId="67" fillId="0" borderId="11" xfId="0" applyNumberFormat="1" applyFont="1" applyBorder="1" applyAlignment="1">
      <alignment horizontal="center" vertical="center" wrapText="1"/>
    </xf>
    <xf numFmtId="180" fontId="67" fillId="0" borderId="13" xfId="0" applyNumberFormat="1" applyFont="1" applyBorder="1" applyAlignment="1">
      <alignment horizontal="center" vertical="center" wrapText="1"/>
    </xf>
    <xf numFmtId="180" fontId="67" fillId="35" borderId="17" xfId="0" applyNumberFormat="1" applyFont="1" applyFill="1" applyBorder="1" applyAlignment="1">
      <alignment horizontal="center" vertical="center"/>
    </xf>
    <xf numFmtId="180" fontId="67" fillId="35" borderId="19" xfId="0" applyNumberFormat="1" applyFont="1" applyFill="1" applyBorder="1" applyAlignment="1">
      <alignment horizontal="center" vertical="center"/>
    </xf>
    <xf numFmtId="180" fontId="67" fillId="35" borderId="20" xfId="0" applyNumberFormat="1" applyFont="1" applyFill="1" applyBorder="1" applyAlignment="1">
      <alignment horizontal="center" vertical="center"/>
    </xf>
    <xf numFmtId="0" fontId="66" fillId="35" borderId="11" xfId="0" applyFont="1" applyFill="1" applyBorder="1" applyAlignment="1">
      <alignment horizontal="center"/>
    </xf>
    <xf numFmtId="0" fontId="66" fillId="35" borderId="12" xfId="0" applyFont="1" applyFill="1" applyBorder="1" applyAlignment="1">
      <alignment horizontal="center"/>
    </xf>
    <xf numFmtId="0" fontId="84" fillId="0" borderId="0" xfId="0" applyFont="1" applyFill="1" applyAlignment="1">
      <alignment horizontal="center" vertical="center"/>
    </xf>
    <xf numFmtId="0" fontId="8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75" fillId="5" borderId="14" xfId="0" applyFont="1" applyFill="1" applyBorder="1" applyAlignment="1">
      <alignment horizontal="center" vertical="center" wrapText="1"/>
    </xf>
    <xf numFmtId="0" fontId="75" fillId="5" borderId="13" xfId="0" applyFont="1" applyFill="1" applyBorder="1" applyAlignment="1">
      <alignment horizontal="center" vertical="center" wrapText="1"/>
    </xf>
    <xf numFmtId="0" fontId="75" fillId="5" borderId="15" xfId="0" applyFont="1" applyFill="1" applyBorder="1" applyAlignment="1">
      <alignment horizontal="center" vertical="center" wrapText="1"/>
    </xf>
    <xf numFmtId="0" fontId="75" fillId="5" borderId="21" xfId="0" applyFont="1" applyFill="1" applyBorder="1" applyAlignment="1">
      <alignment horizontal="center" vertical="center" wrapText="1"/>
    </xf>
    <xf numFmtId="0" fontId="75" fillId="5" borderId="22" xfId="0" applyFont="1" applyFill="1" applyBorder="1" applyAlignment="1">
      <alignment horizontal="center" vertical="center" wrapText="1"/>
    </xf>
    <xf numFmtId="0" fontId="75" fillId="5" borderId="23" xfId="0" applyFont="1" applyFill="1" applyBorder="1" applyAlignment="1">
      <alignment horizontal="center" vertical="center" wrapText="1"/>
    </xf>
    <xf numFmtId="0" fontId="75" fillId="5" borderId="24" xfId="0" applyFont="1" applyFill="1" applyBorder="1" applyAlignment="1">
      <alignment horizontal="center" vertical="center" wrapText="1"/>
    </xf>
    <xf numFmtId="9" fontId="75" fillId="5" borderId="15" xfId="0" applyNumberFormat="1" applyFont="1" applyFill="1" applyBorder="1" applyAlignment="1">
      <alignment horizontal="center" vertical="center" wrapText="1"/>
    </xf>
    <xf numFmtId="9" fontId="75" fillId="5" borderId="25" xfId="0" applyNumberFormat="1" applyFont="1" applyFill="1" applyBorder="1" applyAlignment="1">
      <alignment horizontal="center" vertical="center" wrapText="1"/>
    </xf>
    <xf numFmtId="9" fontId="75" fillId="5" borderId="26" xfId="0" applyNumberFormat="1" applyFont="1" applyFill="1" applyBorder="1" applyAlignment="1">
      <alignment horizontal="center" vertical="center" wrapText="1"/>
    </xf>
    <xf numFmtId="9" fontId="75" fillId="5" borderId="27" xfId="0" applyNumberFormat="1" applyFont="1" applyFill="1" applyBorder="1" applyAlignment="1">
      <alignment horizontal="center" vertical="center" wrapText="1"/>
    </xf>
    <xf numFmtId="9" fontId="75" fillId="5" borderId="28" xfId="0" applyNumberFormat="1" applyFont="1" applyFill="1" applyBorder="1" applyAlignment="1">
      <alignment horizontal="center" vertical="center" wrapText="1"/>
    </xf>
    <xf numFmtId="9" fontId="75" fillId="5" borderId="21" xfId="0" applyNumberFormat="1" applyFont="1" applyFill="1" applyBorder="1" applyAlignment="1">
      <alignment horizontal="center" vertical="center" wrapText="1"/>
    </xf>
    <xf numFmtId="9" fontId="75" fillId="5" borderId="19" xfId="0" applyNumberFormat="1" applyFont="1" applyFill="1" applyBorder="1" applyAlignment="1">
      <alignment horizontal="center" vertical="center" wrapText="1"/>
    </xf>
    <xf numFmtId="9" fontId="75" fillId="5" borderId="29" xfId="0" applyNumberFormat="1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70" fillId="34" borderId="11" xfId="0" applyFont="1" applyFill="1" applyBorder="1" applyAlignment="1">
      <alignment horizontal="left"/>
    </xf>
    <xf numFmtId="0" fontId="70" fillId="34" borderId="12" xfId="0" applyFont="1" applyFill="1" applyBorder="1" applyAlignment="1">
      <alignment horizontal="left"/>
    </xf>
    <xf numFmtId="0" fontId="67" fillId="0" borderId="0" xfId="53" applyFont="1" applyBorder="1" applyAlignment="1">
      <alignment horizontal="left" vertical="center" wrapText="1"/>
      <protection/>
    </xf>
    <xf numFmtId="0" fontId="83" fillId="35" borderId="11" xfId="0" applyFont="1" applyFill="1" applyBorder="1" applyAlignment="1">
      <alignment horizontal="left" vertical="center"/>
    </xf>
    <xf numFmtId="0" fontId="83" fillId="35" borderId="12" xfId="0" applyFont="1" applyFill="1" applyBorder="1" applyAlignment="1">
      <alignment horizontal="left" vertical="center"/>
    </xf>
    <xf numFmtId="0" fontId="83" fillId="35" borderId="10" xfId="0" applyFont="1" applyFill="1" applyBorder="1" applyAlignment="1">
      <alignment horizontal="left" vertical="center"/>
    </xf>
    <xf numFmtId="180" fontId="67" fillId="0" borderId="16" xfId="0" applyNumberFormat="1" applyFont="1" applyBorder="1" applyAlignment="1">
      <alignment horizontal="center" vertical="center" wrapText="1"/>
    </xf>
    <xf numFmtId="180" fontId="67" fillId="0" borderId="30" xfId="0" applyNumberFormat="1" applyFont="1" applyBorder="1" applyAlignment="1">
      <alignment horizontal="center" vertical="center" wrapText="1"/>
    </xf>
    <xf numFmtId="180" fontId="67" fillId="0" borderId="15" xfId="0" applyNumberFormat="1" applyFont="1" applyBorder="1" applyAlignment="1">
      <alignment horizontal="center" vertical="center" wrapText="1"/>
    </xf>
    <xf numFmtId="180" fontId="67" fillId="0" borderId="26" xfId="0" applyNumberFormat="1" applyFont="1" applyBorder="1" applyAlignment="1">
      <alignment horizontal="center" vertical="center" wrapText="1"/>
    </xf>
    <xf numFmtId="180" fontId="67" fillId="0" borderId="13" xfId="0" applyNumberFormat="1" applyFont="1" applyBorder="1" applyAlignment="1">
      <alignment horizontal="center" vertical="center" wrapText="1"/>
    </xf>
    <xf numFmtId="180" fontId="67" fillId="0" borderId="31" xfId="0" applyNumberFormat="1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0" borderId="31" xfId="0" applyFont="1" applyBorder="1" applyAlignment="1">
      <alignment horizontal="center" vertical="center" wrapText="1"/>
    </xf>
    <xf numFmtId="181" fontId="67" fillId="0" borderId="13" xfId="0" applyNumberFormat="1" applyFont="1" applyBorder="1" applyAlignment="1">
      <alignment horizontal="center" vertical="center" wrapText="1"/>
    </xf>
    <xf numFmtId="181" fontId="67" fillId="0" borderId="31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31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80" fontId="67" fillId="0" borderId="21" xfId="0" applyNumberFormat="1" applyFont="1" applyBorder="1" applyAlignment="1">
      <alignment horizontal="center" vertical="center" wrapText="1"/>
    </xf>
    <xf numFmtId="180" fontId="67" fillId="0" borderId="29" xfId="0" applyNumberFormat="1" applyFont="1" applyBorder="1" applyAlignment="1">
      <alignment horizontal="center" vertical="center" wrapText="1"/>
    </xf>
    <xf numFmtId="0" fontId="75" fillId="5" borderId="31" xfId="0" applyFont="1" applyFill="1" applyBorder="1" applyAlignment="1">
      <alignment horizontal="center" vertical="center" wrapText="1"/>
    </xf>
    <xf numFmtId="0" fontId="70" fillId="34" borderId="11" xfId="0" applyFont="1" applyFill="1" applyBorder="1" applyAlignment="1">
      <alignment horizontal="center"/>
    </xf>
    <xf numFmtId="0" fontId="70" fillId="34" borderId="10" xfId="0" applyFont="1" applyFill="1" applyBorder="1" applyAlignment="1">
      <alignment horizontal="center"/>
    </xf>
    <xf numFmtId="3" fontId="82" fillId="35" borderId="11" xfId="0" applyNumberFormat="1" applyFont="1" applyFill="1" applyBorder="1" applyAlignment="1">
      <alignment horizontal="center" vertical="center" wrapText="1"/>
    </xf>
    <xf numFmtId="3" fontId="82" fillId="35" borderId="12" xfId="0" applyNumberFormat="1" applyFont="1" applyFill="1" applyBorder="1" applyAlignment="1">
      <alignment horizontal="center" vertical="center" wrapText="1"/>
    </xf>
    <xf numFmtId="3" fontId="82" fillId="35" borderId="32" xfId="0" applyNumberFormat="1" applyFont="1" applyFill="1" applyBorder="1" applyAlignment="1">
      <alignment horizontal="center" vertical="center" wrapText="1"/>
    </xf>
    <xf numFmtId="0" fontId="70" fillId="34" borderId="14" xfId="0" applyFont="1" applyFill="1" applyBorder="1" applyAlignment="1">
      <alignment horizontal="left"/>
    </xf>
    <xf numFmtId="0" fontId="81" fillId="0" borderId="13" xfId="0" applyFont="1" applyBorder="1" applyAlignment="1">
      <alignment horizontal="center" vertical="center" wrapText="1"/>
    </xf>
    <xf numFmtId="0" fontId="81" fillId="0" borderId="31" xfId="0" applyFont="1" applyBorder="1" applyAlignment="1">
      <alignment horizontal="center" vertical="center" wrapText="1"/>
    </xf>
    <xf numFmtId="0" fontId="83" fillId="35" borderId="11" xfId="0" applyFont="1" applyFill="1" applyBorder="1" applyAlignment="1">
      <alignment horizontal="right" vertical="center"/>
    </xf>
    <xf numFmtId="0" fontId="83" fillId="35" borderId="12" xfId="0" applyFont="1" applyFill="1" applyBorder="1" applyAlignment="1">
      <alignment horizontal="right" vertical="center"/>
    </xf>
    <xf numFmtId="0" fontId="83" fillId="35" borderId="10" xfId="0" applyFont="1" applyFill="1" applyBorder="1" applyAlignment="1">
      <alignment horizontal="right" vertical="center"/>
    </xf>
    <xf numFmtId="0" fontId="10" fillId="5" borderId="13" xfId="0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center" vertical="center" wrapText="1"/>
    </xf>
    <xf numFmtId="9" fontId="10" fillId="5" borderId="15" xfId="0" applyNumberFormat="1" applyFont="1" applyFill="1" applyBorder="1" applyAlignment="1">
      <alignment horizontal="center" vertical="center" wrapText="1"/>
    </xf>
    <xf numFmtId="9" fontId="10" fillId="5" borderId="25" xfId="0" applyNumberFormat="1" applyFont="1" applyFill="1" applyBorder="1" applyAlignment="1">
      <alignment horizontal="center" vertical="center" wrapText="1"/>
    </xf>
    <xf numFmtId="9" fontId="10" fillId="5" borderId="21" xfId="0" applyNumberFormat="1" applyFont="1" applyFill="1" applyBorder="1" applyAlignment="1">
      <alignment horizontal="center" vertical="center" wrapText="1"/>
    </xf>
    <xf numFmtId="9" fontId="10" fillId="5" borderId="26" xfId="0" applyNumberFormat="1" applyFont="1" applyFill="1" applyBorder="1" applyAlignment="1">
      <alignment horizontal="center" vertical="center" wrapText="1"/>
    </xf>
    <xf numFmtId="9" fontId="10" fillId="5" borderId="27" xfId="0" applyNumberFormat="1" applyFont="1" applyFill="1" applyBorder="1" applyAlignment="1">
      <alignment horizontal="center" vertical="center" wrapText="1"/>
    </xf>
    <xf numFmtId="9" fontId="10" fillId="5" borderId="29" xfId="0" applyNumberFormat="1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 wrapText="1"/>
    </xf>
    <xf numFmtId="0" fontId="83" fillId="0" borderId="26" xfId="0" applyFont="1" applyBorder="1" applyAlignment="1">
      <alignment horizontal="right" vertical="center"/>
    </xf>
    <xf numFmtId="0" fontId="83" fillId="0" borderId="27" xfId="0" applyFont="1" applyBorder="1" applyAlignment="1">
      <alignment horizontal="right" vertical="center"/>
    </xf>
    <xf numFmtId="0" fontId="83" fillId="0" borderId="33" xfId="0" applyFont="1" applyBorder="1" applyAlignment="1">
      <alignment horizontal="right" vertical="center"/>
    </xf>
    <xf numFmtId="180" fontId="67" fillId="33" borderId="30" xfId="0" applyNumberFormat="1" applyFont="1" applyFill="1" applyBorder="1" applyAlignment="1">
      <alignment horizontal="center" vertical="center"/>
    </xf>
    <xf numFmtId="180" fontId="67" fillId="33" borderId="26" xfId="0" applyNumberFormat="1" applyFont="1" applyFill="1" applyBorder="1" applyAlignment="1">
      <alignment horizontal="center" vertical="center"/>
    </xf>
    <xf numFmtId="180" fontId="67" fillId="33" borderId="34" xfId="0" applyNumberFormat="1" applyFont="1" applyFill="1" applyBorder="1" applyAlignment="1">
      <alignment horizontal="center" vertical="center"/>
    </xf>
    <xf numFmtId="0" fontId="67" fillId="0" borderId="35" xfId="0" applyFont="1" applyBorder="1" applyAlignment="1">
      <alignment horizontal="center" vertical="center" wrapText="1"/>
    </xf>
    <xf numFmtId="0" fontId="67" fillId="0" borderId="35" xfId="0" applyFont="1" applyFill="1" applyBorder="1" applyAlignment="1">
      <alignment horizontal="center" vertical="center" wrapText="1"/>
    </xf>
    <xf numFmtId="3" fontId="67" fillId="0" borderId="35" xfId="0" applyNumberFormat="1" applyFont="1" applyBorder="1" applyAlignment="1">
      <alignment horizontal="center" vertical="center" wrapText="1"/>
    </xf>
    <xf numFmtId="181" fontId="67" fillId="0" borderId="35" xfId="0" applyNumberFormat="1" applyFont="1" applyBorder="1" applyAlignment="1">
      <alignment horizontal="center" vertical="center" wrapText="1"/>
    </xf>
    <xf numFmtId="180" fontId="67" fillId="0" borderId="35" xfId="0" applyNumberFormat="1" applyFont="1" applyBorder="1" applyAlignment="1">
      <alignment horizontal="center" vertical="center" wrapText="1"/>
    </xf>
    <xf numFmtId="180" fontId="67" fillId="0" borderId="36" xfId="0" applyNumberFormat="1" applyFont="1" applyBorder="1" applyAlignment="1">
      <alignment horizontal="center" vertical="center" wrapText="1"/>
    </xf>
    <xf numFmtId="180" fontId="67" fillId="0" borderId="37" xfId="0" applyNumberFormat="1" applyFont="1" applyBorder="1" applyAlignment="1">
      <alignment horizontal="center" vertical="center" wrapText="1"/>
    </xf>
    <xf numFmtId="0" fontId="83" fillId="0" borderId="31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 wrapText="1"/>
    </xf>
    <xf numFmtId="0" fontId="82" fillId="0" borderId="26" xfId="0" applyFont="1" applyFill="1" applyBorder="1" applyAlignment="1">
      <alignment horizontal="center" vertical="center" wrapText="1"/>
    </xf>
    <xf numFmtId="3" fontId="82" fillId="0" borderId="31" xfId="0" applyNumberFormat="1" applyFont="1" applyBorder="1" applyAlignment="1">
      <alignment vertical="center"/>
    </xf>
    <xf numFmtId="3" fontId="82" fillId="0" borderId="26" xfId="0" applyNumberFormat="1" applyFont="1" applyBorder="1" applyAlignment="1">
      <alignment horizontal="center" vertical="center"/>
    </xf>
    <xf numFmtId="3" fontId="82" fillId="0" borderId="27" xfId="0" applyNumberFormat="1" applyFont="1" applyBorder="1" applyAlignment="1">
      <alignment horizontal="center" vertical="center"/>
    </xf>
    <xf numFmtId="180" fontId="67" fillId="33" borderId="31" xfId="0" applyNumberFormat="1" applyFont="1" applyFill="1" applyBorder="1" applyAlignment="1">
      <alignment horizontal="center" vertical="center"/>
    </xf>
    <xf numFmtId="180" fontId="67" fillId="33" borderId="24" xfId="0" applyNumberFormat="1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81" fillId="0" borderId="35" xfId="0" applyFont="1" applyBorder="1" applyAlignment="1">
      <alignment horizontal="center" vertical="center" wrapText="1"/>
    </xf>
    <xf numFmtId="3" fontId="8" fillId="0" borderId="35" xfId="0" applyNumberFormat="1" applyFont="1" applyBorder="1" applyAlignment="1">
      <alignment vertical="center" wrapText="1"/>
    </xf>
    <xf numFmtId="3" fontId="8" fillId="0" borderId="38" xfId="0" applyNumberFormat="1" applyFont="1" applyBorder="1" applyAlignment="1">
      <alignment horizontal="center" vertical="center" wrapText="1"/>
    </xf>
    <xf numFmtId="0" fontId="67" fillId="0" borderId="38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2" fillId="0" borderId="31" xfId="0" applyFont="1" applyFill="1" applyBorder="1" applyAlignment="1">
      <alignment horizontal="center" vertical="center" wrapText="1"/>
    </xf>
    <xf numFmtId="3" fontId="82" fillId="0" borderId="31" xfId="0" applyNumberFormat="1" applyFont="1" applyFill="1" applyBorder="1" applyAlignment="1">
      <alignment horizontal="center" vertical="center" wrapText="1"/>
    </xf>
    <xf numFmtId="0" fontId="66" fillId="33" borderId="31" xfId="0" applyFont="1" applyFill="1" applyBorder="1" applyAlignment="1">
      <alignment horizontal="center"/>
    </xf>
    <xf numFmtId="0" fontId="66" fillId="33" borderId="26" xfId="0" applyFont="1" applyFill="1" applyBorder="1" applyAlignment="1">
      <alignment horizontal="center"/>
    </xf>
  </cellXfs>
  <cellStyles count="5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Excel Built-in Normal 2" xfId="37"/>
    <cellStyle name="Hyperlink" xfId="38"/>
    <cellStyle name="Kontrolná bun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ov" xfId="46"/>
    <cellStyle name="Neutrálna" xfId="47"/>
    <cellStyle name="Normálna 2" xfId="48"/>
    <cellStyle name="Normálna 3" xfId="49"/>
    <cellStyle name="Normálne 2" xfId="50"/>
    <cellStyle name="normálne 2 2" xfId="51"/>
    <cellStyle name="normálne 2 2 2" xfId="52"/>
    <cellStyle name="Normálne 4" xfId="53"/>
    <cellStyle name="Percent" xfId="54"/>
    <cellStyle name="Followed Hyperlink" xfId="55"/>
    <cellStyle name="Poznámka" xfId="56"/>
    <cellStyle name="Prepojená bunka" xfId="57"/>
    <cellStyle name="Spolu" xfId="58"/>
    <cellStyle name="Text upozornenia" xfId="59"/>
    <cellStyle name="Vstup" xfId="60"/>
    <cellStyle name="Výpočet" xfId="61"/>
    <cellStyle name="Výstup" xfId="62"/>
    <cellStyle name="Vysvetľujúci text" xfId="63"/>
    <cellStyle name="Zlá" xfId="64"/>
    <cellStyle name="Zvýraznenie1" xfId="65"/>
    <cellStyle name="Zvýraznenie2" xfId="66"/>
    <cellStyle name="Zvýraznenie3" xfId="67"/>
    <cellStyle name="Zvýraznenie4" xfId="68"/>
    <cellStyle name="Zvýraznenie5" xfId="69"/>
    <cellStyle name="Zvýraznenie6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="120" zoomScaleNormal="120" workbookViewId="0" topLeftCell="A10">
      <selection activeCell="K25" sqref="K25"/>
    </sheetView>
  </sheetViews>
  <sheetFormatPr defaultColWidth="9.140625" defaultRowHeight="15"/>
  <cols>
    <col min="1" max="1" width="10.57421875" style="6" customWidth="1"/>
    <col min="2" max="2" width="4.140625" style="6" customWidth="1"/>
    <col min="3" max="3" width="23.421875" style="6" customWidth="1"/>
    <col min="4" max="4" width="8.7109375" style="7" customWidth="1"/>
    <col min="5" max="5" width="7.8515625" style="11" customWidth="1"/>
    <col min="6" max="6" width="10.57421875" style="7" customWidth="1"/>
    <col min="7" max="7" width="9.7109375" style="7" customWidth="1"/>
    <col min="8" max="8" width="9.00390625" style="7" customWidth="1"/>
    <col min="9" max="13" width="8.7109375" style="7" customWidth="1"/>
    <col min="14" max="14" width="15.7109375" style="2" customWidth="1"/>
    <col min="15" max="15" width="15.7109375" style="8" customWidth="1"/>
    <col min="16" max="16384" width="9.140625" style="6" customWidth="1"/>
  </cols>
  <sheetData>
    <row r="1" spans="1:15" s="3" customFormat="1" ht="19.5" customHeight="1">
      <c r="A1" s="53" t="s">
        <v>104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"/>
      <c r="O1" s="2"/>
    </row>
    <row r="2" spans="1:15" s="3" customFormat="1" ht="19.5" customHeight="1">
      <c r="A2" s="40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1"/>
      <c r="O2" s="2"/>
    </row>
    <row r="3" spans="1:15" s="3" customFormat="1" ht="19.5" customHeight="1">
      <c r="A3" s="92" t="s">
        <v>105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1"/>
      <c r="O3" s="2"/>
    </row>
    <row r="4" spans="1:15" s="3" customFormat="1" ht="19.5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1"/>
      <c r="O4" s="2"/>
    </row>
    <row r="5" spans="1:15" s="3" customFormat="1" ht="12.75">
      <c r="A5" s="4"/>
      <c r="B5" s="4"/>
      <c r="D5" s="26"/>
      <c r="E5" s="9"/>
      <c r="F5" s="27"/>
      <c r="G5" s="27"/>
      <c r="H5" s="27"/>
      <c r="I5" s="27"/>
      <c r="J5" s="27"/>
      <c r="K5" s="27"/>
      <c r="L5" s="27"/>
      <c r="M5" s="27"/>
      <c r="N5" s="1"/>
      <c r="O5" s="2"/>
    </row>
    <row r="6" spans="1:15" s="3" customFormat="1" ht="16.5">
      <c r="A6" s="15" t="s">
        <v>7</v>
      </c>
      <c r="B6" s="15"/>
      <c r="C6" s="16"/>
      <c r="D6" s="17"/>
      <c r="E6" s="28"/>
      <c r="F6" s="27"/>
      <c r="G6" s="27"/>
      <c r="H6" s="27"/>
      <c r="I6" s="27"/>
      <c r="J6" s="27"/>
      <c r="K6" s="27"/>
      <c r="L6" s="27"/>
      <c r="M6" s="27"/>
      <c r="N6" s="1"/>
      <c r="O6" s="2"/>
    </row>
    <row r="7" spans="1:15" s="3" customFormat="1" ht="13.5" customHeight="1">
      <c r="A7" s="45" t="s">
        <v>13</v>
      </c>
      <c r="B7" s="25"/>
      <c r="C7" s="25"/>
      <c r="D7" s="25"/>
      <c r="E7" s="25"/>
      <c r="F7" s="26"/>
      <c r="G7" s="26"/>
      <c r="H7" s="26"/>
      <c r="I7" s="26"/>
      <c r="J7" s="26"/>
      <c r="K7" s="26"/>
      <c r="L7" s="26"/>
      <c r="M7" s="26"/>
      <c r="N7" s="1"/>
      <c r="O7" s="2"/>
    </row>
    <row r="8" spans="1:15" s="3" customFormat="1" ht="26.25" customHeight="1">
      <c r="A8" s="54" t="s">
        <v>46</v>
      </c>
      <c r="B8" s="55" t="s">
        <v>47</v>
      </c>
      <c r="C8" s="25"/>
      <c r="D8" s="25"/>
      <c r="E8" s="25"/>
      <c r="F8" s="26"/>
      <c r="G8" s="26"/>
      <c r="H8" s="26"/>
      <c r="I8" s="26"/>
      <c r="J8" s="26"/>
      <c r="K8" s="26"/>
      <c r="L8" s="26"/>
      <c r="M8" s="26"/>
      <c r="N8" s="1"/>
      <c r="O8" s="2"/>
    </row>
    <row r="9" spans="1:15" s="3" customFormat="1" ht="21" customHeight="1">
      <c r="A9" s="94"/>
      <c r="B9" s="94"/>
      <c r="D9" s="26"/>
      <c r="E9" s="41"/>
      <c r="F9" s="26"/>
      <c r="G9" s="26"/>
      <c r="H9" s="26"/>
      <c r="I9" s="26"/>
      <c r="J9" s="26"/>
      <c r="K9" s="26"/>
      <c r="L9" s="26"/>
      <c r="M9" s="26"/>
      <c r="N9" s="1"/>
      <c r="O9" s="2"/>
    </row>
    <row r="10" spans="1:13" s="13" customFormat="1" ht="24.75" customHeight="1">
      <c r="A10" s="95" t="s">
        <v>14</v>
      </c>
      <c r="B10" s="97" t="s">
        <v>15</v>
      </c>
      <c r="C10" s="98"/>
      <c r="D10" s="96" t="s">
        <v>16</v>
      </c>
      <c r="E10" s="96" t="s">
        <v>107</v>
      </c>
      <c r="F10" s="95" t="s">
        <v>17</v>
      </c>
      <c r="G10" s="102" t="s">
        <v>44</v>
      </c>
      <c r="H10" s="103"/>
      <c r="I10" s="103"/>
      <c r="J10" s="103"/>
      <c r="K10" s="106" t="s">
        <v>106</v>
      </c>
      <c r="L10" s="103"/>
      <c r="M10" s="107"/>
    </row>
    <row r="11" spans="1:13" s="13" customFormat="1" ht="25.5" customHeight="1">
      <c r="A11" s="95"/>
      <c r="B11" s="99"/>
      <c r="C11" s="100"/>
      <c r="D11" s="101"/>
      <c r="E11" s="101"/>
      <c r="F11" s="95"/>
      <c r="G11" s="104"/>
      <c r="H11" s="105"/>
      <c r="I11" s="105"/>
      <c r="J11" s="105"/>
      <c r="K11" s="108"/>
      <c r="L11" s="105"/>
      <c r="M11" s="109"/>
    </row>
    <row r="12" spans="1:13" s="13" customFormat="1" ht="20.25" customHeight="1">
      <c r="A12" s="96"/>
      <c r="B12" s="99"/>
      <c r="C12" s="100"/>
      <c r="D12" s="101"/>
      <c r="E12" s="101"/>
      <c r="F12" s="96"/>
      <c r="G12" s="50" t="s">
        <v>9</v>
      </c>
      <c r="H12" s="50" t="s">
        <v>12</v>
      </c>
      <c r="I12" s="50" t="s">
        <v>11</v>
      </c>
      <c r="J12" s="59" t="s">
        <v>10</v>
      </c>
      <c r="K12" s="72" t="s">
        <v>9</v>
      </c>
      <c r="L12" s="50" t="s">
        <v>11</v>
      </c>
      <c r="M12" s="50" t="s">
        <v>10</v>
      </c>
    </row>
    <row r="13" spans="1:13" s="3" customFormat="1" ht="40.5" customHeight="1">
      <c r="A13" s="51" t="s">
        <v>18</v>
      </c>
      <c r="B13" s="110" t="s">
        <v>37</v>
      </c>
      <c r="C13" s="110"/>
      <c r="D13" s="51" t="s">
        <v>43</v>
      </c>
      <c r="E13" s="52">
        <v>270000</v>
      </c>
      <c r="F13" s="51" t="s">
        <v>19</v>
      </c>
      <c r="G13" s="84">
        <v>0</v>
      </c>
      <c r="H13" s="51">
        <v>20</v>
      </c>
      <c r="I13" s="84">
        <f>SUM(J13-G13)</f>
        <v>0</v>
      </c>
      <c r="J13" s="85">
        <f>SUM(G13*1.2)</f>
        <v>0</v>
      </c>
      <c r="K13" s="81">
        <f>SUM(E13*G13)</f>
        <v>0</v>
      </c>
      <c r="L13" s="84">
        <f>SUM(M13-K13)</f>
        <v>0</v>
      </c>
      <c r="M13" s="84">
        <f>SUM(K13*1.2)</f>
        <v>0</v>
      </c>
    </row>
    <row r="14" spans="1:13" s="3" customFormat="1" ht="24" customHeight="1">
      <c r="A14" s="51" t="s">
        <v>20</v>
      </c>
      <c r="B14" s="110" t="s">
        <v>38</v>
      </c>
      <c r="C14" s="110"/>
      <c r="D14" s="51" t="s">
        <v>43</v>
      </c>
      <c r="E14" s="52">
        <v>2500</v>
      </c>
      <c r="F14" s="51" t="s">
        <v>21</v>
      </c>
      <c r="G14" s="84">
        <v>0</v>
      </c>
      <c r="H14" s="51">
        <v>20</v>
      </c>
      <c r="I14" s="84">
        <f aca="true" t="shared" si="0" ref="I14:I23">SUM(J14-G14)</f>
        <v>0</v>
      </c>
      <c r="J14" s="85">
        <f aca="true" t="shared" si="1" ref="J14:J23">SUM(G14*1.2)</f>
        <v>0</v>
      </c>
      <c r="K14" s="81">
        <f aca="true" t="shared" si="2" ref="K14:K23">SUM(E14*G14)</f>
        <v>0</v>
      </c>
      <c r="L14" s="84">
        <f aca="true" t="shared" si="3" ref="L14:L23">SUM(M14-K14)</f>
        <v>0</v>
      </c>
      <c r="M14" s="84">
        <f aca="true" t="shared" si="4" ref="M14:M23">SUM(K14*1.2)</f>
        <v>0</v>
      </c>
    </row>
    <row r="15" spans="1:13" s="3" customFormat="1" ht="24" customHeight="1">
      <c r="A15" s="51" t="s">
        <v>22</v>
      </c>
      <c r="B15" s="110" t="s">
        <v>39</v>
      </c>
      <c r="C15" s="110"/>
      <c r="D15" s="51" t="s">
        <v>43</v>
      </c>
      <c r="E15" s="52">
        <v>6000</v>
      </c>
      <c r="F15" s="51" t="s">
        <v>21</v>
      </c>
      <c r="G15" s="84">
        <v>0</v>
      </c>
      <c r="H15" s="51">
        <v>20</v>
      </c>
      <c r="I15" s="84">
        <f t="shared" si="0"/>
        <v>0</v>
      </c>
      <c r="J15" s="85">
        <f t="shared" si="1"/>
        <v>0</v>
      </c>
      <c r="K15" s="81">
        <f t="shared" si="2"/>
        <v>0</v>
      </c>
      <c r="L15" s="84">
        <f t="shared" si="3"/>
        <v>0</v>
      </c>
      <c r="M15" s="84">
        <f t="shared" si="4"/>
        <v>0</v>
      </c>
    </row>
    <row r="16" spans="1:13" s="3" customFormat="1" ht="24" customHeight="1">
      <c r="A16" s="51" t="s">
        <v>23</v>
      </c>
      <c r="B16" s="110" t="s">
        <v>40</v>
      </c>
      <c r="C16" s="110"/>
      <c r="D16" s="51" t="s">
        <v>43</v>
      </c>
      <c r="E16" s="52">
        <v>3</v>
      </c>
      <c r="F16" s="51" t="s">
        <v>24</v>
      </c>
      <c r="G16" s="84">
        <v>0</v>
      </c>
      <c r="H16" s="51">
        <v>20</v>
      </c>
      <c r="I16" s="84">
        <f t="shared" si="0"/>
        <v>0</v>
      </c>
      <c r="J16" s="85">
        <f t="shared" si="1"/>
        <v>0</v>
      </c>
      <c r="K16" s="81">
        <f t="shared" si="2"/>
        <v>0</v>
      </c>
      <c r="L16" s="84">
        <f t="shared" si="3"/>
        <v>0</v>
      </c>
      <c r="M16" s="84">
        <f t="shared" si="4"/>
        <v>0</v>
      </c>
    </row>
    <row r="17" spans="1:13" s="3" customFormat="1" ht="24" customHeight="1">
      <c r="A17" s="51" t="s">
        <v>25</v>
      </c>
      <c r="B17" s="110" t="s">
        <v>41</v>
      </c>
      <c r="C17" s="110"/>
      <c r="D17" s="51" t="s">
        <v>43</v>
      </c>
      <c r="E17" s="52">
        <v>500</v>
      </c>
      <c r="F17" s="51" t="s">
        <v>26</v>
      </c>
      <c r="G17" s="84">
        <v>0</v>
      </c>
      <c r="H17" s="51">
        <v>20</v>
      </c>
      <c r="I17" s="84">
        <f t="shared" si="0"/>
        <v>0</v>
      </c>
      <c r="J17" s="85">
        <f t="shared" si="1"/>
        <v>0</v>
      </c>
      <c r="K17" s="81">
        <f t="shared" si="2"/>
        <v>0</v>
      </c>
      <c r="L17" s="84">
        <f t="shared" si="3"/>
        <v>0</v>
      </c>
      <c r="M17" s="84">
        <f t="shared" si="4"/>
        <v>0</v>
      </c>
    </row>
    <row r="18" spans="1:13" s="3" customFormat="1" ht="24" customHeight="1">
      <c r="A18" s="51" t="s">
        <v>27</v>
      </c>
      <c r="B18" s="110" t="s">
        <v>28</v>
      </c>
      <c r="C18" s="110"/>
      <c r="D18" s="51" t="s">
        <v>43</v>
      </c>
      <c r="E18" s="52">
        <v>1000</v>
      </c>
      <c r="F18" s="51" t="s">
        <v>29</v>
      </c>
      <c r="G18" s="84">
        <v>0</v>
      </c>
      <c r="H18" s="51">
        <v>20</v>
      </c>
      <c r="I18" s="84">
        <f t="shared" si="0"/>
        <v>0</v>
      </c>
      <c r="J18" s="85">
        <f t="shared" si="1"/>
        <v>0</v>
      </c>
      <c r="K18" s="81">
        <f t="shared" si="2"/>
        <v>0</v>
      </c>
      <c r="L18" s="84">
        <f t="shared" si="3"/>
        <v>0</v>
      </c>
      <c r="M18" s="84">
        <f t="shared" si="4"/>
        <v>0</v>
      </c>
    </row>
    <row r="19" spans="1:13" s="3" customFormat="1" ht="24" customHeight="1">
      <c r="A19" s="51" t="s">
        <v>30</v>
      </c>
      <c r="B19" s="110" t="s">
        <v>31</v>
      </c>
      <c r="C19" s="110"/>
      <c r="D19" s="51" t="s">
        <v>43</v>
      </c>
      <c r="E19" s="52">
        <v>1000</v>
      </c>
      <c r="F19" s="51" t="s">
        <v>29</v>
      </c>
      <c r="G19" s="84">
        <v>0</v>
      </c>
      <c r="H19" s="51">
        <v>20</v>
      </c>
      <c r="I19" s="84">
        <f t="shared" si="0"/>
        <v>0</v>
      </c>
      <c r="J19" s="85">
        <f t="shared" si="1"/>
        <v>0</v>
      </c>
      <c r="K19" s="81">
        <f t="shared" si="2"/>
        <v>0</v>
      </c>
      <c r="L19" s="84">
        <f t="shared" si="3"/>
        <v>0</v>
      </c>
      <c r="M19" s="84">
        <f t="shared" si="4"/>
        <v>0</v>
      </c>
    </row>
    <row r="20" spans="1:13" s="3" customFormat="1" ht="45" customHeight="1">
      <c r="A20" s="51" t="s">
        <v>32</v>
      </c>
      <c r="B20" s="110" t="s">
        <v>48</v>
      </c>
      <c r="C20" s="110"/>
      <c r="D20" s="51" t="s">
        <v>43</v>
      </c>
      <c r="E20" s="52">
        <v>2000</v>
      </c>
      <c r="F20" s="51" t="s">
        <v>29</v>
      </c>
      <c r="G20" s="84">
        <v>0</v>
      </c>
      <c r="H20" s="51">
        <v>20</v>
      </c>
      <c r="I20" s="84">
        <f t="shared" si="0"/>
        <v>0</v>
      </c>
      <c r="J20" s="85">
        <f t="shared" si="1"/>
        <v>0</v>
      </c>
      <c r="K20" s="81">
        <f t="shared" si="2"/>
        <v>0</v>
      </c>
      <c r="L20" s="84">
        <f t="shared" si="3"/>
        <v>0</v>
      </c>
      <c r="M20" s="84">
        <f t="shared" si="4"/>
        <v>0</v>
      </c>
    </row>
    <row r="21" spans="1:13" s="3" customFormat="1" ht="55.5" customHeight="1">
      <c r="A21" s="51" t="s">
        <v>33</v>
      </c>
      <c r="B21" s="110" t="s">
        <v>34</v>
      </c>
      <c r="C21" s="110"/>
      <c r="D21" s="51" t="s">
        <v>43</v>
      </c>
      <c r="E21" s="52">
        <v>100</v>
      </c>
      <c r="F21" s="51" t="s">
        <v>29</v>
      </c>
      <c r="G21" s="84">
        <v>0</v>
      </c>
      <c r="H21" s="51">
        <v>20</v>
      </c>
      <c r="I21" s="84">
        <f t="shared" si="0"/>
        <v>0</v>
      </c>
      <c r="J21" s="85">
        <f t="shared" si="1"/>
        <v>0</v>
      </c>
      <c r="K21" s="81">
        <f t="shared" si="2"/>
        <v>0</v>
      </c>
      <c r="L21" s="84">
        <f t="shared" si="3"/>
        <v>0</v>
      </c>
      <c r="M21" s="84">
        <f t="shared" si="4"/>
        <v>0</v>
      </c>
    </row>
    <row r="22" spans="1:13" s="3" customFormat="1" ht="24" customHeight="1">
      <c r="A22" s="51" t="s">
        <v>35</v>
      </c>
      <c r="B22" s="110" t="s">
        <v>42</v>
      </c>
      <c r="C22" s="110"/>
      <c r="D22" s="51" t="s">
        <v>43</v>
      </c>
      <c r="E22" s="52">
        <v>600</v>
      </c>
      <c r="F22" s="51" t="s">
        <v>24</v>
      </c>
      <c r="G22" s="84">
        <v>0</v>
      </c>
      <c r="H22" s="51">
        <v>20</v>
      </c>
      <c r="I22" s="84">
        <f t="shared" si="0"/>
        <v>0</v>
      </c>
      <c r="J22" s="85">
        <f t="shared" si="1"/>
        <v>0</v>
      </c>
      <c r="K22" s="81">
        <f t="shared" si="2"/>
        <v>0</v>
      </c>
      <c r="L22" s="84">
        <f t="shared" si="3"/>
        <v>0</v>
      </c>
      <c r="M22" s="84">
        <f t="shared" si="4"/>
        <v>0</v>
      </c>
    </row>
    <row r="23" spans="1:13" s="3" customFormat="1" ht="24" customHeight="1" thickBot="1">
      <c r="A23" s="166" t="s">
        <v>36</v>
      </c>
      <c r="B23" s="167" t="s">
        <v>103</v>
      </c>
      <c r="C23" s="167"/>
      <c r="D23" s="166" t="s">
        <v>43</v>
      </c>
      <c r="E23" s="168">
        <v>20</v>
      </c>
      <c r="F23" s="166" t="s">
        <v>24</v>
      </c>
      <c r="G23" s="170">
        <v>0</v>
      </c>
      <c r="H23" s="166">
        <v>20</v>
      </c>
      <c r="I23" s="170">
        <f t="shared" si="0"/>
        <v>0</v>
      </c>
      <c r="J23" s="171">
        <f t="shared" si="1"/>
        <v>0</v>
      </c>
      <c r="K23" s="172">
        <f t="shared" si="2"/>
        <v>0</v>
      </c>
      <c r="L23" s="170">
        <f t="shared" si="3"/>
        <v>0</v>
      </c>
      <c r="M23" s="170">
        <f t="shared" si="4"/>
        <v>0</v>
      </c>
    </row>
    <row r="24" spans="1:13" s="3" customFormat="1" ht="17.25" customHeight="1" thickBot="1">
      <c r="A24" s="173" t="s">
        <v>45</v>
      </c>
      <c r="B24" s="186"/>
      <c r="C24" s="186"/>
      <c r="D24" s="187" t="s">
        <v>43</v>
      </c>
      <c r="E24" s="188">
        <v>283723</v>
      </c>
      <c r="F24" s="189"/>
      <c r="G24" s="189"/>
      <c r="H24" s="189"/>
      <c r="I24" s="189"/>
      <c r="J24" s="190"/>
      <c r="K24" s="163">
        <f>SUM(K13:K23)</f>
        <v>0</v>
      </c>
      <c r="L24" s="179">
        <f>SUM(L13:L23)</f>
        <v>0</v>
      </c>
      <c r="M24" s="180">
        <f>SUM(M13:M23)</f>
        <v>0</v>
      </c>
    </row>
    <row r="25" spans="1:13" s="3" customFormat="1" ht="17.25" customHeight="1" thickBot="1" thickTop="1">
      <c r="A25" s="114" t="s">
        <v>89</v>
      </c>
      <c r="B25" s="115"/>
      <c r="C25" s="116"/>
      <c r="D25" s="70" t="s">
        <v>43</v>
      </c>
      <c r="E25" s="71">
        <v>567446</v>
      </c>
      <c r="F25" s="90"/>
      <c r="G25" s="91"/>
      <c r="H25" s="91"/>
      <c r="I25" s="91"/>
      <c r="J25" s="91"/>
      <c r="K25" s="88">
        <f>SUM(K24*2)</f>
        <v>0</v>
      </c>
      <c r="L25" s="89">
        <f>SUM(L24*2)</f>
        <v>0</v>
      </c>
      <c r="M25" s="87">
        <f>SUM(M24*2)</f>
        <v>0</v>
      </c>
    </row>
    <row r="26" spans="1:13" s="3" customFormat="1" ht="10.5" customHeight="1" thickTop="1">
      <c r="A26" s="39"/>
      <c r="B26" s="38"/>
      <c r="C26" s="38"/>
      <c r="D26" s="37"/>
      <c r="E26" s="69"/>
      <c r="F26" s="31"/>
      <c r="G26" s="31"/>
      <c r="H26" s="31"/>
      <c r="I26" s="31"/>
      <c r="J26" s="31"/>
      <c r="K26" s="31"/>
      <c r="L26" s="31"/>
      <c r="M26" s="31"/>
    </row>
    <row r="27" spans="1:13" s="3" customFormat="1" ht="27.75" customHeight="1">
      <c r="A27" s="39" t="s">
        <v>108</v>
      </c>
      <c r="B27" s="38"/>
      <c r="C27" s="38"/>
      <c r="D27" s="37"/>
      <c r="E27" s="32"/>
      <c r="F27" s="31"/>
      <c r="G27" s="31"/>
      <c r="H27" s="31"/>
      <c r="I27" s="31"/>
      <c r="J27" s="31"/>
      <c r="K27" s="31"/>
      <c r="L27" s="31"/>
      <c r="M27" s="31"/>
    </row>
    <row r="28" spans="1:13" s="3" customFormat="1" ht="16.5" customHeight="1">
      <c r="A28" s="34" t="s">
        <v>49</v>
      </c>
      <c r="B28" s="20"/>
      <c r="C28" s="111"/>
      <c r="D28" s="112"/>
      <c r="E28" s="42"/>
      <c r="F28" s="31"/>
      <c r="G28" s="31"/>
      <c r="H28" s="31"/>
      <c r="I28" s="31"/>
      <c r="J28" s="31"/>
      <c r="K28" s="31"/>
      <c r="L28" s="31"/>
      <c r="M28" s="31"/>
    </row>
    <row r="29" spans="1:13" ht="16.5" customHeight="1">
      <c r="A29" s="34" t="s">
        <v>6</v>
      </c>
      <c r="B29" s="20"/>
      <c r="C29" s="111"/>
      <c r="D29" s="112"/>
      <c r="E29" s="42"/>
      <c r="F29" s="6"/>
      <c r="G29" s="56" t="s">
        <v>50</v>
      </c>
      <c r="H29" s="6"/>
      <c r="I29" s="6"/>
      <c r="J29" s="6"/>
      <c r="K29" s="6"/>
      <c r="L29" s="6"/>
      <c r="M29" s="6"/>
    </row>
    <row r="30" spans="1:13" ht="16.5" customHeight="1">
      <c r="A30" s="34"/>
      <c r="B30" s="20"/>
      <c r="C30" s="46"/>
      <c r="D30" s="47"/>
      <c r="E30" s="42"/>
      <c r="F30" s="6"/>
      <c r="H30" s="6"/>
      <c r="I30" s="6"/>
      <c r="J30" s="6"/>
      <c r="K30" s="6"/>
      <c r="L30" s="6"/>
      <c r="M30" s="6"/>
    </row>
    <row r="31" spans="1:15" ht="16.5" customHeight="1">
      <c r="A31" s="34" t="s">
        <v>0</v>
      </c>
      <c r="B31" s="20"/>
      <c r="C31" s="43"/>
      <c r="D31" s="44"/>
      <c r="E31" s="42"/>
      <c r="F31" s="6"/>
      <c r="G31"/>
      <c r="H31"/>
      <c r="I31"/>
      <c r="J31"/>
      <c r="K31"/>
      <c r="L31"/>
      <c r="M31"/>
      <c r="N31" s="6"/>
      <c r="O31" s="6"/>
    </row>
    <row r="32" spans="1:15" ht="16.5" customHeight="1">
      <c r="A32" s="34" t="s">
        <v>2</v>
      </c>
      <c r="B32" s="20"/>
      <c r="C32" s="43"/>
      <c r="D32" s="44"/>
      <c r="E32" s="42"/>
      <c r="F32" s="35" t="s">
        <v>1</v>
      </c>
      <c r="G32" s="23" t="s">
        <v>8</v>
      </c>
      <c r="H32" s="23"/>
      <c r="I32" s="23"/>
      <c r="J32" s="23"/>
      <c r="K32" s="23"/>
      <c r="L32" s="23"/>
      <c r="M32" s="23"/>
      <c r="N32" s="6"/>
      <c r="O32" s="6"/>
    </row>
    <row r="33" spans="2:15" ht="21.75" customHeight="1" thickBot="1">
      <c r="B33" s="20"/>
      <c r="C33" s="21"/>
      <c r="D33" s="6"/>
      <c r="E33" s="30"/>
      <c r="F33" s="34" t="s">
        <v>3</v>
      </c>
      <c r="G33" s="23" t="s">
        <v>8</v>
      </c>
      <c r="H33" s="23"/>
      <c r="I33" s="23"/>
      <c r="J33" s="23"/>
      <c r="K33" s="23"/>
      <c r="L33" s="23"/>
      <c r="M33" s="23"/>
      <c r="N33" s="6"/>
      <c r="O33" s="6"/>
    </row>
    <row r="34" spans="1:13" s="10" customFormat="1" ht="21" customHeight="1" thickBot="1" thickTop="1">
      <c r="A34" s="79"/>
      <c r="B34" s="80" t="s">
        <v>109</v>
      </c>
      <c r="C34" s="24"/>
      <c r="D34" s="24"/>
      <c r="E34" s="24"/>
      <c r="F34" s="34" t="s">
        <v>4</v>
      </c>
      <c r="G34" s="23" t="s">
        <v>8</v>
      </c>
      <c r="H34" s="23"/>
      <c r="I34" s="23"/>
      <c r="J34" s="23"/>
      <c r="K34" s="23"/>
      <c r="L34" s="23"/>
      <c r="M34" s="23"/>
    </row>
    <row r="35" spans="1:13" s="10" customFormat="1" ht="12.75" customHeight="1" thickTop="1">
      <c r="A35" s="22"/>
      <c r="B35" s="14"/>
      <c r="C35" s="48"/>
      <c r="D35" s="19"/>
      <c r="E35" s="29"/>
      <c r="F35" s="36" t="s">
        <v>5</v>
      </c>
      <c r="G35" s="3"/>
      <c r="H35" s="3"/>
      <c r="I35" s="3"/>
      <c r="J35" s="3"/>
      <c r="K35" s="3"/>
      <c r="L35" s="3"/>
      <c r="M35" s="3"/>
    </row>
    <row r="36" spans="1:13" ht="35.25" customHeight="1">
      <c r="A36" s="18"/>
      <c r="B36" s="113"/>
      <c r="C36" s="113"/>
      <c r="F36" s="24"/>
      <c r="G36" s="6"/>
      <c r="H36" s="6"/>
      <c r="I36" s="6"/>
      <c r="J36" s="6"/>
      <c r="K36" s="6"/>
      <c r="L36" s="6"/>
      <c r="M36" s="6"/>
    </row>
    <row r="37" spans="3:13" ht="19.5" customHeight="1">
      <c r="C37" s="10"/>
      <c r="F37" s="10"/>
      <c r="G37" s="10"/>
      <c r="H37" s="10"/>
      <c r="I37" s="10"/>
      <c r="J37" s="10"/>
      <c r="K37" s="10"/>
      <c r="L37" s="10"/>
      <c r="M37" s="10"/>
    </row>
    <row r="38" spans="7:13" ht="19.5" customHeight="1">
      <c r="G38" s="6"/>
      <c r="H38" s="6"/>
      <c r="I38" s="6"/>
      <c r="J38" s="6"/>
      <c r="K38" s="6"/>
      <c r="L38" s="6"/>
      <c r="M38" s="6"/>
    </row>
    <row r="39" spans="7:13" ht="12.75">
      <c r="G39" s="6"/>
      <c r="H39" s="6"/>
      <c r="I39" s="6"/>
      <c r="J39" s="6"/>
      <c r="K39" s="6"/>
      <c r="L39" s="6"/>
      <c r="M39" s="6"/>
    </row>
    <row r="40" spans="6:13" ht="12.75">
      <c r="F40" s="6"/>
      <c r="G40" s="6"/>
      <c r="H40" s="6"/>
      <c r="I40" s="6"/>
      <c r="J40" s="6"/>
      <c r="K40" s="6"/>
      <c r="L40" s="6"/>
      <c r="M40" s="6"/>
    </row>
    <row r="41" spans="6:13" ht="12.75">
      <c r="F41" s="6"/>
      <c r="G41" s="6"/>
      <c r="H41" s="6"/>
      <c r="I41" s="6"/>
      <c r="J41" s="6"/>
      <c r="K41" s="6"/>
      <c r="L41" s="6"/>
      <c r="M41" s="6"/>
    </row>
    <row r="42" spans="6:13" ht="12.75">
      <c r="F42" s="6"/>
      <c r="G42" s="6"/>
      <c r="H42" s="6"/>
      <c r="I42" s="6"/>
      <c r="J42" s="6"/>
      <c r="K42" s="6"/>
      <c r="L42" s="6"/>
      <c r="M42" s="6"/>
    </row>
    <row r="43" spans="7:13" ht="12.75">
      <c r="G43" s="6"/>
      <c r="H43" s="6"/>
      <c r="I43" s="6"/>
      <c r="J43" s="6"/>
      <c r="K43" s="6"/>
      <c r="L43" s="6"/>
      <c r="M43" s="6"/>
    </row>
    <row r="44" spans="7:13" ht="12.75">
      <c r="G44" s="6"/>
      <c r="H44" s="6"/>
      <c r="I44" s="6"/>
      <c r="J44" s="6"/>
      <c r="K44" s="6"/>
      <c r="L44" s="6"/>
      <c r="M44" s="6"/>
    </row>
    <row r="45" ht="12.75">
      <c r="F45" s="11"/>
    </row>
    <row r="46" ht="12.75">
      <c r="F46" s="12"/>
    </row>
    <row r="47" spans="4:15" ht="12.75">
      <c r="D47" s="6"/>
      <c r="F47" s="12"/>
      <c r="N47" s="6"/>
      <c r="O47" s="6"/>
    </row>
    <row r="48" ht="12.75">
      <c r="F48" s="12"/>
    </row>
    <row r="49" spans="6:13" ht="12.75">
      <c r="F49" s="12"/>
      <c r="G49" s="6"/>
      <c r="H49" s="6"/>
      <c r="I49" s="6"/>
      <c r="J49" s="6"/>
      <c r="K49" s="6"/>
      <c r="L49" s="6"/>
      <c r="M49" s="6"/>
    </row>
  </sheetData>
  <sheetProtection/>
  <mergeCells count="27">
    <mergeCell ref="C28:D28"/>
    <mergeCell ref="C29:D29"/>
    <mergeCell ref="B36:C36"/>
    <mergeCell ref="B19:C19"/>
    <mergeCell ref="B20:C20"/>
    <mergeCell ref="B21:C21"/>
    <mergeCell ref="B22:C22"/>
    <mergeCell ref="B23:C23"/>
    <mergeCell ref="A25:C25"/>
    <mergeCell ref="K10:M11"/>
    <mergeCell ref="F24:J24"/>
    <mergeCell ref="B13:C13"/>
    <mergeCell ref="B14:C14"/>
    <mergeCell ref="B15:C15"/>
    <mergeCell ref="B16:C16"/>
    <mergeCell ref="B17:C17"/>
    <mergeCell ref="B18:C18"/>
    <mergeCell ref="F25:J25"/>
    <mergeCell ref="A3:M3"/>
    <mergeCell ref="A4:M4"/>
    <mergeCell ref="A9:B9"/>
    <mergeCell ref="A10:A12"/>
    <mergeCell ref="B10:C12"/>
    <mergeCell ref="D10:D12"/>
    <mergeCell ref="E10:E12"/>
    <mergeCell ref="F10:F12"/>
    <mergeCell ref="G10:J11"/>
  </mergeCells>
  <printOptions/>
  <pageMargins left="0.4330708661417323" right="0.2362204724409449" top="0.5511811023622047" bottom="0.5511811023622047" header="0.31496062992125984" footer="0.31496062992125984"/>
  <pageSetup fitToHeight="0" fitToWidth="1" horizontalDpi="600" verticalDpi="600" orientation="landscape" paperSize="9" r:id="rId1"/>
  <ignoredErrors>
    <ignoredError sqref="A13:A2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zoomScale="120" zoomScaleNormal="120" workbookViewId="0" topLeftCell="A16">
      <selection activeCell="K34" sqref="K34"/>
    </sheetView>
  </sheetViews>
  <sheetFormatPr defaultColWidth="9.140625" defaultRowHeight="15"/>
  <cols>
    <col min="1" max="1" width="10.57421875" style="6" customWidth="1"/>
    <col min="2" max="2" width="23.57421875" style="6" customWidth="1"/>
    <col min="3" max="3" width="8.28125" style="7" customWidth="1"/>
    <col min="4" max="4" width="10.00390625" style="11" customWidth="1"/>
    <col min="5" max="5" width="11.140625" style="11" customWidth="1"/>
    <col min="6" max="6" width="12.57421875" style="11" customWidth="1"/>
    <col min="7" max="7" width="6.7109375" style="7" customWidth="1"/>
    <col min="8" max="8" width="9.7109375" style="7" customWidth="1"/>
    <col min="9" max="9" width="9.00390625" style="7" customWidth="1"/>
    <col min="10" max="14" width="8.7109375" style="7" customWidth="1"/>
    <col min="15" max="15" width="15.7109375" style="2" customWidth="1"/>
    <col min="16" max="16" width="15.7109375" style="8" customWidth="1"/>
    <col min="17" max="16384" width="9.140625" style="6" customWidth="1"/>
  </cols>
  <sheetData>
    <row r="1" spans="1:16" s="3" customFormat="1" ht="19.5" customHeight="1">
      <c r="A1" s="53" t="s">
        <v>104</v>
      </c>
      <c r="B1" s="5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1"/>
      <c r="P1" s="2"/>
    </row>
    <row r="2" spans="1:16" s="3" customFormat="1" ht="19.5" customHeight="1">
      <c r="A2" s="40"/>
      <c r="B2" s="40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1"/>
      <c r="P2" s="2"/>
    </row>
    <row r="3" spans="1:16" s="3" customFormat="1" ht="19.5" customHeight="1">
      <c r="A3" s="92" t="s">
        <v>105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1"/>
      <c r="P3" s="2"/>
    </row>
    <row r="4" spans="1:16" s="3" customFormat="1" ht="19.5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1"/>
      <c r="P4" s="2"/>
    </row>
    <row r="5" spans="1:16" s="3" customFormat="1" ht="12.75">
      <c r="A5" s="4"/>
      <c r="B5" s="4"/>
      <c r="C5" s="5"/>
      <c r="D5" s="9"/>
      <c r="E5" s="9"/>
      <c r="F5" s="9"/>
      <c r="G5" s="27"/>
      <c r="H5" s="27"/>
      <c r="I5" s="27"/>
      <c r="J5" s="27"/>
      <c r="K5" s="27"/>
      <c r="L5" s="27"/>
      <c r="M5" s="27"/>
      <c r="N5" s="27"/>
      <c r="O5" s="1"/>
      <c r="P5" s="2"/>
    </row>
    <row r="6" spans="1:16" s="3" customFormat="1" ht="16.5">
      <c r="A6" s="15" t="s">
        <v>7</v>
      </c>
      <c r="B6" s="15"/>
      <c r="C6" s="17"/>
      <c r="D6" s="28"/>
      <c r="E6" s="28"/>
      <c r="F6" s="28"/>
      <c r="G6" s="27"/>
      <c r="H6" s="27"/>
      <c r="I6" s="27"/>
      <c r="J6" s="27"/>
      <c r="K6" s="27"/>
      <c r="L6" s="27"/>
      <c r="M6" s="27"/>
      <c r="N6" s="27"/>
      <c r="O6" s="1"/>
      <c r="P6" s="2"/>
    </row>
    <row r="7" spans="1:16" s="3" customFormat="1" ht="13.5" customHeight="1">
      <c r="A7" s="45" t="s">
        <v>13</v>
      </c>
      <c r="B7" s="45"/>
      <c r="C7" s="25"/>
      <c r="D7" s="25"/>
      <c r="E7" s="25"/>
      <c r="F7" s="25"/>
      <c r="G7" s="26"/>
      <c r="H7" s="26"/>
      <c r="I7" s="26"/>
      <c r="J7" s="26"/>
      <c r="K7" s="26"/>
      <c r="L7" s="26"/>
      <c r="M7" s="26"/>
      <c r="N7" s="26"/>
      <c r="O7" s="1"/>
      <c r="P7" s="2"/>
    </row>
    <row r="8" spans="1:16" s="3" customFormat="1" ht="26.25" customHeight="1">
      <c r="A8" s="54" t="s">
        <v>51</v>
      </c>
      <c r="B8" s="54" t="s">
        <v>88</v>
      </c>
      <c r="C8" s="25"/>
      <c r="D8" s="25"/>
      <c r="E8" s="25"/>
      <c r="F8" s="25"/>
      <c r="G8" s="26"/>
      <c r="H8" s="26"/>
      <c r="I8" s="26"/>
      <c r="J8" s="26"/>
      <c r="K8" s="26"/>
      <c r="L8" s="26"/>
      <c r="M8" s="26"/>
      <c r="N8" s="26"/>
      <c r="O8" s="1"/>
      <c r="P8" s="2"/>
    </row>
    <row r="9" spans="1:16" s="3" customFormat="1" ht="21" customHeight="1">
      <c r="A9" s="49"/>
      <c r="B9" s="49"/>
      <c r="C9" s="5"/>
      <c r="D9" s="41"/>
      <c r="E9" s="41"/>
      <c r="F9" s="41"/>
      <c r="G9" s="26"/>
      <c r="H9" s="26"/>
      <c r="I9" s="26"/>
      <c r="J9" s="26"/>
      <c r="K9" s="26"/>
      <c r="L9" s="26"/>
      <c r="M9" s="26"/>
      <c r="N9" s="26"/>
      <c r="O9" s="1"/>
      <c r="P9" s="2"/>
    </row>
    <row r="10" spans="1:14" s="13" customFormat="1" ht="24.75" customHeight="1">
      <c r="A10" s="95" t="s">
        <v>14</v>
      </c>
      <c r="B10" s="96" t="s">
        <v>15</v>
      </c>
      <c r="C10" s="96" t="s">
        <v>16</v>
      </c>
      <c r="D10" s="149" t="s">
        <v>107</v>
      </c>
      <c r="E10" s="158"/>
      <c r="F10" s="149" t="s">
        <v>114</v>
      </c>
      <c r="G10" s="95" t="s">
        <v>17</v>
      </c>
      <c r="H10" s="102" t="s">
        <v>44</v>
      </c>
      <c r="I10" s="103"/>
      <c r="J10" s="103"/>
      <c r="K10" s="103"/>
      <c r="L10" s="152" t="s">
        <v>112</v>
      </c>
      <c r="M10" s="153"/>
      <c r="N10" s="154"/>
    </row>
    <row r="11" spans="1:14" s="13" customFormat="1" ht="25.5" customHeight="1">
      <c r="A11" s="95"/>
      <c r="B11" s="101"/>
      <c r="C11" s="101"/>
      <c r="D11" s="150"/>
      <c r="E11" s="159" t="s">
        <v>115</v>
      </c>
      <c r="F11" s="150"/>
      <c r="G11" s="95"/>
      <c r="H11" s="104"/>
      <c r="I11" s="105"/>
      <c r="J11" s="105"/>
      <c r="K11" s="105"/>
      <c r="L11" s="155"/>
      <c r="M11" s="156"/>
      <c r="N11" s="157"/>
    </row>
    <row r="12" spans="1:14" s="13" customFormat="1" ht="20.25" customHeight="1">
      <c r="A12" s="96"/>
      <c r="B12" s="137"/>
      <c r="C12" s="137"/>
      <c r="D12" s="150"/>
      <c r="E12" s="159"/>
      <c r="F12" s="151"/>
      <c r="G12" s="96"/>
      <c r="H12" s="50" t="s">
        <v>9</v>
      </c>
      <c r="I12" s="50" t="s">
        <v>12</v>
      </c>
      <c r="J12" s="50" t="s">
        <v>11</v>
      </c>
      <c r="K12" s="50" t="s">
        <v>10</v>
      </c>
      <c r="L12" s="50" t="s">
        <v>9</v>
      </c>
      <c r="M12" s="50" t="s">
        <v>11</v>
      </c>
      <c r="N12" s="50" t="s">
        <v>10</v>
      </c>
    </row>
    <row r="13" spans="1:14" s="3" customFormat="1" ht="29.25" customHeight="1">
      <c r="A13" s="125" t="s">
        <v>52</v>
      </c>
      <c r="B13" s="127" t="s">
        <v>64</v>
      </c>
      <c r="C13" s="127" t="s">
        <v>43</v>
      </c>
      <c r="D13" s="133">
        <v>540000</v>
      </c>
      <c r="E13" s="78" t="s">
        <v>102</v>
      </c>
      <c r="F13" s="131"/>
      <c r="G13" s="64">
        <v>86</v>
      </c>
      <c r="H13" s="129">
        <v>0</v>
      </c>
      <c r="I13" s="123">
        <v>20</v>
      </c>
      <c r="J13" s="121">
        <f>SUM(K13-H13)</f>
        <v>0</v>
      </c>
      <c r="K13" s="135">
        <f>SUM(H13*1.2)</f>
        <v>0</v>
      </c>
      <c r="L13" s="117">
        <f>SUM(D13*H13)</f>
        <v>0</v>
      </c>
      <c r="M13" s="119">
        <f>SUM(N13-L13)</f>
        <v>0</v>
      </c>
      <c r="N13" s="121">
        <f>SUM(L13*1.2)</f>
        <v>0</v>
      </c>
    </row>
    <row r="14" spans="1:14" s="3" customFormat="1" ht="29.25" customHeight="1">
      <c r="A14" s="126"/>
      <c r="B14" s="128"/>
      <c r="C14" s="128"/>
      <c r="D14" s="134"/>
      <c r="E14" s="78" t="s">
        <v>76</v>
      </c>
      <c r="F14" s="132"/>
      <c r="G14" s="64">
        <v>4368</v>
      </c>
      <c r="H14" s="130"/>
      <c r="I14" s="124"/>
      <c r="J14" s="122"/>
      <c r="K14" s="136"/>
      <c r="L14" s="118"/>
      <c r="M14" s="120"/>
      <c r="N14" s="122"/>
    </row>
    <row r="15" spans="1:14" s="3" customFormat="1" ht="24" customHeight="1">
      <c r="A15" s="65" t="s">
        <v>53</v>
      </c>
      <c r="B15" s="67" t="s">
        <v>65</v>
      </c>
      <c r="C15" s="51" t="s">
        <v>43</v>
      </c>
      <c r="D15" s="66">
        <v>70000</v>
      </c>
      <c r="E15" s="78" t="s">
        <v>77</v>
      </c>
      <c r="F15" s="78"/>
      <c r="G15" s="64">
        <v>104</v>
      </c>
      <c r="H15" s="83">
        <v>0</v>
      </c>
      <c r="I15" s="51">
        <v>20</v>
      </c>
      <c r="J15" s="84">
        <f>SUM(K15-H15)</f>
        <v>0</v>
      </c>
      <c r="K15" s="85">
        <f>SUM(H15*1.2)</f>
        <v>0</v>
      </c>
      <c r="L15" s="81">
        <f>SUM(D15*H15)</f>
        <v>0</v>
      </c>
      <c r="M15" s="85">
        <f>SUM(N15)-L15</f>
        <v>0</v>
      </c>
      <c r="N15" s="86">
        <f aca="true" t="shared" si="0" ref="N15:N27">SUM(L15*1.2)</f>
        <v>0</v>
      </c>
    </row>
    <row r="16" spans="1:14" s="3" customFormat="1" ht="15.75" customHeight="1">
      <c r="A16" s="125" t="s">
        <v>54</v>
      </c>
      <c r="B16" s="144" t="s">
        <v>66</v>
      </c>
      <c r="C16" s="127" t="s">
        <v>43</v>
      </c>
      <c r="D16" s="133">
        <v>80000</v>
      </c>
      <c r="E16" s="78" t="s">
        <v>78</v>
      </c>
      <c r="F16" s="131"/>
      <c r="G16" s="64">
        <v>30</v>
      </c>
      <c r="H16" s="129">
        <v>0</v>
      </c>
      <c r="I16" s="123">
        <v>20</v>
      </c>
      <c r="J16" s="121">
        <f>SUM(K16-H16)</f>
        <v>0</v>
      </c>
      <c r="K16" s="135">
        <f>SUM(H16*1.2)</f>
        <v>0</v>
      </c>
      <c r="L16" s="117">
        <f>SUM(D16*H16)</f>
        <v>0</v>
      </c>
      <c r="M16" s="119">
        <f>SUM(N16-L16)</f>
        <v>0</v>
      </c>
      <c r="N16" s="121">
        <f t="shared" si="0"/>
        <v>0</v>
      </c>
    </row>
    <row r="17" spans="1:14" s="3" customFormat="1" ht="15.75" customHeight="1">
      <c r="A17" s="126"/>
      <c r="B17" s="145"/>
      <c r="C17" s="128"/>
      <c r="D17" s="134"/>
      <c r="E17" s="78" t="s">
        <v>79</v>
      </c>
      <c r="F17" s="132"/>
      <c r="G17" s="64">
        <v>52</v>
      </c>
      <c r="H17" s="130"/>
      <c r="I17" s="124"/>
      <c r="J17" s="122"/>
      <c r="K17" s="136"/>
      <c r="L17" s="118"/>
      <c r="M17" s="120"/>
      <c r="N17" s="122"/>
    </row>
    <row r="18" spans="1:14" s="3" customFormat="1" ht="24" customHeight="1">
      <c r="A18" s="65" t="s">
        <v>55</v>
      </c>
      <c r="B18" s="67" t="s">
        <v>67</v>
      </c>
      <c r="C18" s="51" t="s">
        <v>43</v>
      </c>
      <c r="D18" s="66">
        <v>9000</v>
      </c>
      <c r="E18" s="78" t="s">
        <v>80</v>
      </c>
      <c r="F18" s="78"/>
      <c r="G18" s="64">
        <v>624</v>
      </c>
      <c r="H18" s="83">
        <v>0</v>
      </c>
      <c r="I18" s="51">
        <v>20</v>
      </c>
      <c r="J18" s="84">
        <f aca="true" t="shared" si="1" ref="J18:J27">SUM(K18-H18)</f>
        <v>0</v>
      </c>
      <c r="K18" s="85">
        <f aca="true" t="shared" si="2" ref="K18:K27">SUM(H18*1.2)</f>
        <v>0</v>
      </c>
      <c r="L18" s="82">
        <f>SUM(D18*H18)</f>
        <v>0</v>
      </c>
      <c r="M18" s="85">
        <f aca="true" t="shared" si="3" ref="M18:M27">SUM(N18)-L18</f>
        <v>0</v>
      </c>
      <c r="N18" s="86">
        <f t="shared" si="0"/>
        <v>0</v>
      </c>
    </row>
    <row r="19" spans="1:14" s="3" customFormat="1" ht="24" customHeight="1">
      <c r="A19" s="65" t="s">
        <v>56</v>
      </c>
      <c r="B19" s="67" t="s">
        <v>68</v>
      </c>
      <c r="C19" s="51" t="s">
        <v>43</v>
      </c>
      <c r="D19" s="66">
        <v>500</v>
      </c>
      <c r="E19" s="78" t="s">
        <v>81</v>
      </c>
      <c r="F19" s="78"/>
      <c r="G19" s="64">
        <v>12</v>
      </c>
      <c r="H19" s="83">
        <v>0</v>
      </c>
      <c r="I19" s="51">
        <v>20</v>
      </c>
      <c r="J19" s="84">
        <f t="shared" si="1"/>
        <v>0</v>
      </c>
      <c r="K19" s="85">
        <f t="shared" si="2"/>
        <v>0</v>
      </c>
      <c r="L19" s="82">
        <f>SUM(D19*H19)</f>
        <v>0</v>
      </c>
      <c r="M19" s="85">
        <f t="shared" si="3"/>
        <v>0</v>
      </c>
      <c r="N19" s="86">
        <f t="shared" si="0"/>
        <v>0</v>
      </c>
    </row>
    <row r="20" spans="1:14" s="3" customFormat="1" ht="24" customHeight="1">
      <c r="A20" s="65" t="s">
        <v>57</v>
      </c>
      <c r="B20" s="67" t="s">
        <v>69</v>
      </c>
      <c r="C20" s="51" t="s">
        <v>43</v>
      </c>
      <c r="D20" s="66">
        <v>1000</v>
      </c>
      <c r="E20" s="78" t="s">
        <v>81</v>
      </c>
      <c r="F20" s="78"/>
      <c r="G20" s="64">
        <v>104</v>
      </c>
      <c r="H20" s="83">
        <v>0</v>
      </c>
      <c r="I20" s="51">
        <v>20</v>
      </c>
      <c r="J20" s="84">
        <f t="shared" si="1"/>
        <v>0</v>
      </c>
      <c r="K20" s="85">
        <f t="shared" si="2"/>
        <v>0</v>
      </c>
      <c r="L20" s="81">
        <f aca="true" t="shared" si="4" ref="L20:L27">SUM(D20*H20)</f>
        <v>0</v>
      </c>
      <c r="M20" s="85">
        <f t="shared" si="3"/>
        <v>0</v>
      </c>
      <c r="N20" s="86">
        <f t="shared" si="0"/>
        <v>0</v>
      </c>
    </row>
    <row r="21" spans="1:14" s="3" customFormat="1" ht="24" customHeight="1">
      <c r="A21" s="65" t="s">
        <v>58</v>
      </c>
      <c r="B21" s="67" t="s">
        <v>70</v>
      </c>
      <c r="C21" s="51" t="s">
        <v>43</v>
      </c>
      <c r="D21" s="66">
        <v>3000</v>
      </c>
      <c r="E21" s="78" t="s">
        <v>82</v>
      </c>
      <c r="F21" s="78"/>
      <c r="G21" s="64">
        <v>104</v>
      </c>
      <c r="H21" s="83">
        <v>0</v>
      </c>
      <c r="I21" s="51">
        <v>20</v>
      </c>
      <c r="J21" s="84">
        <f t="shared" si="1"/>
        <v>0</v>
      </c>
      <c r="K21" s="85">
        <f t="shared" si="2"/>
        <v>0</v>
      </c>
      <c r="L21" s="81">
        <f t="shared" si="4"/>
        <v>0</v>
      </c>
      <c r="M21" s="85">
        <f t="shared" si="3"/>
        <v>0</v>
      </c>
      <c r="N21" s="86">
        <f t="shared" si="0"/>
        <v>0</v>
      </c>
    </row>
    <row r="22" spans="1:14" s="3" customFormat="1" ht="42" customHeight="1">
      <c r="A22" s="65" t="s">
        <v>59</v>
      </c>
      <c r="B22" s="67" t="s">
        <v>71</v>
      </c>
      <c r="C22" s="51" t="s">
        <v>43</v>
      </c>
      <c r="D22" s="66">
        <v>4000</v>
      </c>
      <c r="E22" s="78"/>
      <c r="F22" s="78" t="s">
        <v>92</v>
      </c>
      <c r="G22" s="64">
        <v>4</v>
      </c>
      <c r="H22" s="83">
        <v>0</v>
      </c>
      <c r="I22" s="51">
        <v>20</v>
      </c>
      <c r="J22" s="84">
        <f t="shared" si="1"/>
        <v>0</v>
      </c>
      <c r="K22" s="85">
        <f t="shared" si="2"/>
        <v>0</v>
      </c>
      <c r="L22" s="81">
        <f t="shared" si="4"/>
        <v>0</v>
      </c>
      <c r="M22" s="85">
        <f t="shared" si="3"/>
        <v>0</v>
      </c>
      <c r="N22" s="86">
        <f t="shared" si="0"/>
        <v>0</v>
      </c>
    </row>
    <row r="23" spans="1:14" s="3" customFormat="1" ht="47.25" customHeight="1">
      <c r="A23" s="65" t="s">
        <v>60</v>
      </c>
      <c r="B23" s="67" t="s">
        <v>72</v>
      </c>
      <c r="C23" s="51" t="s">
        <v>43</v>
      </c>
      <c r="D23" s="66">
        <v>8000</v>
      </c>
      <c r="E23" s="78"/>
      <c r="F23" s="78" t="s">
        <v>83</v>
      </c>
      <c r="G23" s="64">
        <v>20</v>
      </c>
      <c r="H23" s="83">
        <v>0</v>
      </c>
      <c r="I23" s="51">
        <v>20</v>
      </c>
      <c r="J23" s="84">
        <f t="shared" si="1"/>
        <v>0</v>
      </c>
      <c r="K23" s="85">
        <f t="shared" si="2"/>
        <v>0</v>
      </c>
      <c r="L23" s="81">
        <f t="shared" si="4"/>
        <v>0</v>
      </c>
      <c r="M23" s="85">
        <f t="shared" si="3"/>
        <v>0</v>
      </c>
      <c r="N23" s="86">
        <f t="shared" si="0"/>
        <v>0</v>
      </c>
    </row>
    <row r="24" spans="1:14" s="3" customFormat="1" ht="37.5" customHeight="1">
      <c r="A24" s="65" t="s">
        <v>61</v>
      </c>
      <c r="B24" s="67" t="s">
        <v>73</v>
      </c>
      <c r="C24" s="51" t="s">
        <v>43</v>
      </c>
      <c r="D24" s="66">
        <v>65000</v>
      </c>
      <c r="E24" s="78" t="s">
        <v>84</v>
      </c>
      <c r="F24" s="78"/>
      <c r="G24" s="64">
        <v>26</v>
      </c>
      <c r="H24" s="83">
        <v>0</v>
      </c>
      <c r="I24" s="51">
        <v>20</v>
      </c>
      <c r="J24" s="84">
        <f t="shared" si="1"/>
        <v>0</v>
      </c>
      <c r="K24" s="85">
        <f t="shared" si="2"/>
        <v>0</v>
      </c>
      <c r="L24" s="81">
        <f t="shared" si="4"/>
        <v>0</v>
      </c>
      <c r="M24" s="85">
        <f t="shared" si="3"/>
        <v>0</v>
      </c>
      <c r="N24" s="86">
        <f t="shared" si="0"/>
        <v>0</v>
      </c>
    </row>
    <row r="25" spans="1:14" s="3" customFormat="1" ht="24" customHeight="1">
      <c r="A25" s="65" t="s">
        <v>62</v>
      </c>
      <c r="B25" s="67" t="s">
        <v>74</v>
      </c>
      <c r="C25" s="51" t="s">
        <v>43</v>
      </c>
      <c r="D25" s="66">
        <v>81000</v>
      </c>
      <c r="E25" s="78" t="s">
        <v>85</v>
      </c>
      <c r="F25" s="78"/>
      <c r="G25" s="64">
        <v>52</v>
      </c>
      <c r="H25" s="83">
        <v>0</v>
      </c>
      <c r="I25" s="51">
        <v>20</v>
      </c>
      <c r="J25" s="84">
        <f t="shared" si="1"/>
        <v>0</v>
      </c>
      <c r="K25" s="85">
        <f t="shared" si="2"/>
        <v>0</v>
      </c>
      <c r="L25" s="81">
        <f t="shared" si="4"/>
        <v>0</v>
      </c>
      <c r="M25" s="85">
        <f t="shared" si="3"/>
        <v>0</v>
      </c>
      <c r="N25" s="86">
        <f t="shared" si="0"/>
        <v>0</v>
      </c>
    </row>
    <row r="26" spans="1:14" s="3" customFormat="1" ht="24" customHeight="1">
      <c r="A26" s="65" t="s">
        <v>63</v>
      </c>
      <c r="B26" s="67" t="s">
        <v>75</v>
      </c>
      <c r="C26" s="51" t="s">
        <v>43</v>
      </c>
      <c r="D26" s="66">
        <v>40000</v>
      </c>
      <c r="E26" s="78"/>
      <c r="F26" s="78" t="s">
        <v>87</v>
      </c>
      <c r="G26" s="64">
        <v>26</v>
      </c>
      <c r="H26" s="83">
        <v>0</v>
      </c>
      <c r="I26" s="51">
        <v>20</v>
      </c>
      <c r="J26" s="84">
        <f t="shared" si="1"/>
        <v>0</v>
      </c>
      <c r="K26" s="85">
        <f t="shared" si="2"/>
        <v>0</v>
      </c>
      <c r="L26" s="81">
        <f t="shared" si="4"/>
        <v>0</v>
      </c>
      <c r="M26" s="85">
        <f t="shared" si="3"/>
        <v>0</v>
      </c>
      <c r="N26" s="86">
        <f t="shared" si="0"/>
        <v>0</v>
      </c>
    </row>
    <row r="27" spans="1:14" s="3" customFormat="1" ht="24" customHeight="1" thickBot="1">
      <c r="A27" s="181"/>
      <c r="B27" s="182"/>
      <c r="C27" s="166"/>
      <c r="D27" s="183"/>
      <c r="E27" s="184" t="s">
        <v>86</v>
      </c>
      <c r="F27" s="184"/>
      <c r="G27" s="185">
        <v>52</v>
      </c>
      <c r="H27" s="169">
        <v>0</v>
      </c>
      <c r="I27" s="166">
        <v>20</v>
      </c>
      <c r="J27" s="170">
        <f t="shared" si="1"/>
        <v>0</v>
      </c>
      <c r="K27" s="171">
        <f t="shared" si="2"/>
        <v>0</v>
      </c>
      <c r="L27" s="172">
        <f>SUM(G27*H27)</f>
        <v>0</v>
      </c>
      <c r="M27" s="171">
        <f t="shared" si="3"/>
        <v>0</v>
      </c>
      <c r="N27" s="170">
        <f t="shared" si="0"/>
        <v>0</v>
      </c>
    </row>
    <row r="28" spans="1:14" s="3" customFormat="1" ht="19.5" customHeight="1" thickBot="1">
      <c r="A28" s="173" t="s">
        <v>45</v>
      </c>
      <c r="B28" s="174"/>
      <c r="C28" s="175" t="s">
        <v>43</v>
      </c>
      <c r="D28" s="176">
        <v>901500</v>
      </c>
      <c r="E28" s="177"/>
      <c r="F28" s="178"/>
      <c r="G28" s="178"/>
      <c r="H28" s="178"/>
      <c r="I28" s="178"/>
      <c r="J28" s="178"/>
      <c r="K28" s="178"/>
      <c r="L28" s="163">
        <f>SUM(L17:L27)</f>
        <v>0</v>
      </c>
      <c r="M28" s="179">
        <f>SUM(M17:M27)</f>
        <v>0</v>
      </c>
      <c r="N28" s="180">
        <f>SUM(N17:N27)</f>
        <v>0</v>
      </c>
    </row>
    <row r="29" spans="1:14" s="3" customFormat="1" ht="19.5" customHeight="1" thickBot="1" thickTop="1">
      <c r="A29" s="73" t="s">
        <v>89</v>
      </c>
      <c r="B29" s="74"/>
      <c r="C29" s="75" t="s">
        <v>43</v>
      </c>
      <c r="D29" s="76">
        <v>1803000</v>
      </c>
      <c r="E29" s="140"/>
      <c r="F29" s="141"/>
      <c r="G29" s="141"/>
      <c r="H29" s="141"/>
      <c r="I29" s="141"/>
      <c r="J29" s="141"/>
      <c r="K29" s="142"/>
      <c r="L29" s="88">
        <f>SUM(L28*2)</f>
        <v>0</v>
      </c>
      <c r="M29" s="89">
        <f>SUM(M28*2)</f>
        <v>0</v>
      </c>
      <c r="N29" s="87">
        <f>SUM(N28*2)</f>
        <v>0</v>
      </c>
    </row>
    <row r="30" spans="1:14" s="3" customFormat="1" ht="10.5" customHeight="1" thickTop="1">
      <c r="A30" s="61"/>
      <c r="B30" s="61"/>
      <c r="C30" s="37"/>
      <c r="D30" s="68"/>
      <c r="E30" s="63"/>
      <c r="F30" s="63"/>
      <c r="G30" s="31"/>
      <c r="H30" s="31"/>
      <c r="I30" s="31"/>
      <c r="J30" s="31"/>
      <c r="K30" s="31"/>
      <c r="L30" s="31"/>
      <c r="M30" s="31"/>
      <c r="N30" s="31"/>
    </row>
    <row r="31" spans="1:14" s="3" customFormat="1" ht="10.5" customHeight="1">
      <c r="A31" s="61"/>
      <c r="B31" s="61"/>
      <c r="C31" s="37"/>
      <c r="D31" s="63"/>
      <c r="E31" s="63"/>
      <c r="F31" s="63"/>
      <c r="G31" s="31"/>
      <c r="H31" s="31"/>
      <c r="I31" s="31"/>
      <c r="J31" s="31"/>
      <c r="K31" s="31"/>
      <c r="L31" s="31"/>
      <c r="M31" s="31"/>
      <c r="N31" s="31"/>
    </row>
    <row r="32" spans="1:14" s="3" customFormat="1" ht="10.5" customHeight="1">
      <c r="A32" s="61"/>
      <c r="B32" s="61"/>
      <c r="C32" s="37"/>
      <c r="D32" s="63"/>
      <c r="E32" s="63"/>
      <c r="F32" s="63"/>
      <c r="G32" s="31"/>
      <c r="H32" s="31"/>
      <c r="I32" s="31"/>
      <c r="J32" s="31"/>
      <c r="K32" s="31"/>
      <c r="L32" s="31"/>
      <c r="M32" s="31"/>
      <c r="N32" s="31"/>
    </row>
    <row r="33" spans="1:14" s="3" customFormat="1" ht="10.5" customHeight="1">
      <c r="A33" s="61"/>
      <c r="B33" s="61"/>
      <c r="C33" s="37"/>
      <c r="D33" s="63"/>
      <c r="E33" s="63"/>
      <c r="F33" s="63"/>
      <c r="G33" s="31"/>
      <c r="H33" s="31"/>
      <c r="I33" s="31"/>
      <c r="J33" s="31"/>
      <c r="K33" s="31"/>
      <c r="L33" s="31"/>
      <c r="M33" s="31"/>
      <c r="N33" s="31"/>
    </row>
    <row r="34" spans="1:14" s="3" customFormat="1" ht="27.75" customHeight="1">
      <c r="A34" s="39" t="s">
        <v>108</v>
      </c>
      <c r="B34" s="39"/>
      <c r="C34" s="37"/>
      <c r="D34" s="63"/>
      <c r="E34" s="63"/>
      <c r="F34" s="63"/>
      <c r="G34" s="31"/>
      <c r="H34" s="31"/>
      <c r="I34" s="31"/>
      <c r="J34" s="31"/>
      <c r="K34" s="31"/>
      <c r="L34" s="31"/>
      <c r="M34" s="31"/>
      <c r="N34" s="31"/>
    </row>
    <row r="35" spans="1:14" s="3" customFormat="1" ht="16.5" customHeight="1">
      <c r="A35" s="34" t="s">
        <v>49</v>
      </c>
      <c r="B35" s="143"/>
      <c r="C35" s="143"/>
      <c r="D35" s="63"/>
      <c r="E35" s="63"/>
      <c r="F35" s="63"/>
      <c r="G35" s="31"/>
      <c r="H35" s="31"/>
      <c r="I35" s="31"/>
      <c r="J35" s="31"/>
      <c r="K35" s="31"/>
      <c r="L35" s="31"/>
      <c r="M35" s="31"/>
      <c r="N35" s="31"/>
    </row>
    <row r="36" spans="1:14" ht="16.5" customHeight="1">
      <c r="A36" s="34" t="s">
        <v>6</v>
      </c>
      <c r="B36" s="143"/>
      <c r="C36" s="143"/>
      <c r="D36" s="63"/>
      <c r="E36" s="63"/>
      <c r="F36" s="63"/>
      <c r="G36" s="6"/>
      <c r="H36" s="56" t="s">
        <v>50</v>
      </c>
      <c r="I36" s="6"/>
      <c r="J36" s="6"/>
      <c r="K36" s="6"/>
      <c r="L36" s="6"/>
      <c r="M36" s="6"/>
      <c r="N36" s="6"/>
    </row>
    <row r="37" spans="1:14" ht="16.5" customHeight="1">
      <c r="A37" s="34"/>
      <c r="B37" s="138"/>
      <c r="C37" s="139"/>
      <c r="D37" s="63"/>
      <c r="E37" s="63"/>
      <c r="F37" s="63"/>
      <c r="G37" s="6"/>
      <c r="I37" s="6"/>
      <c r="J37" s="6"/>
      <c r="K37" s="6"/>
      <c r="L37" s="6"/>
      <c r="M37" s="6"/>
      <c r="N37" s="6"/>
    </row>
    <row r="38" spans="1:16" ht="16.5" customHeight="1">
      <c r="A38" s="34" t="s">
        <v>0</v>
      </c>
      <c r="B38" s="138"/>
      <c r="C38" s="139"/>
      <c r="D38" s="63"/>
      <c r="E38" s="63"/>
      <c r="F38" s="63"/>
      <c r="G38" s="6"/>
      <c r="H38"/>
      <c r="I38"/>
      <c r="J38"/>
      <c r="K38"/>
      <c r="L38"/>
      <c r="M38"/>
      <c r="N38"/>
      <c r="O38" s="6"/>
      <c r="P38" s="6"/>
    </row>
    <row r="39" spans="1:16" ht="16.5" customHeight="1">
      <c r="A39" s="34" t="s">
        <v>2</v>
      </c>
      <c r="B39" s="138"/>
      <c r="C39" s="139"/>
      <c r="D39" s="63"/>
      <c r="E39" s="63"/>
      <c r="F39" s="63"/>
      <c r="G39" s="35" t="s">
        <v>1</v>
      </c>
      <c r="H39" s="23" t="s">
        <v>8</v>
      </c>
      <c r="I39" s="23"/>
      <c r="J39" s="23"/>
      <c r="K39" s="23"/>
      <c r="L39" s="23"/>
      <c r="M39" s="23"/>
      <c r="N39" s="23"/>
      <c r="O39" s="6"/>
      <c r="P39" s="6"/>
    </row>
    <row r="40" spans="3:16" ht="21.75" customHeight="1" thickBot="1">
      <c r="C40" s="6"/>
      <c r="D40" s="63"/>
      <c r="E40" s="63"/>
      <c r="F40" s="63"/>
      <c r="G40" s="34" t="s">
        <v>3</v>
      </c>
      <c r="H40" s="23" t="s">
        <v>8</v>
      </c>
      <c r="I40" s="23"/>
      <c r="J40" s="23"/>
      <c r="K40" s="23"/>
      <c r="L40" s="23"/>
      <c r="M40" s="23"/>
      <c r="N40" s="23"/>
      <c r="O40" s="6"/>
      <c r="P40" s="6"/>
    </row>
    <row r="41" spans="1:14" s="10" customFormat="1" ht="21" customHeight="1" thickBot="1" thickTop="1">
      <c r="A41" s="79"/>
      <c r="B41" s="80" t="s">
        <v>109</v>
      </c>
      <c r="C41" s="24"/>
      <c r="D41" s="63"/>
      <c r="E41" s="63"/>
      <c r="F41" s="63"/>
      <c r="G41" s="34" t="s">
        <v>4</v>
      </c>
      <c r="H41" s="23" t="s">
        <v>8</v>
      </c>
      <c r="I41" s="23"/>
      <c r="J41" s="23"/>
      <c r="K41" s="23"/>
      <c r="L41" s="23"/>
      <c r="M41" s="23"/>
      <c r="N41" s="23"/>
    </row>
    <row r="42" spans="1:14" s="10" customFormat="1" ht="12.75" customHeight="1" thickTop="1">
      <c r="A42" s="22"/>
      <c r="B42" s="22"/>
      <c r="C42" s="19"/>
      <c r="D42" s="63"/>
      <c r="E42" s="63"/>
      <c r="F42" s="63"/>
      <c r="G42" s="36" t="s">
        <v>5</v>
      </c>
      <c r="H42" s="3"/>
      <c r="I42" s="3"/>
      <c r="J42" s="3"/>
      <c r="K42" s="3"/>
      <c r="L42" s="3"/>
      <c r="M42" s="3"/>
      <c r="N42" s="3"/>
    </row>
    <row r="43" spans="1:14" ht="35.25" customHeight="1">
      <c r="A43" s="18"/>
      <c r="B43" s="18"/>
      <c r="D43" s="62"/>
      <c r="E43" s="62"/>
      <c r="F43" s="62"/>
      <c r="G43" s="24"/>
      <c r="H43" s="6"/>
      <c r="I43" s="6"/>
      <c r="J43" s="6"/>
      <c r="K43" s="6"/>
      <c r="L43" s="6"/>
      <c r="M43" s="6"/>
      <c r="N43" s="6"/>
    </row>
    <row r="44" spans="7:14" ht="19.5" customHeight="1">
      <c r="G44" s="10"/>
      <c r="H44" s="10"/>
      <c r="I44" s="10"/>
      <c r="J44" s="10"/>
      <c r="K44" s="10"/>
      <c r="L44" s="10"/>
      <c r="M44" s="10"/>
      <c r="N44" s="10"/>
    </row>
    <row r="45" spans="8:14" ht="19.5" customHeight="1">
      <c r="H45" s="6"/>
      <c r="I45" s="6"/>
      <c r="J45" s="6"/>
      <c r="K45" s="6"/>
      <c r="L45" s="6"/>
      <c r="M45" s="6"/>
      <c r="N45" s="6"/>
    </row>
    <row r="46" spans="8:14" ht="12.75">
      <c r="H46" s="6"/>
      <c r="I46" s="6"/>
      <c r="J46" s="6"/>
      <c r="K46" s="6"/>
      <c r="L46" s="6"/>
      <c r="M46" s="6"/>
      <c r="N46" s="6"/>
    </row>
    <row r="47" spans="7:14" ht="12.75">
      <c r="G47" s="6"/>
      <c r="H47" s="6"/>
      <c r="I47" s="6"/>
      <c r="J47" s="6"/>
      <c r="K47" s="6"/>
      <c r="L47" s="6"/>
      <c r="M47" s="6"/>
      <c r="N47" s="6"/>
    </row>
    <row r="48" spans="7:14" ht="12.75">
      <c r="G48" s="6"/>
      <c r="H48" s="6"/>
      <c r="I48" s="6"/>
      <c r="J48" s="6"/>
      <c r="K48" s="6"/>
      <c r="L48" s="6"/>
      <c r="M48" s="6"/>
      <c r="N48" s="6"/>
    </row>
    <row r="49" spans="7:14" ht="12.75">
      <c r="G49" s="6"/>
      <c r="H49" s="6"/>
      <c r="I49" s="6"/>
      <c r="J49" s="6"/>
      <c r="K49" s="6"/>
      <c r="L49" s="6"/>
      <c r="M49" s="6"/>
      <c r="N49" s="6"/>
    </row>
    <row r="50" spans="8:14" ht="12.75">
      <c r="H50" s="6"/>
      <c r="I50" s="6"/>
      <c r="J50" s="6"/>
      <c r="K50" s="6"/>
      <c r="L50" s="6"/>
      <c r="M50" s="6"/>
      <c r="N50" s="6"/>
    </row>
    <row r="51" spans="8:14" ht="12.75">
      <c r="H51" s="6"/>
      <c r="I51" s="6"/>
      <c r="J51" s="6"/>
      <c r="K51" s="6"/>
      <c r="L51" s="6"/>
      <c r="M51" s="6"/>
      <c r="N51" s="6"/>
    </row>
    <row r="52" ht="12.75">
      <c r="G52" s="11"/>
    </row>
    <row r="53" ht="12.75">
      <c r="G53" s="12"/>
    </row>
    <row r="54" spans="3:16" ht="12.75">
      <c r="C54" s="6"/>
      <c r="G54" s="12"/>
      <c r="O54" s="6"/>
      <c r="P54" s="6"/>
    </row>
    <row r="55" ht="12.75">
      <c r="G55" s="12"/>
    </row>
    <row r="56" spans="7:14" ht="12.75">
      <c r="G56" s="12"/>
      <c r="H56" s="6"/>
      <c r="I56" s="6"/>
      <c r="J56" s="6"/>
      <c r="K56" s="6"/>
      <c r="L56" s="6"/>
      <c r="M56" s="6"/>
      <c r="N56" s="6"/>
    </row>
  </sheetData>
  <sheetProtection/>
  <mergeCells count="41">
    <mergeCell ref="B39:C39"/>
    <mergeCell ref="E29:K29"/>
    <mergeCell ref="A10:A12"/>
    <mergeCell ref="H10:K11"/>
    <mergeCell ref="B10:B12"/>
    <mergeCell ref="B35:C35"/>
    <mergeCell ref="B36:C36"/>
    <mergeCell ref="B37:C37"/>
    <mergeCell ref="B16:B17"/>
    <mergeCell ref="C10:C12"/>
    <mergeCell ref="B38:C38"/>
    <mergeCell ref="E28:K28"/>
    <mergeCell ref="F16:F17"/>
    <mergeCell ref="H16:H17"/>
    <mergeCell ref="J16:J17"/>
    <mergeCell ref="K16:K17"/>
    <mergeCell ref="A3:N3"/>
    <mergeCell ref="A4:N4"/>
    <mergeCell ref="D13:D14"/>
    <mergeCell ref="C13:C14"/>
    <mergeCell ref="B13:B14"/>
    <mergeCell ref="A13:A14"/>
    <mergeCell ref="K13:K14"/>
    <mergeCell ref="G10:G12"/>
    <mergeCell ref="D10:D12"/>
    <mergeCell ref="F10:F12"/>
    <mergeCell ref="L10:N11"/>
    <mergeCell ref="L13:L14"/>
    <mergeCell ref="M13:M14"/>
    <mergeCell ref="N13:N14"/>
    <mergeCell ref="H13:H14"/>
    <mergeCell ref="F13:F14"/>
    <mergeCell ref="I13:I14"/>
    <mergeCell ref="J13:J14"/>
    <mergeCell ref="L16:L17"/>
    <mergeCell ref="M16:M17"/>
    <mergeCell ref="N16:N17"/>
    <mergeCell ref="I16:I17"/>
    <mergeCell ref="A16:A17"/>
    <mergeCell ref="C16:C17"/>
    <mergeCell ref="D16:D17"/>
  </mergeCells>
  <printOptions/>
  <pageMargins left="0.2362204724409449" right="0.2362204724409449" top="0.5511811023622047" bottom="0.5511811023622047" header="0.31496062992125984" footer="0.31496062992125984"/>
  <pageSetup fitToHeight="0" fitToWidth="1" horizontalDpi="600" verticalDpi="600" orientation="landscape" paperSize="9" scale="98" r:id="rId1"/>
  <ignoredErrors>
    <ignoredError sqref="A23:A26 A13 A15:A16 A18:A22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tabSelected="1" zoomScale="120" zoomScaleNormal="120" workbookViewId="0" topLeftCell="A1">
      <selection activeCell="L19" sqref="L19"/>
    </sheetView>
  </sheetViews>
  <sheetFormatPr defaultColWidth="9.140625" defaultRowHeight="15"/>
  <cols>
    <col min="1" max="1" width="10.57421875" style="6" customWidth="1"/>
    <col min="2" max="2" width="4.140625" style="6" customWidth="1"/>
    <col min="3" max="3" width="19.8515625" style="6" customWidth="1"/>
    <col min="4" max="4" width="8.7109375" style="7" customWidth="1"/>
    <col min="5" max="5" width="7.8515625" style="11" customWidth="1"/>
    <col min="6" max="6" width="8.8515625" style="11" customWidth="1"/>
    <col min="7" max="7" width="10.57421875" style="7" customWidth="1"/>
    <col min="8" max="8" width="9.7109375" style="7" customWidth="1"/>
    <col min="9" max="9" width="9.00390625" style="7" customWidth="1"/>
    <col min="10" max="14" width="8.7109375" style="7" customWidth="1"/>
    <col min="15" max="15" width="15.7109375" style="2" customWidth="1"/>
    <col min="16" max="16" width="15.7109375" style="8" customWidth="1"/>
    <col min="17" max="16384" width="9.140625" style="6" customWidth="1"/>
  </cols>
  <sheetData>
    <row r="1" spans="1:16" s="3" customFormat="1" ht="19.5" customHeight="1">
      <c r="A1" s="53" t="s">
        <v>110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1"/>
      <c r="P1" s="2"/>
    </row>
    <row r="2" spans="1:16" s="3" customFormat="1" ht="19.5" customHeight="1">
      <c r="A2" s="40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1"/>
      <c r="P2" s="2"/>
    </row>
    <row r="3" spans="1:16" s="3" customFormat="1" ht="19.5" customHeight="1">
      <c r="A3" s="92" t="s">
        <v>105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1"/>
      <c r="P3" s="2"/>
    </row>
    <row r="4" spans="1:16" s="3" customFormat="1" ht="19.5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1"/>
      <c r="P4" s="2"/>
    </row>
    <row r="5" spans="1:16" s="3" customFormat="1" ht="12.75">
      <c r="A5" s="4"/>
      <c r="B5" s="4"/>
      <c r="D5" s="26"/>
      <c r="E5" s="9"/>
      <c r="F5" s="9"/>
      <c r="G5" s="27"/>
      <c r="H5" s="27"/>
      <c r="I5" s="27"/>
      <c r="J5" s="27"/>
      <c r="K5" s="27"/>
      <c r="L5" s="27"/>
      <c r="M5" s="27"/>
      <c r="N5" s="27"/>
      <c r="O5" s="1"/>
      <c r="P5" s="2"/>
    </row>
    <row r="6" spans="1:16" s="3" customFormat="1" ht="16.5">
      <c r="A6" s="15" t="s">
        <v>7</v>
      </c>
      <c r="B6" s="15"/>
      <c r="C6" s="16"/>
      <c r="D6" s="17"/>
      <c r="E6" s="28"/>
      <c r="F6" s="28"/>
      <c r="G6" s="27"/>
      <c r="H6" s="27"/>
      <c r="I6" s="27"/>
      <c r="J6" s="27"/>
      <c r="K6" s="27"/>
      <c r="L6" s="27"/>
      <c r="M6" s="27"/>
      <c r="N6" s="27"/>
      <c r="O6" s="1"/>
      <c r="P6" s="2"/>
    </row>
    <row r="7" spans="1:16" s="3" customFormat="1" ht="13.5" customHeight="1">
      <c r="A7" s="45" t="s">
        <v>13</v>
      </c>
      <c r="B7" s="25"/>
      <c r="C7" s="25"/>
      <c r="D7" s="25"/>
      <c r="E7" s="25"/>
      <c r="F7" s="25"/>
      <c r="G7" s="26"/>
      <c r="H7" s="26"/>
      <c r="I7" s="26"/>
      <c r="J7" s="26"/>
      <c r="K7" s="26"/>
      <c r="L7" s="26"/>
      <c r="M7" s="26"/>
      <c r="N7" s="26"/>
      <c r="O7" s="1"/>
      <c r="P7" s="2"/>
    </row>
    <row r="8" spans="1:16" s="3" customFormat="1" ht="26.25" customHeight="1">
      <c r="A8" s="54" t="s">
        <v>90</v>
      </c>
      <c r="B8" s="55" t="s">
        <v>91</v>
      </c>
      <c r="C8" s="25"/>
      <c r="D8" s="25"/>
      <c r="E8" s="25"/>
      <c r="F8" s="25"/>
      <c r="G8" s="26"/>
      <c r="H8" s="26"/>
      <c r="I8" s="26"/>
      <c r="J8" s="26"/>
      <c r="K8" s="26"/>
      <c r="L8" s="26"/>
      <c r="M8" s="26"/>
      <c r="N8" s="26"/>
      <c r="O8" s="1"/>
      <c r="P8" s="2"/>
    </row>
    <row r="9" spans="1:16" s="3" customFormat="1" ht="21" customHeight="1">
      <c r="A9" s="94"/>
      <c r="B9" s="94"/>
      <c r="D9" s="26"/>
      <c r="E9" s="41"/>
      <c r="F9" s="41"/>
      <c r="G9" s="26"/>
      <c r="H9" s="26"/>
      <c r="I9" s="26"/>
      <c r="J9" s="26"/>
      <c r="K9" s="26"/>
      <c r="L9" s="26"/>
      <c r="M9" s="26"/>
      <c r="N9" s="26"/>
      <c r="O9" s="1"/>
      <c r="P9" s="2"/>
    </row>
    <row r="10" spans="1:14" s="13" customFormat="1" ht="24.75" customHeight="1">
      <c r="A10" s="95" t="s">
        <v>14</v>
      </c>
      <c r="B10" s="97" t="s">
        <v>15</v>
      </c>
      <c r="C10" s="98"/>
      <c r="D10" s="96" t="s">
        <v>16</v>
      </c>
      <c r="E10" s="149" t="s">
        <v>107</v>
      </c>
      <c r="F10" s="149" t="s">
        <v>111</v>
      </c>
      <c r="G10" s="95" t="s">
        <v>17</v>
      </c>
      <c r="H10" s="102" t="s">
        <v>44</v>
      </c>
      <c r="I10" s="103"/>
      <c r="J10" s="103"/>
      <c r="K10" s="103"/>
      <c r="L10" s="152" t="s">
        <v>112</v>
      </c>
      <c r="M10" s="153"/>
      <c r="N10" s="154"/>
    </row>
    <row r="11" spans="1:14" s="13" customFormat="1" ht="25.5" customHeight="1">
      <c r="A11" s="95"/>
      <c r="B11" s="99"/>
      <c r="C11" s="100"/>
      <c r="D11" s="101"/>
      <c r="E11" s="150"/>
      <c r="F11" s="150"/>
      <c r="G11" s="95"/>
      <c r="H11" s="104"/>
      <c r="I11" s="105"/>
      <c r="J11" s="105"/>
      <c r="K11" s="105"/>
      <c r="L11" s="155"/>
      <c r="M11" s="156"/>
      <c r="N11" s="157"/>
    </row>
    <row r="12" spans="1:14" s="13" customFormat="1" ht="20.25" customHeight="1">
      <c r="A12" s="96"/>
      <c r="B12" s="99"/>
      <c r="C12" s="100"/>
      <c r="D12" s="101"/>
      <c r="E12" s="150"/>
      <c r="F12" s="151"/>
      <c r="G12" s="96"/>
      <c r="H12" s="50" t="s">
        <v>9</v>
      </c>
      <c r="I12" s="50" t="s">
        <v>12</v>
      </c>
      <c r="J12" s="50" t="s">
        <v>11</v>
      </c>
      <c r="K12" s="50" t="s">
        <v>10</v>
      </c>
      <c r="L12" s="50" t="s">
        <v>9</v>
      </c>
      <c r="M12" s="50" t="s">
        <v>11</v>
      </c>
      <c r="N12" s="50" t="s">
        <v>10</v>
      </c>
    </row>
    <row r="13" spans="1:14" s="3" customFormat="1" ht="40.5" customHeight="1">
      <c r="A13" s="51" t="s">
        <v>93</v>
      </c>
      <c r="B13" s="110" t="s">
        <v>94</v>
      </c>
      <c r="C13" s="110"/>
      <c r="D13" s="51" t="s">
        <v>43</v>
      </c>
      <c r="E13" s="52">
        <v>170000</v>
      </c>
      <c r="F13" s="52" t="s">
        <v>98</v>
      </c>
      <c r="G13" s="51" t="s">
        <v>100</v>
      </c>
      <c r="H13" s="83">
        <v>0</v>
      </c>
      <c r="I13" s="51">
        <v>20</v>
      </c>
      <c r="J13" s="84">
        <f>SUM(K13-H13)</f>
        <v>0</v>
      </c>
      <c r="K13" s="85">
        <f>SUM(H13*1.2)</f>
        <v>0</v>
      </c>
      <c r="L13" s="81">
        <f>SUM(E13*H13)</f>
        <v>0</v>
      </c>
      <c r="M13" s="85">
        <f>SUM(N13)-L13</f>
        <v>0</v>
      </c>
      <c r="N13" s="86">
        <f>SUM(L13*1.2)</f>
        <v>0</v>
      </c>
    </row>
    <row r="14" spans="1:14" s="3" customFormat="1" ht="24" customHeight="1" thickBot="1">
      <c r="A14" s="166" t="s">
        <v>95</v>
      </c>
      <c r="B14" s="167" t="s">
        <v>96</v>
      </c>
      <c r="C14" s="167"/>
      <c r="D14" s="166" t="s">
        <v>97</v>
      </c>
      <c r="E14" s="168">
        <v>2000</v>
      </c>
      <c r="F14" s="168" t="s">
        <v>99</v>
      </c>
      <c r="G14" s="166" t="s">
        <v>101</v>
      </c>
      <c r="H14" s="169">
        <v>0</v>
      </c>
      <c r="I14" s="166">
        <v>20</v>
      </c>
      <c r="J14" s="170">
        <f>SUM(K14-H14)</f>
        <v>0</v>
      </c>
      <c r="K14" s="171">
        <f>SUM(H14*1.2)</f>
        <v>0</v>
      </c>
      <c r="L14" s="172">
        <f>SUM(E14*H14)</f>
        <v>0</v>
      </c>
      <c r="M14" s="171">
        <f>SUM(N14)-L14</f>
        <v>0</v>
      </c>
      <c r="N14" s="170">
        <f>SUM(L14*1.2)</f>
        <v>0</v>
      </c>
    </row>
    <row r="15" spans="1:14" s="3" customFormat="1" ht="17.25" customHeight="1" thickBot="1">
      <c r="A15" s="160" t="s">
        <v>45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2"/>
      <c r="L15" s="163">
        <f>SUM(L4:L14)</f>
        <v>0</v>
      </c>
      <c r="M15" s="164">
        <f>SUM(M4:M14)</f>
        <v>0</v>
      </c>
      <c r="N15" s="165">
        <f>SUM(N4:N14)</f>
        <v>0</v>
      </c>
    </row>
    <row r="16" spans="1:14" s="3" customFormat="1" ht="17.25" customHeight="1" thickBot="1" thickTop="1">
      <c r="A16" s="146" t="s">
        <v>89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8"/>
      <c r="L16" s="88">
        <f>SUM(L15*2)</f>
        <v>0</v>
      </c>
      <c r="M16" s="89">
        <f>SUM(M15*2)</f>
        <v>0</v>
      </c>
      <c r="N16" s="87">
        <f>SUM(N15*2)</f>
        <v>0</v>
      </c>
    </row>
    <row r="17" spans="1:14" s="3" customFormat="1" ht="10.5" customHeight="1" thickTop="1">
      <c r="A17" s="39"/>
      <c r="B17" s="38"/>
      <c r="C17" s="38"/>
      <c r="D17" s="37"/>
      <c r="E17" s="69"/>
      <c r="F17" s="69"/>
      <c r="G17" s="31"/>
      <c r="H17" s="31"/>
      <c r="I17" s="31"/>
      <c r="J17" s="31"/>
      <c r="K17" s="31"/>
      <c r="L17" s="31"/>
      <c r="M17" s="31"/>
      <c r="N17" s="31"/>
    </row>
    <row r="18" spans="1:14" s="3" customFormat="1" ht="27.75" customHeight="1">
      <c r="A18" s="39" t="s">
        <v>113</v>
      </c>
      <c r="B18" s="38"/>
      <c r="C18" s="38"/>
      <c r="D18" s="37"/>
      <c r="E18" s="32"/>
      <c r="F18" s="32"/>
      <c r="G18" s="31"/>
      <c r="H18" s="31"/>
      <c r="I18" s="31"/>
      <c r="J18" s="31"/>
      <c r="K18" s="31"/>
      <c r="L18" s="31"/>
      <c r="M18" s="31"/>
      <c r="N18" s="31"/>
    </row>
    <row r="19" spans="1:14" s="3" customFormat="1" ht="16.5" customHeight="1">
      <c r="A19" s="34" t="s">
        <v>49</v>
      </c>
      <c r="B19" s="20"/>
      <c r="C19" s="111"/>
      <c r="D19" s="112"/>
      <c r="E19" s="42"/>
      <c r="F19" s="77"/>
      <c r="G19" s="31"/>
      <c r="H19" s="31"/>
      <c r="I19" s="31"/>
      <c r="J19" s="31"/>
      <c r="K19" s="31"/>
      <c r="L19" s="31"/>
      <c r="M19" s="31"/>
      <c r="N19" s="31"/>
    </row>
    <row r="20" spans="1:14" ht="16.5" customHeight="1">
      <c r="A20" s="34" t="s">
        <v>6</v>
      </c>
      <c r="B20" s="20"/>
      <c r="C20" s="111"/>
      <c r="D20" s="112"/>
      <c r="E20" s="42"/>
      <c r="F20" s="77"/>
      <c r="G20" s="6"/>
      <c r="H20" s="56" t="s">
        <v>50</v>
      </c>
      <c r="I20" s="6"/>
      <c r="J20" s="6"/>
      <c r="K20" s="6"/>
      <c r="L20" s="6"/>
      <c r="M20" s="6"/>
      <c r="N20" s="6"/>
    </row>
    <row r="21" spans="1:14" ht="16.5" customHeight="1">
      <c r="A21" s="34"/>
      <c r="B21" s="20"/>
      <c r="C21" s="57"/>
      <c r="D21" s="58"/>
      <c r="E21" s="42"/>
      <c r="F21" s="77"/>
      <c r="G21" s="6"/>
      <c r="I21" s="6"/>
      <c r="J21" s="6"/>
      <c r="K21" s="6"/>
      <c r="L21" s="6"/>
      <c r="M21" s="6"/>
      <c r="N21" s="6"/>
    </row>
    <row r="22" spans="1:16" ht="16.5" customHeight="1">
      <c r="A22" s="34" t="s">
        <v>0</v>
      </c>
      <c r="B22" s="20"/>
      <c r="C22" s="43"/>
      <c r="D22" s="44"/>
      <c r="E22" s="42"/>
      <c r="F22" s="77"/>
      <c r="G22" s="6"/>
      <c r="H22"/>
      <c r="I22"/>
      <c r="J22"/>
      <c r="K22"/>
      <c r="L22"/>
      <c r="M22"/>
      <c r="N22"/>
      <c r="O22" s="6"/>
      <c r="P22" s="6"/>
    </row>
    <row r="23" spans="1:16" ht="16.5" customHeight="1">
      <c r="A23" s="34" t="s">
        <v>2</v>
      </c>
      <c r="B23" s="20"/>
      <c r="C23" s="43"/>
      <c r="D23" s="44"/>
      <c r="E23" s="42"/>
      <c r="F23" s="77"/>
      <c r="G23" s="35" t="s">
        <v>1</v>
      </c>
      <c r="H23" s="23" t="s">
        <v>8</v>
      </c>
      <c r="I23" s="23"/>
      <c r="J23" s="23"/>
      <c r="K23" s="23"/>
      <c r="L23" s="23"/>
      <c r="M23" s="23"/>
      <c r="N23" s="23"/>
      <c r="O23" s="6"/>
      <c r="P23" s="6"/>
    </row>
    <row r="24" spans="2:16" ht="21.75" customHeight="1" thickBot="1">
      <c r="B24" s="20"/>
      <c r="C24" s="21"/>
      <c r="D24" s="6"/>
      <c r="E24" s="30"/>
      <c r="F24" s="30"/>
      <c r="G24" s="34" t="s">
        <v>3</v>
      </c>
      <c r="H24" s="23" t="s">
        <v>8</v>
      </c>
      <c r="I24" s="23"/>
      <c r="J24" s="23"/>
      <c r="K24" s="23"/>
      <c r="L24" s="23"/>
      <c r="M24" s="23"/>
      <c r="N24" s="23"/>
      <c r="O24" s="6"/>
      <c r="P24" s="6"/>
    </row>
    <row r="25" spans="1:14" s="10" customFormat="1" ht="21" customHeight="1" thickBot="1" thickTop="1">
      <c r="A25" s="79"/>
      <c r="B25" s="80" t="s">
        <v>109</v>
      </c>
      <c r="C25" s="24"/>
      <c r="D25" s="24"/>
      <c r="E25" s="24"/>
      <c r="F25" s="24"/>
      <c r="G25" s="34" t="s">
        <v>4</v>
      </c>
      <c r="H25" s="23" t="s">
        <v>8</v>
      </c>
      <c r="I25" s="23"/>
      <c r="J25" s="23"/>
      <c r="K25" s="23"/>
      <c r="L25" s="23"/>
      <c r="M25" s="23"/>
      <c r="N25" s="23"/>
    </row>
    <row r="26" spans="1:14" s="10" customFormat="1" ht="12.75" customHeight="1" thickTop="1">
      <c r="A26" s="22"/>
      <c r="B26" s="14"/>
      <c r="C26" s="60"/>
      <c r="D26" s="19"/>
      <c r="E26" s="29"/>
      <c r="F26" s="29"/>
      <c r="G26" s="36" t="s">
        <v>5</v>
      </c>
      <c r="H26" s="3"/>
      <c r="I26" s="3"/>
      <c r="J26" s="3"/>
      <c r="K26" s="3"/>
      <c r="L26" s="3"/>
      <c r="M26" s="3"/>
      <c r="N26" s="3"/>
    </row>
    <row r="27" spans="1:14" ht="35.25" customHeight="1">
      <c r="A27" s="18"/>
      <c r="B27" s="113"/>
      <c r="C27" s="113"/>
      <c r="G27" s="24"/>
      <c r="H27" s="6"/>
      <c r="I27" s="6"/>
      <c r="J27" s="6"/>
      <c r="K27" s="6"/>
      <c r="L27" s="6"/>
      <c r="M27" s="6"/>
      <c r="N27" s="6"/>
    </row>
    <row r="28" spans="3:14" ht="19.5" customHeight="1">
      <c r="C28" s="10"/>
      <c r="G28" s="10"/>
      <c r="H28" s="10"/>
      <c r="I28" s="10"/>
      <c r="J28" s="10"/>
      <c r="K28" s="10"/>
      <c r="L28" s="10"/>
      <c r="M28" s="10"/>
      <c r="N28" s="10"/>
    </row>
    <row r="29" spans="8:14" ht="19.5" customHeight="1">
      <c r="H29" s="6"/>
      <c r="I29" s="6"/>
      <c r="J29" s="6"/>
      <c r="K29" s="6"/>
      <c r="L29" s="6"/>
      <c r="M29" s="6"/>
      <c r="N29" s="6"/>
    </row>
    <row r="30" spans="8:14" ht="12.75">
      <c r="H30" s="6"/>
      <c r="I30" s="6"/>
      <c r="J30" s="6"/>
      <c r="K30" s="6"/>
      <c r="L30" s="6"/>
      <c r="M30" s="6"/>
      <c r="N30" s="6"/>
    </row>
    <row r="31" spans="7:14" ht="12.75">
      <c r="G31" s="6"/>
      <c r="H31" s="6"/>
      <c r="I31" s="6"/>
      <c r="J31" s="6"/>
      <c r="K31" s="6"/>
      <c r="L31" s="6"/>
      <c r="M31" s="6"/>
      <c r="N31" s="6"/>
    </row>
    <row r="32" spans="7:14" ht="12.75">
      <c r="G32" s="6"/>
      <c r="H32" s="6"/>
      <c r="I32" s="6"/>
      <c r="J32" s="6"/>
      <c r="K32" s="6"/>
      <c r="L32" s="6"/>
      <c r="M32" s="6"/>
      <c r="N32" s="6"/>
    </row>
    <row r="33" spans="7:14" ht="12.75">
      <c r="G33" s="6"/>
      <c r="H33" s="6"/>
      <c r="I33" s="6"/>
      <c r="J33" s="6"/>
      <c r="K33" s="6"/>
      <c r="L33" s="6"/>
      <c r="M33" s="6"/>
      <c r="N33" s="6"/>
    </row>
    <row r="34" spans="8:14" ht="12.75">
      <c r="H34" s="6"/>
      <c r="I34" s="6"/>
      <c r="J34" s="6"/>
      <c r="K34" s="6"/>
      <c r="L34" s="6"/>
      <c r="M34" s="6"/>
      <c r="N34" s="6"/>
    </row>
    <row r="35" spans="8:14" ht="12.75">
      <c r="H35" s="6"/>
      <c r="I35" s="6"/>
      <c r="J35" s="6"/>
      <c r="K35" s="6"/>
      <c r="L35" s="6"/>
      <c r="M35" s="6"/>
      <c r="N35" s="6"/>
    </row>
    <row r="36" ht="12.75">
      <c r="G36" s="11"/>
    </row>
    <row r="37" ht="12.75">
      <c r="G37" s="12"/>
    </row>
    <row r="38" spans="4:16" ht="12.75">
      <c r="D38" s="6"/>
      <c r="G38" s="12"/>
      <c r="O38" s="6"/>
      <c r="P38" s="6"/>
    </row>
    <row r="39" ht="12.75">
      <c r="G39" s="12"/>
    </row>
    <row r="40" spans="7:14" ht="12.75">
      <c r="G40" s="12"/>
      <c r="H40" s="6"/>
      <c r="I40" s="6"/>
      <c r="J40" s="6"/>
      <c r="K40" s="6"/>
      <c r="L40" s="6"/>
      <c r="M40" s="6"/>
      <c r="N40" s="6"/>
    </row>
  </sheetData>
  <sheetProtection/>
  <mergeCells count="18">
    <mergeCell ref="A3:N3"/>
    <mergeCell ref="A4:N4"/>
    <mergeCell ref="A9:B9"/>
    <mergeCell ref="A10:A12"/>
    <mergeCell ref="B10:C12"/>
    <mergeCell ref="D10:D12"/>
    <mergeCell ref="E10:E12"/>
    <mergeCell ref="G10:G12"/>
    <mergeCell ref="H10:K11"/>
    <mergeCell ref="L10:N11"/>
    <mergeCell ref="C19:D19"/>
    <mergeCell ref="C20:D20"/>
    <mergeCell ref="B27:C27"/>
    <mergeCell ref="F10:F12"/>
    <mergeCell ref="A15:K15"/>
    <mergeCell ref="A16:K16"/>
    <mergeCell ref="B13:C13"/>
    <mergeCell ref="B14:C14"/>
  </mergeCells>
  <printOptions/>
  <pageMargins left="0.4330708661417323" right="0.2362204724409449" top="0.35433070866141736" bottom="0.35433070866141736" header="0.31496062992125984" footer="0.31496062992125984"/>
  <pageSetup fitToHeight="0" fitToWidth="1" horizontalDpi="600" verticalDpi="600" orientation="landscape" paperSize="9" r:id="rId1"/>
  <ignoredErrors>
    <ignoredError sqref="A13:A1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Katarína Kupcová</dc:creator>
  <cp:keywords/>
  <dc:description/>
  <cp:lastModifiedBy>un40193</cp:lastModifiedBy>
  <cp:lastPrinted>2024-03-04T12:18:20Z</cp:lastPrinted>
  <dcterms:created xsi:type="dcterms:W3CDTF">2017-04-21T05:51:15Z</dcterms:created>
  <dcterms:modified xsi:type="dcterms:W3CDTF">2024-06-05T08:52:17Z</dcterms:modified>
  <cp:category/>
  <cp:version/>
  <cp:contentType/>
  <cp:contentStatus/>
</cp:coreProperties>
</file>