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Ťažba OZ Tribeč\Výzva 01_05_2024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8" i="1" l="1"/>
  <c r="G15" i="1"/>
  <c r="G14" i="1"/>
  <c r="L19" i="1" l="1"/>
  <c r="G13" i="1" l="1"/>
  <c r="G12" i="1" l="1"/>
  <c r="N13" i="1" l="1"/>
  <c r="N14" i="1"/>
  <c r="N12" i="1"/>
  <c r="N15" i="1" l="1"/>
  <c r="N19" i="1" l="1"/>
  <c r="N21" i="1" l="1"/>
  <c r="N20" i="1" s="1"/>
</calcChain>
</file>

<file path=xl/sharedStrings.xml><?xml version="1.0" encoding="utf-8"?>
<sst xmlns="http://schemas.openxmlformats.org/spreadsheetml/2006/main" count="90" uniqueCount="83">
  <si>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</si>
  <si>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</si>
  <si>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</si>
  <si>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</si>
  <si>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</si>
  <si>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</si>
  <si>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</si>
  <si>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</si>
  <si>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</si>
  <si>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</si>
  <si>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</si>
  <si>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</si>
  <si>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</si>
  <si>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</si>
  <si>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</si>
  <si>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</si>
  <si>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</si>
  <si>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</si>
  <si>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</si>
  <si>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</si>
  <si>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</si>
  <si>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</si>
  <si>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</si>
  <si>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</si>
  <si>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</si>
  <si>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</si>
  <si>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</si>
  <si>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</si>
  <si>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</si>
  <si>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</si>
  <si>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</si>
  <si>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</si>
  <si>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</si>
  <si>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</si>
  <si>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</si>
  <si>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</si>
  <si>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</si>
  <si>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</si>
  <si>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</si>
  <si>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</si>
  <si>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</si>
  <si>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</si>
  <si>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</si>
  <si>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</si>
  <si>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</si>
  <si>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</si>
  <si>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</si>
  <si>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</si>
  <si>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</si>
  <si>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</si>
  <si>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</si>
  <si>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</si>
  <si>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</si>
  <si>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</si>
  <si>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</si>
  <si>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</si>
  <si>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</si>
  <si>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</si>
  <si>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</si>
  <si>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</si>
  <si>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</si>
  <si>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</si>
  <si>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</si>
  <si>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</si>
  <si>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</si>
  <si>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</si>
  <si>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LESY SR, š. p., organizačná zložka OZ Tribeč</t>
  </si>
  <si>
    <t>Rozsah zákazky a cenová ponuka dodávateľa</t>
  </si>
  <si>
    <t>1,2,3,4a,6,7</t>
  </si>
  <si>
    <t>* Požiadavky</t>
  </si>
  <si>
    <t>Lesnícke služby v ťažbovom procese na OZ Tribeč , VC Žitavany</t>
  </si>
  <si>
    <t>0/0/500</t>
  </si>
  <si>
    <t>Machulince</t>
  </si>
  <si>
    <t>0/0/400</t>
  </si>
  <si>
    <r>
      <t>1363-</t>
    </r>
    <r>
      <rPr>
        <vertAlign val="subscript"/>
        <sz val="10"/>
        <rFont val="Arial"/>
        <family val="2"/>
        <charset val="238"/>
      </rPr>
      <t>00</t>
    </r>
  </si>
  <si>
    <r>
      <t>1380-</t>
    </r>
    <r>
      <rPr>
        <vertAlign val="subscript"/>
        <sz val="10"/>
        <rFont val="Arial"/>
        <family val="2"/>
        <charset val="238"/>
      </rPr>
      <t>10</t>
    </r>
  </si>
  <si>
    <t>Tekovské Nemce</t>
  </si>
  <si>
    <r>
      <t>223-</t>
    </r>
    <r>
      <rPr>
        <vertAlign val="subscript"/>
        <sz val="10"/>
        <rFont val="Arial"/>
        <family val="2"/>
        <charset val="238"/>
      </rPr>
      <t>00</t>
    </r>
  </si>
  <si>
    <t>1,2,3,4d,4a,6,7</t>
  </si>
  <si>
    <t>0/0/800</t>
  </si>
  <si>
    <t>100/700/800</t>
  </si>
  <si>
    <t>SPOLU</t>
  </si>
  <si>
    <t>Príloha č.1_Rozsah zákazky a cenová ponuka dodávateľa_Výzva č. 01_05_2024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</si>
</sst>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vertAlign val="sub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6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5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2" fillId="3" borderId="19" xfId="0" applyFont="1" applyFill="1" applyBorder="1" applyAlignment="1" applyProtection="1">
      <alignment horizontal="center"/>
    </xf>
    <xf numFmtId="4" fontId="3" fillId="3" borderId="10" xfId="0" applyNumberFormat="1" applyFont="1" applyFill="1" applyBorder="1" applyAlignment="1" applyProtection="1">
      <alignment horizontal="center"/>
    </xf>
    <xf numFmtId="2" fontId="3" fillId="2" borderId="8" xfId="0" applyNumberFormat="1" applyFont="1" applyFill="1" applyBorder="1" applyAlignment="1" applyProtection="1">
      <alignment horizontal="center"/>
    </xf>
    <xf numFmtId="14" fontId="3" fillId="3" borderId="26" xfId="0" applyNumberFormat="1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wrapText="1"/>
    </xf>
    <xf numFmtId="4" fontId="3" fillId="3" borderId="15" xfId="0" applyNumberFormat="1" applyFont="1" applyFill="1" applyBorder="1" applyAlignment="1" applyProtection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37" xfId="0" applyNumberFormat="1" applyFont="1" applyFill="1" applyBorder="1" applyAlignment="1" applyProtection="1">
      <alignment horizontal="center"/>
      <protection locked="0"/>
    </xf>
    <xf numFmtId="14" fontId="3" fillId="3" borderId="15" xfId="0" applyNumberFormat="1" applyFont="1" applyFill="1" applyBorder="1" applyAlignment="1" applyProtection="1">
      <alignment horizontal="center"/>
    </xf>
    <xf numFmtId="0" fontId="2" fillId="3" borderId="27" xfId="0" applyFont="1" applyFill="1" applyBorder="1" applyAlignment="1" applyProtection="1">
      <alignment horizontal="left"/>
    </xf>
    <xf numFmtId="0" fontId="2" fillId="3" borderId="28" xfId="0" applyFont="1" applyFill="1" applyBorder="1" applyAlignment="1" applyProtection="1">
      <alignment horizontal="left" wrapText="1"/>
    </xf>
    <xf numFmtId="4" fontId="3" fillId="3" borderId="31" xfId="0" applyNumberFormat="1" applyFont="1" applyFill="1" applyBorder="1" applyAlignment="1" applyProtection="1">
      <alignment horizontal="center"/>
    </xf>
    <xf numFmtId="2" fontId="3" fillId="2" borderId="43" xfId="0" applyNumberFormat="1" applyFont="1" applyFill="1" applyBorder="1" applyAlignment="1" applyProtection="1">
      <alignment horizontal="center"/>
      <protection locked="0"/>
    </xf>
    <xf numFmtId="14" fontId="3" fillId="3" borderId="3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wrapText="1"/>
    </xf>
    <xf numFmtId="0" fontId="2" fillId="3" borderId="41" xfId="0" applyFont="1" applyFill="1" applyBorder="1" applyAlignment="1" applyProtection="1">
      <alignment horizontal="center"/>
    </xf>
    <xf numFmtId="14" fontId="3" fillId="3" borderId="10" xfId="0" applyNumberFormat="1" applyFont="1" applyFill="1" applyBorder="1" applyAlignment="1" applyProtection="1">
      <alignment horizontal="center"/>
    </xf>
    <xf numFmtId="0" fontId="2" fillId="3" borderId="29" xfId="0" applyFont="1" applyFill="1" applyBorder="1" applyAlignment="1" applyProtection="1">
      <alignment horizontal="left"/>
    </xf>
    <xf numFmtId="0" fontId="2" fillId="3" borderId="23" xfId="0" applyFont="1" applyFill="1" applyBorder="1" applyAlignment="1" applyProtection="1">
      <alignment horizontal="left"/>
    </xf>
    <xf numFmtId="2" fontId="2" fillId="3" borderId="44" xfId="0" applyNumberFormat="1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 applyProtection="1">
      <alignment horizontal="left" vertical="center"/>
      <protection locked="0"/>
    </xf>
    <xf numFmtId="2" fontId="2" fillId="3" borderId="1" xfId="0" applyNumberFormat="1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center" vertical="center"/>
    </xf>
    <xf numFmtId="4" fontId="3" fillId="3" borderId="10" xfId="0" applyNumberFormat="1" applyFont="1" applyFill="1" applyBorder="1" applyAlignment="1" applyProtection="1">
      <alignment horizontal="center" vertical="center"/>
    </xf>
    <xf numFmtId="4" fontId="3" fillId="3" borderId="15" xfId="0" applyNumberFormat="1" applyFont="1" applyFill="1" applyBorder="1" applyAlignment="1" applyProtection="1">
      <alignment horizontal="center" vertical="center"/>
    </xf>
    <xf numFmtId="1" fontId="2" fillId="3" borderId="19" xfId="0" applyNumberFormat="1" applyFont="1" applyFill="1" applyBorder="1" applyAlignment="1" applyProtection="1">
      <alignment horizontal="left" vertical="center" wrapText="1"/>
    </xf>
    <xf numFmtId="1" fontId="2" fillId="3" borderId="1" xfId="0" applyNumberFormat="1" applyFont="1" applyFill="1" applyBorder="1" applyAlignment="1" applyProtection="1">
      <alignment horizontal="left" vertical="center"/>
    </xf>
    <xf numFmtId="1" fontId="2" fillId="3" borderId="25" xfId="0" applyNumberFormat="1" applyFont="1" applyFill="1" applyBorder="1" applyAlignment="1" applyProtection="1">
      <alignment horizontal="left"/>
    </xf>
    <xf numFmtId="1" fontId="2" fillId="3" borderId="1" xfId="0" applyNumberFormat="1" applyFont="1" applyFill="1" applyBorder="1" applyAlignment="1" applyProtection="1">
      <alignment horizontal="left"/>
    </xf>
    <xf numFmtId="1" fontId="2" fillId="3" borderId="28" xfId="0" applyNumberFormat="1" applyFont="1" applyFill="1" applyBorder="1" applyAlignment="1" applyProtection="1">
      <alignment horizontal="left"/>
    </xf>
    <xf numFmtId="2" fontId="2" fillId="3" borderId="1" xfId="0" applyNumberFormat="1" applyFont="1" applyFill="1" applyBorder="1" applyAlignment="1" applyProtection="1">
      <alignment horizontal="left"/>
    </xf>
    <xf numFmtId="2" fontId="2" fillId="3" borderId="28" xfId="0" applyNumberFormat="1" applyFont="1" applyFill="1" applyBorder="1" applyAlignment="1" applyProtection="1">
      <alignment horizontal="left"/>
    </xf>
    <xf numFmtId="1" fontId="2" fillId="3" borderId="44" xfId="0" applyNumberFormat="1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wrapText="1"/>
    </xf>
    <xf numFmtId="1" fontId="2" fillId="3" borderId="28" xfId="0" applyNumberFormat="1" applyFont="1" applyFill="1" applyBorder="1" applyAlignment="1" applyProtection="1">
      <alignment horizont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/>
    </xf>
    <xf numFmtId="2" fontId="2" fillId="3" borderId="19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wrapText="1"/>
    </xf>
    <xf numFmtId="2" fontId="2" fillId="3" borderId="28" xfId="0" applyNumberFormat="1" applyFont="1" applyFill="1" applyBorder="1" applyAlignment="1" applyProtection="1">
      <alignment horizontal="center" wrapText="1"/>
    </xf>
    <xf numFmtId="0" fontId="2" fillId="3" borderId="23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vertical="center"/>
    </xf>
    <xf numFmtId="0" fontId="2" fillId="3" borderId="45" xfId="0" applyFont="1" applyFill="1" applyBorder="1" applyAlignment="1" applyProtection="1">
      <alignment vertical="center"/>
    </xf>
    <xf numFmtId="2" fontId="3" fillId="3" borderId="45" xfId="0" applyNumberFormat="1" applyFont="1" applyFill="1" applyBorder="1" applyAlignment="1" applyProtection="1">
      <alignment horizontal="left" vertical="center"/>
    </xf>
    <xf numFmtId="0" fontId="3" fillId="3" borderId="45" xfId="0" applyFont="1" applyFill="1" applyBorder="1" applyAlignment="1" applyProtection="1">
      <alignment vertical="center"/>
    </xf>
    <xf numFmtId="0" fontId="6" fillId="0" borderId="0" xfId="0" applyFont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2" fontId="2" fillId="3" borderId="50" xfId="0" applyNumberFormat="1" applyFont="1" applyFill="1" applyBorder="1" applyAlignment="1" applyProtection="1">
      <alignment horizontal="center" vertical="center" wrapText="1"/>
    </xf>
    <xf numFmtId="2" fontId="2" fillId="3" borderId="2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2" fillId="3" borderId="29" xfId="0" applyFont="1" applyFill="1" applyBorder="1" applyAlignment="1" applyProtection="1">
      <alignment horizontal="left"/>
    </xf>
    <xf numFmtId="0" fontId="7" fillId="3" borderId="30" xfId="0" applyFont="1" applyFill="1" applyBorder="1" applyAlignment="1" applyProtection="1">
      <alignment horizontal="left"/>
    </xf>
    <xf numFmtId="0" fontId="2" fillId="3" borderId="23" xfId="0" applyFont="1" applyFill="1" applyBorder="1" applyAlignment="1" applyProtection="1">
      <alignment horizontal="left"/>
    </xf>
    <xf numFmtId="0" fontId="7" fillId="3" borderId="24" xfId="0" applyFont="1" applyFill="1" applyBorder="1" applyAlignment="1" applyProtection="1">
      <alignment horizontal="left"/>
    </xf>
    <xf numFmtId="0" fontId="5" fillId="3" borderId="32" xfId="0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1" fontId="2" fillId="3" borderId="50" xfId="0" applyNumberFormat="1" applyFont="1" applyFill="1" applyBorder="1" applyAlignment="1" applyProtection="1">
      <alignment horizontal="center" vertical="center" wrapText="1"/>
    </xf>
    <xf numFmtId="1" fontId="2" fillId="3" borderId="25" xfId="0" applyNumberFormat="1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8" fillId="3" borderId="3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7" fillId="3" borderId="36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40" xfId="0" applyFont="1" applyFill="1" applyBorder="1" applyAlignment="1">
      <alignment horizontal="left" vertical="top" wrapText="1"/>
    </xf>
    <xf numFmtId="0" fontId="7" fillId="3" borderId="41" xfId="0" applyFont="1" applyFill="1" applyBorder="1" applyAlignment="1">
      <alignment horizontal="left" vertical="top" wrapText="1"/>
    </xf>
    <xf numFmtId="0" fontId="7" fillId="3" borderId="37" xfId="0" applyFont="1" applyFill="1" applyBorder="1" applyAlignment="1">
      <alignment horizontal="left" vertical="top" wrapText="1"/>
    </xf>
    <xf numFmtId="0" fontId="7" fillId="3" borderId="42" xfId="0" applyFont="1" applyFill="1" applyBorder="1" applyAlignment="1">
      <alignment horizontal="left" vertical="top" wrapText="1"/>
    </xf>
    <xf numFmtId="0" fontId="1" fillId="3" borderId="0" xfId="0" applyFont="1" applyFill="1" applyAlignment="1" applyProtection="1">
      <alignment horizontal="center"/>
    </xf>
    <xf numFmtId="0" fontId="2" fillId="3" borderId="20" xfId="0" applyFont="1" applyFill="1" applyBorder="1" applyAlignment="1" applyProtection="1">
      <alignment horizontal="left"/>
    </xf>
    <xf numFmtId="0" fontId="2" fillId="3" borderId="21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O24" sqref="O24"/>
    </sheetView>
  </sheetViews>
  <sheetFormatPr defaultRowHeight="14.25" x14ac:dyDescent="0.2"/>
  <cols>
    <col min="1" max="1" width="14.7109375" style="16" customWidth="1"/>
    <col min="2" max="2" width="12" style="16" customWidth="1"/>
    <col min="3" max="3" width="14.85546875" style="16" customWidth="1"/>
    <col min="4" max="4" width="19.5703125" style="16" customWidth="1"/>
    <col min="5" max="5" width="9.140625" style="16"/>
    <col min="6" max="6" width="10.28515625" style="16" customWidth="1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6" width="10.85546875" style="16" customWidth="1"/>
    <col min="17" max="16384" width="9.140625" style="16"/>
  </cols>
  <sheetData>
    <row r="1" spans="1:16" ht="19.5" customHeight="1" x14ac:dyDescent="0.25">
      <c r="A1" s="138" t="s">
        <v>67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82" t="s">
        <v>82</v>
      </c>
      <c r="N1" s="82"/>
      <c r="O1" s="82"/>
      <c r="P1" s="82"/>
    </row>
    <row r="2" spans="1:16" ht="13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M2" s="83"/>
      <c r="N2" s="83"/>
      <c r="O2" s="83"/>
      <c r="P2" s="83"/>
    </row>
    <row r="3" spans="1:16" ht="18" customHeight="1" x14ac:dyDescent="0.25">
      <c r="A3" s="85" t="s">
        <v>0</v>
      </c>
      <c r="B3" s="85"/>
      <c r="C3" s="84" t="s">
        <v>70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6" ht="10.5" customHeight="1" x14ac:dyDescent="0.2">
      <c r="A4" s="15"/>
      <c r="B4" s="1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8"/>
      <c r="P4" s="28"/>
    </row>
    <row r="5" spans="1:16" x14ac:dyDescent="0.2">
      <c r="A5" s="17"/>
      <c r="B5" s="17"/>
      <c r="C5" s="18"/>
      <c r="D5" s="18"/>
      <c r="E5" s="150"/>
      <c r="F5" s="150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15" x14ac:dyDescent="0.25">
      <c r="A6" s="85" t="s">
        <v>1</v>
      </c>
      <c r="B6" s="85"/>
      <c r="C6" s="85" t="s">
        <v>66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6" customHeight="1" x14ac:dyDescent="0.2">
      <c r="A7" s="19"/>
      <c r="B7" s="151"/>
      <c r="C7" s="151"/>
      <c r="D7" s="151"/>
      <c r="E7" s="151"/>
      <c r="F7" s="151"/>
      <c r="G7" s="18"/>
      <c r="H7" s="17"/>
      <c r="I7" s="17"/>
      <c r="J7" s="17"/>
      <c r="K7" s="17"/>
      <c r="L7" s="17"/>
      <c r="M7" s="17"/>
      <c r="N7" s="17"/>
      <c r="O7" s="17"/>
      <c r="P7" s="17"/>
    </row>
    <row r="8" spans="1:16" ht="16.5" customHeight="1" thickBot="1" x14ac:dyDescent="0.3">
      <c r="A8" s="112" t="s">
        <v>58</v>
      </c>
      <c r="B8" s="113"/>
      <c r="C8" s="113"/>
      <c r="D8" s="113"/>
      <c r="E8" s="20"/>
      <c r="F8" s="20"/>
      <c r="G8" s="18"/>
      <c r="H8" s="17"/>
      <c r="I8" s="17"/>
      <c r="J8" s="17"/>
      <c r="K8" s="17"/>
      <c r="L8" s="17"/>
      <c r="M8" s="17"/>
      <c r="N8" s="17"/>
      <c r="O8" s="17"/>
      <c r="P8" s="17"/>
    </row>
    <row r="9" spans="1:16" ht="21" customHeight="1" thickBot="1" x14ac:dyDescent="0.25">
      <c r="A9" s="152" t="s">
        <v>6</v>
      </c>
      <c r="B9" s="152" t="s">
        <v>2</v>
      </c>
      <c r="C9" s="153" t="s">
        <v>42</v>
      </c>
      <c r="D9" s="154"/>
      <c r="E9" s="92" t="s">
        <v>3</v>
      </c>
      <c r="F9" s="155"/>
      <c r="G9" s="93"/>
      <c r="H9" s="142" t="s">
        <v>4</v>
      </c>
      <c r="I9" s="86" t="s">
        <v>34</v>
      </c>
      <c r="J9" s="145" t="s">
        <v>35</v>
      </c>
      <c r="K9" s="148" t="s">
        <v>57</v>
      </c>
      <c r="L9" s="86" t="s">
        <v>54</v>
      </c>
      <c r="M9" s="103" t="s">
        <v>61</v>
      </c>
      <c r="N9" s="86" t="s">
        <v>59</v>
      </c>
      <c r="O9" s="92" t="s">
        <v>63</v>
      </c>
      <c r="P9" s="93"/>
    </row>
    <row r="10" spans="1:16" ht="21.75" customHeight="1" x14ac:dyDescent="0.2">
      <c r="A10" s="87"/>
      <c r="B10" s="87"/>
      <c r="C10" s="89" t="s">
        <v>30</v>
      </c>
      <c r="D10" s="90"/>
      <c r="E10" s="89" t="s">
        <v>31</v>
      </c>
      <c r="F10" s="91" t="s">
        <v>32</v>
      </c>
      <c r="G10" s="86" t="s">
        <v>33</v>
      </c>
      <c r="H10" s="143"/>
      <c r="I10" s="91"/>
      <c r="J10" s="146"/>
      <c r="K10" s="149"/>
      <c r="L10" s="91"/>
      <c r="M10" s="104"/>
      <c r="N10" s="87"/>
      <c r="O10" s="26"/>
      <c r="P10" s="26"/>
    </row>
    <row r="11" spans="1:16" ht="50.25" customHeight="1" thickBot="1" x14ac:dyDescent="0.25">
      <c r="A11" s="88"/>
      <c r="B11" s="87"/>
      <c r="C11" s="89"/>
      <c r="D11" s="90"/>
      <c r="E11" s="89"/>
      <c r="F11" s="91"/>
      <c r="G11" s="91"/>
      <c r="H11" s="144"/>
      <c r="I11" s="91"/>
      <c r="J11" s="147"/>
      <c r="K11" s="149"/>
      <c r="L11" s="102"/>
      <c r="M11" s="104"/>
      <c r="N11" s="88"/>
      <c r="O11" s="25" t="s">
        <v>64</v>
      </c>
      <c r="P11" s="25" t="s">
        <v>65</v>
      </c>
    </row>
    <row r="12" spans="1:16" ht="14.45" customHeight="1" thickBot="1" x14ac:dyDescent="0.35">
      <c r="A12" s="114" t="s">
        <v>72</v>
      </c>
      <c r="B12" s="31" t="s">
        <v>74</v>
      </c>
      <c r="C12" s="139" t="s">
        <v>68</v>
      </c>
      <c r="D12" s="140"/>
      <c r="E12" s="58">
        <v>0</v>
      </c>
      <c r="F12" s="51">
        <v>244.25</v>
      </c>
      <c r="G12" s="51">
        <f>SUM(E12,F12)</f>
        <v>244.25</v>
      </c>
      <c r="H12" s="69" t="s">
        <v>7</v>
      </c>
      <c r="I12" s="65">
        <v>20</v>
      </c>
      <c r="J12" s="73">
        <v>1.42</v>
      </c>
      <c r="K12" s="52" t="s">
        <v>71</v>
      </c>
      <c r="L12" s="56">
        <v>12.15</v>
      </c>
      <c r="M12" s="33"/>
      <c r="N12" s="32">
        <f t="shared" ref="N12:N15" si="0">SUM(M12*G12)</f>
        <v>0</v>
      </c>
      <c r="O12" s="34">
        <v>45453</v>
      </c>
      <c r="P12" s="48">
        <v>45565</v>
      </c>
    </row>
    <row r="13" spans="1:16" ht="14.45" customHeight="1" thickBot="1" x14ac:dyDescent="0.35">
      <c r="A13" s="115"/>
      <c r="B13" s="46" t="s">
        <v>75</v>
      </c>
      <c r="C13" s="110" t="s">
        <v>68</v>
      </c>
      <c r="D13" s="141"/>
      <c r="E13" s="59">
        <v>0</v>
      </c>
      <c r="F13" s="53">
        <v>527.53</v>
      </c>
      <c r="G13" s="54">
        <f>SUM(E13:F13)</f>
        <v>527.53</v>
      </c>
      <c r="H13" s="70" t="s">
        <v>7</v>
      </c>
      <c r="I13" s="66">
        <v>30</v>
      </c>
      <c r="J13" s="74">
        <v>1.17</v>
      </c>
      <c r="K13" s="55" t="s">
        <v>73</v>
      </c>
      <c r="L13" s="57">
        <v>13.98</v>
      </c>
      <c r="M13" s="38"/>
      <c r="N13" s="37">
        <f t="shared" si="0"/>
        <v>0</v>
      </c>
      <c r="O13" s="34">
        <v>45453</v>
      </c>
      <c r="P13" s="48">
        <v>45565</v>
      </c>
    </row>
    <row r="14" spans="1:16" ht="14.45" customHeight="1" thickBot="1" x14ac:dyDescent="0.25">
      <c r="A14" s="116" t="s">
        <v>76</v>
      </c>
      <c r="B14" s="117" t="s">
        <v>77</v>
      </c>
      <c r="C14" s="110" t="s">
        <v>68</v>
      </c>
      <c r="D14" s="141"/>
      <c r="E14" s="60">
        <v>0</v>
      </c>
      <c r="F14" s="63">
        <v>338.45</v>
      </c>
      <c r="G14" s="54">
        <f>SUM(E14:F14)</f>
        <v>338.45</v>
      </c>
      <c r="H14" s="117" t="s">
        <v>7</v>
      </c>
      <c r="I14" s="119">
        <v>30</v>
      </c>
      <c r="J14" s="94">
        <v>0.97</v>
      </c>
      <c r="K14" s="47" t="s">
        <v>79</v>
      </c>
      <c r="L14" s="37">
        <v>17.29</v>
      </c>
      <c r="M14" s="39"/>
      <c r="N14" s="37">
        <f t="shared" si="0"/>
        <v>0</v>
      </c>
      <c r="O14" s="34">
        <v>45453</v>
      </c>
      <c r="P14" s="48">
        <v>45565</v>
      </c>
    </row>
    <row r="15" spans="1:16" ht="14.45" customHeight="1" x14ac:dyDescent="0.2">
      <c r="A15" s="115"/>
      <c r="B15" s="118"/>
      <c r="C15" s="110" t="s">
        <v>78</v>
      </c>
      <c r="D15" s="111"/>
      <c r="E15" s="61">
        <v>0</v>
      </c>
      <c r="F15" s="63">
        <v>110</v>
      </c>
      <c r="G15" s="54">
        <f>SUM(E15:F15)</f>
        <v>110</v>
      </c>
      <c r="H15" s="118"/>
      <c r="I15" s="120"/>
      <c r="J15" s="95"/>
      <c r="K15" s="77" t="s">
        <v>80</v>
      </c>
      <c r="L15" s="37">
        <v>19.75</v>
      </c>
      <c r="M15" s="38"/>
      <c r="N15" s="37">
        <f t="shared" si="0"/>
        <v>0</v>
      </c>
      <c r="O15" s="34">
        <v>45453</v>
      </c>
      <c r="P15" s="48">
        <v>45565</v>
      </c>
    </row>
    <row r="16" spans="1:16" ht="14.45" customHeight="1" x14ac:dyDescent="0.2">
      <c r="A16" s="35"/>
      <c r="B16" s="36"/>
      <c r="C16" s="110"/>
      <c r="D16" s="111"/>
      <c r="E16" s="61"/>
      <c r="F16" s="63"/>
      <c r="G16" s="54"/>
      <c r="H16" s="71"/>
      <c r="I16" s="67"/>
      <c r="J16" s="75"/>
      <c r="K16" s="50"/>
      <c r="L16" s="37"/>
      <c r="M16" s="38"/>
      <c r="N16" s="37"/>
      <c r="O16" s="40"/>
      <c r="P16" s="40"/>
    </row>
    <row r="17" spans="1:16" ht="14.45" customHeight="1" thickBot="1" x14ac:dyDescent="0.25">
      <c r="A17" s="41"/>
      <c r="B17" s="42"/>
      <c r="C17" s="108"/>
      <c r="D17" s="109"/>
      <c r="E17" s="62"/>
      <c r="F17" s="64"/>
      <c r="G17" s="54"/>
      <c r="H17" s="72"/>
      <c r="I17" s="68"/>
      <c r="J17" s="76"/>
      <c r="K17" s="49"/>
      <c r="L17" s="43"/>
      <c r="M17" s="44"/>
      <c r="N17" s="43"/>
      <c r="O17" s="45"/>
      <c r="P17" s="45"/>
    </row>
    <row r="18" spans="1:16" ht="15.75" customHeight="1" thickBot="1" x14ac:dyDescent="0.25">
      <c r="A18" s="78"/>
      <c r="B18" s="81"/>
      <c r="C18" s="81" t="s">
        <v>81</v>
      </c>
      <c r="D18" s="79"/>
      <c r="E18" s="80"/>
      <c r="F18" s="80"/>
      <c r="G18" s="80">
        <f>SUM(G12:G17)</f>
        <v>1220.23</v>
      </c>
      <c r="H18" s="79"/>
      <c r="I18" s="79"/>
      <c r="J18" s="79"/>
      <c r="K18" s="79"/>
      <c r="L18" s="79"/>
      <c r="M18" s="79"/>
      <c r="N18" s="79"/>
      <c r="O18" s="79"/>
      <c r="P18" s="79"/>
    </row>
    <row r="19" spans="1:16" ht="15.75" customHeight="1" thickBot="1" x14ac:dyDescent="0.25">
      <c r="A19" s="105" t="s">
        <v>8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7"/>
      <c r="L19" s="22">
        <f>SUM(L12:L17)</f>
        <v>63.17</v>
      </c>
      <c r="M19" s="21" t="s">
        <v>9</v>
      </c>
      <c r="N19" s="22">
        <f>SUM(N12:N17)</f>
        <v>0</v>
      </c>
      <c r="O19" s="29"/>
      <c r="P19" s="29"/>
    </row>
    <row r="20" spans="1:16" ht="15" thickBot="1" x14ac:dyDescent="0.25">
      <c r="A20" s="96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8"/>
      <c r="M20" s="21" t="s">
        <v>10</v>
      </c>
      <c r="N20" s="22">
        <f>N21-N19</f>
        <v>0</v>
      </c>
      <c r="O20" s="29"/>
      <c r="P20" s="29"/>
    </row>
    <row r="21" spans="1:16" ht="15" thickBot="1" x14ac:dyDescent="0.25">
      <c r="A21" s="99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1"/>
      <c r="M21" s="21" t="s">
        <v>11</v>
      </c>
      <c r="N21" s="22">
        <f>IF("nie"=MID(H29,1,3),N19,(N19*1.2))</f>
        <v>0</v>
      </c>
      <c r="O21" s="29"/>
      <c r="P21" s="29"/>
    </row>
    <row r="22" spans="1:16" x14ac:dyDescent="0.2">
      <c r="A22" s="126"/>
      <c r="B22" s="126"/>
      <c r="C22" s="126"/>
      <c r="D22" s="8"/>
      <c r="E22" s="8"/>
      <c r="F22" s="8"/>
      <c r="G22" s="8"/>
      <c r="H22" s="8"/>
      <c r="I22" s="8" t="s">
        <v>39</v>
      </c>
      <c r="J22" s="8"/>
      <c r="K22" s="8"/>
      <c r="L22" s="8"/>
      <c r="M22" s="8"/>
      <c r="N22" s="8"/>
      <c r="O22" s="8"/>
      <c r="P22" s="8"/>
    </row>
    <row r="23" spans="1:16" ht="15" x14ac:dyDescent="0.2">
      <c r="A23" s="128" t="s">
        <v>56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30"/>
      <c r="P23" s="30"/>
    </row>
    <row r="24" spans="1:16" ht="25.5" customHeight="1" x14ac:dyDescent="0.2">
      <c r="A24" s="24" t="s">
        <v>37</v>
      </c>
      <c r="B24" s="13"/>
      <c r="C24" s="13"/>
      <c r="D24" s="13"/>
      <c r="E24" s="13"/>
      <c r="F24" s="13"/>
      <c r="G24" s="12" t="s">
        <v>36</v>
      </c>
      <c r="H24" s="13"/>
      <c r="I24" s="13"/>
      <c r="J24" s="9"/>
      <c r="K24" s="9"/>
      <c r="L24" s="9"/>
      <c r="M24" s="9"/>
      <c r="N24" s="9"/>
      <c r="O24" s="9"/>
      <c r="P24" s="9"/>
    </row>
    <row r="25" spans="1:16" ht="15" customHeight="1" x14ac:dyDescent="0.2">
      <c r="A25" s="129" t="s">
        <v>69</v>
      </c>
      <c r="B25" s="130"/>
      <c r="C25" s="130"/>
      <c r="D25" s="130"/>
      <c r="E25" s="131"/>
      <c r="F25" s="127" t="s">
        <v>41</v>
      </c>
      <c r="G25" s="10" t="s">
        <v>12</v>
      </c>
      <c r="H25" s="121"/>
      <c r="I25" s="122"/>
      <c r="J25" s="122"/>
      <c r="K25" s="122"/>
      <c r="L25" s="122"/>
      <c r="M25" s="122"/>
      <c r="N25" s="123"/>
      <c r="O25" s="30"/>
      <c r="P25" s="30"/>
    </row>
    <row r="26" spans="1:16" x14ac:dyDescent="0.2">
      <c r="A26" s="132"/>
      <c r="B26" s="133"/>
      <c r="C26" s="133"/>
      <c r="D26" s="133"/>
      <c r="E26" s="134"/>
      <c r="F26" s="127"/>
      <c r="G26" s="10" t="s">
        <v>13</v>
      </c>
      <c r="H26" s="121"/>
      <c r="I26" s="122"/>
      <c r="J26" s="122"/>
      <c r="K26" s="122"/>
      <c r="L26" s="122"/>
      <c r="M26" s="122"/>
      <c r="N26" s="123"/>
      <c r="O26" s="30"/>
      <c r="P26" s="30"/>
    </row>
    <row r="27" spans="1:16" ht="18" customHeight="1" x14ac:dyDescent="0.2">
      <c r="A27" s="132"/>
      <c r="B27" s="133"/>
      <c r="C27" s="133"/>
      <c r="D27" s="133"/>
      <c r="E27" s="134"/>
      <c r="F27" s="127"/>
      <c r="G27" s="10" t="s">
        <v>14</v>
      </c>
      <c r="H27" s="121"/>
      <c r="I27" s="122"/>
      <c r="J27" s="122"/>
      <c r="K27" s="122"/>
      <c r="L27" s="122"/>
      <c r="M27" s="122"/>
      <c r="N27" s="123"/>
      <c r="O27" s="30"/>
      <c r="P27" s="30"/>
    </row>
    <row r="28" spans="1:16" x14ac:dyDescent="0.2">
      <c r="A28" s="132"/>
      <c r="B28" s="133"/>
      <c r="C28" s="133"/>
      <c r="D28" s="133"/>
      <c r="E28" s="134"/>
      <c r="F28" s="127"/>
      <c r="G28" s="10" t="s">
        <v>15</v>
      </c>
      <c r="H28" s="121"/>
      <c r="I28" s="122"/>
      <c r="J28" s="122"/>
      <c r="K28" s="122"/>
      <c r="L28" s="122"/>
      <c r="M28" s="122"/>
      <c r="N28" s="123"/>
      <c r="O28" s="30"/>
      <c r="P28" s="30"/>
    </row>
    <row r="29" spans="1:16" x14ac:dyDescent="0.2">
      <c r="A29" s="132"/>
      <c r="B29" s="133"/>
      <c r="C29" s="133"/>
      <c r="D29" s="133"/>
      <c r="E29" s="134"/>
      <c r="F29" s="127"/>
      <c r="G29" s="10" t="s">
        <v>16</v>
      </c>
      <c r="H29" s="121"/>
      <c r="I29" s="122"/>
      <c r="J29" s="122"/>
      <c r="K29" s="122"/>
      <c r="L29" s="122"/>
      <c r="M29" s="122"/>
      <c r="N29" s="123"/>
      <c r="O29" s="30"/>
      <c r="P29" s="30"/>
    </row>
    <row r="30" spans="1:16" x14ac:dyDescent="0.2">
      <c r="A30" s="132"/>
      <c r="B30" s="133"/>
      <c r="C30" s="133"/>
      <c r="D30" s="133"/>
      <c r="E30" s="134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x14ac:dyDescent="0.2">
      <c r="A31" s="132"/>
      <c r="B31" s="133"/>
      <c r="C31" s="133"/>
      <c r="D31" s="133"/>
      <c r="E31" s="134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 x14ac:dyDescent="0.2">
      <c r="A32" s="135"/>
      <c r="B32" s="136"/>
      <c r="C32" s="136"/>
      <c r="D32" s="136"/>
      <c r="E32" s="137"/>
      <c r="F32" s="9"/>
      <c r="G32" s="20"/>
      <c r="H32" s="17"/>
      <c r="I32" s="20"/>
      <c r="J32" s="20" t="s">
        <v>38</v>
      </c>
      <c r="K32" s="20"/>
      <c r="L32" s="124"/>
      <c r="M32" s="125"/>
      <c r="N32" s="20"/>
      <c r="O32" s="20"/>
      <c r="P32" s="20"/>
    </row>
    <row r="33" spans="1:16" x14ac:dyDescent="0.2">
      <c r="A33" s="9"/>
      <c r="B33" s="9"/>
      <c r="C33" s="9"/>
      <c r="D33" s="9"/>
      <c r="E33" s="9"/>
      <c r="F33" s="9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x14ac:dyDescent="0.2">
      <c r="A34" s="23"/>
      <c r="B34" s="23"/>
      <c r="C34" s="23"/>
      <c r="D34" s="23"/>
      <c r="E34" s="23"/>
      <c r="F34" s="23"/>
      <c r="G34" s="20"/>
      <c r="H34" s="20"/>
      <c r="I34" s="20"/>
      <c r="J34" s="20"/>
      <c r="K34" s="20"/>
      <c r="L34" s="20"/>
      <c r="M34" s="20"/>
      <c r="N34" s="20"/>
      <c r="O34" s="20"/>
      <c r="P34" s="20"/>
    </row>
  </sheetData>
  <mergeCells count="50">
    <mergeCell ref="C14:D14"/>
    <mergeCell ref="C15:D15"/>
    <mergeCell ref="H9:H11"/>
    <mergeCell ref="I9:I11"/>
    <mergeCell ref="J9:J11"/>
    <mergeCell ref="C9:D9"/>
    <mergeCell ref="E9:G9"/>
    <mergeCell ref="H29:N29"/>
    <mergeCell ref="L32:M32"/>
    <mergeCell ref="A22:C22"/>
    <mergeCell ref="F25:F29"/>
    <mergeCell ref="H25:N25"/>
    <mergeCell ref="H26:N26"/>
    <mergeCell ref="H27:N27"/>
    <mergeCell ref="H28:N28"/>
    <mergeCell ref="A23:N23"/>
    <mergeCell ref="A25:E25"/>
    <mergeCell ref="A26:E32"/>
    <mergeCell ref="J14:J15"/>
    <mergeCell ref="A20:L21"/>
    <mergeCell ref="A6:B6"/>
    <mergeCell ref="L9:L11"/>
    <mergeCell ref="M9:M11"/>
    <mergeCell ref="A19:K19"/>
    <mergeCell ref="C17:D17"/>
    <mergeCell ref="C16:D16"/>
    <mergeCell ref="A8:D8"/>
    <mergeCell ref="A12:A13"/>
    <mergeCell ref="A14:A15"/>
    <mergeCell ref="B14:B15"/>
    <mergeCell ref="H14:H15"/>
    <mergeCell ref="I14:I15"/>
    <mergeCell ref="C12:D12"/>
    <mergeCell ref="C13:D13"/>
    <mergeCell ref="M1:P2"/>
    <mergeCell ref="C3:P3"/>
    <mergeCell ref="C6:P6"/>
    <mergeCell ref="N9:N11"/>
    <mergeCell ref="C10:D11"/>
    <mergeCell ref="E10:E11"/>
    <mergeCell ref="F10:F11"/>
    <mergeCell ref="G10:G11"/>
    <mergeCell ref="O9:P9"/>
    <mergeCell ref="A1:L1"/>
    <mergeCell ref="K9:K11"/>
    <mergeCell ref="E5:F5"/>
    <mergeCell ref="B7:F7"/>
    <mergeCell ref="B9:B11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57" t="s">
        <v>27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 x14ac:dyDescent="0.25">
      <c r="A2" s="2" t="s">
        <v>18</v>
      </c>
      <c r="B2" s="156" t="s">
        <v>43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x14ac:dyDescent="0.25">
      <c r="A3" s="2" t="s">
        <v>6</v>
      </c>
      <c r="B3" s="156" t="s">
        <v>44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x14ac:dyDescent="0.25">
      <c r="A4" s="2" t="s">
        <v>2</v>
      </c>
      <c r="B4" s="156" t="s">
        <v>19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x14ac:dyDescent="0.25">
      <c r="A5" s="2" t="s">
        <v>7</v>
      </c>
      <c r="B5" s="156" t="s">
        <v>45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x14ac:dyDescent="0.25">
      <c r="A6" s="3" t="s">
        <v>47</v>
      </c>
      <c r="B6" s="156" t="s">
        <v>46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3" t="s">
        <v>48</v>
      </c>
      <c r="B7" s="156" t="s">
        <v>49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</row>
    <row r="8" spans="1:14" x14ac:dyDescent="0.25">
      <c r="A8" s="4" t="s">
        <v>20</v>
      </c>
      <c r="B8" s="156" t="s">
        <v>50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4" x14ac:dyDescent="0.25">
      <c r="A9" s="5" t="s">
        <v>21</v>
      </c>
      <c r="B9" s="156" t="s">
        <v>51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x14ac:dyDescent="0.25">
      <c r="A10" s="4" t="s">
        <v>40</v>
      </c>
      <c r="B10" s="156" t="s">
        <v>62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4" ht="16.5" customHeight="1" x14ac:dyDescent="0.25">
      <c r="A11" s="4" t="s">
        <v>5</v>
      </c>
      <c r="B11" s="156" t="s">
        <v>28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4" x14ac:dyDescent="0.25">
      <c r="A12" s="4" t="s">
        <v>22</v>
      </c>
      <c r="B12" s="156" t="s">
        <v>23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4" ht="16.5" customHeight="1" x14ac:dyDescent="0.25">
      <c r="A13" s="6" t="s">
        <v>60</v>
      </c>
      <c r="B13" s="156" t="s">
        <v>24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4" x14ac:dyDescent="0.25">
      <c r="A14" s="6" t="s">
        <v>25</v>
      </c>
      <c r="B14" s="156" t="s">
        <v>52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4" x14ac:dyDescent="0.25">
      <c r="A15" s="7" t="s">
        <v>26</v>
      </c>
      <c r="B15" s="156" t="s">
        <v>53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4" ht="45" x14ac:dyDescent="0.25">
      <c r="A16" s="11" t="s">
        <v>29</v>
      </c>
      <c r="B16" s="158" t="s">
        <v>55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2024-05-27T08:32:26Z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